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X:\Ledighedsstatistik\AC m. CAs medlemmer\2019\Landsstatistik\"/>
    </mc:Choice>
  </mc:AlternateContent>
  <xr:revisionPtr revIDLastSave="0" documentId="13_ncr:1_{1CB3CAA2-6043-4839-99EC-A7785B510D48}" xr6:coauthVersionLast="43" xr6:coauthVersionMax="43" xr10:uidLastSave="{00000000-0000-0000-0000-000000000000}"/>
  <bookViews>
    <workbookView xWindow="28680" yWindow="-120" windowWidth="29040" windowHeight="15840" tabRatio="930" activeTab="2" xr2:uid="{00000000-000D-0000-FFFF-FFFF00000000}"/>
  </bookViews>
  <sheets>
    <sheet name="Nøgletalstabeller" sheetId="1" r:id="rId1"/>
    <sheet name="Efterløn" sheetId="2" state="hidden" r:id="rId2"/>
    <sheet name="Tabel 1" sheetId="3" r:id="rId3"/>
    <sheet name="Tabel 2" sheetId="4" r:id="rId4"/>
    <sheet name="Tabel 3" sheetId="5" r:id="rId5"/>
    <sheet name="Tabel 4 F" sheetId="6" r:id="rId6"/>
    <sheet name="Tabel 4 Be" sheetId="7" r:id="rId7"/>
    <sheet name="Tabel 4 Br" sheetId="8" r:id="rId8"/>
    <sheet name="Tabel 4 p (Be)" sheetId="9" r:id="rId9"/>
    <sheet name="Tabel 4 p (Br)" sheetId="10" r:id="rId10"/>
    <sheet name="Tabel 5 F" sheetId="11" r:id="rId11"/>
    <sheet name="Tabel 5 Be" sheetId="12" r:id="rId12"/>
    <sheet name="Tabel 5 Br" sheetId="13" r:id="rId13"/>
    <sheet name="Tabel 5 p (Be)" sheetId="14" r:id="rId14"/>
    <sheet name="Tabel 5 p (Br)" sheetId="15" r:id="rId15"/>
    <sheet name="Tabel 5 Dim F" sheetId="230" r:id="rId16"/>
    <sheet name="Tabel 5 Dim Br" sheetId="231" r:id="rId17"/>
    <sheet name="Tabel 5 Dim p (Br)" sheetId="232" r:id="rId18"/>
    <sheet name="Tabel 6" sheetId="16" r:id="rId19"/>
    <sheet name="Tabel 7.1" sheetId="17" r:id="rId20"/>
    <sheet name="Tabel 7.2" sheetId="18" r:id="rId21"/>
    <sheet name="Tabel A F" sheetId="19" r:id="rId22"/>
    <sheet name="Tabel A Be" sheetId="20" r:id="rId23"/>
    <sheet name="Tabel A Br" sheetId="21" r:id="rId24"/>
    <sheet name="Tabel A p (Be)" sheetId="22" r:id="rId25"/>
    <sheet name="Tabel A p (Br)" sheetId="23" r:id="rId26"/>
    <sheet name="Tabel B1" sheetId="86" r:id="rId27"/>
    <sheet name="Udd.oversigt" sheetId="24" r:id="rId28"/>
  </sheets>
  <definedNames>
    <definedName name="_Toc364257418" localSheetId="27">Udd.oversigt!$A$3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0</definedName>
    <definedName name="solver_num" localSheetId="4" hidden="1">0</definedName>
    <definedName name="solver_nwt" localSheetId="4" hidden="1">1</definedName>
    <definedName name="solver_opt" localSheetId="4" hidden="1">'Tabel 3'!#REF!</definedName>
    <definedName name="solver_pre" localSheetId="4" hidden="1">0.000001</definedName>
    <definedName name="solver_scl" localSheetId="4" hidden="1">0</definedName>
    <definedName name="solver_sho" localSheetId="4" hidden="1">0</definedName>
    <definedName name="solver_tim" localSheetId="4" hidden="1">100</definedName>
    <definedName name="solver_tol" localSheetId="4" hidden="1">0.05</definedName>
    <definedName name="solver_typ" localSheetId="4" hidden="1">1</definedName>
    <definedName name="solver_val" localSheetId="4" hidden="1">0</definedName>
    <definedName name="_xlnm.Print_Area" localSheetId="2">'Tabel 1'!$A$1:$K$49</definedName>
    <definedName name="_xlnm.Print_Area" localSheetId="3">'Tabel 2'!$A$1:$I$50</definedName>
    <definedName name="_xlnm.Print_Area" localSheetId="4">'Tabel 3'!$A$1:$J$51</definedName>
    <definedName name="_xlnm.Print_Area" localSheetId="6">'Tabel 4 Be'!$A$1:$I$50</definedName>
    <definedName name="_xlnm.Print_Area" localSheetId="7">'Tabel 4 Br'!$A$1:$I$50</definedName>
    <definedName name="_xlnm.Print_Area" localSheetId="5">'Tabel 4 F'!$A$1:$J$50</definedName>
    <definedName name="_xlnm.Print_Area" localSheetId="8">'Tabel 4 p (Be)'!$A$1:$I$47</definedName>
    <definedName name="_xlnm.Print_Area" localSheetId="9">'Tabel 4 p (Br)'!$A$1:$I$47</definedName>
    <definedName name="_xlnm.Print_Area" localSheetId="11">'Tabel 5 Be'!$A$1:$J$50</definedName>
    <definedName name="_xlnm.Print_Area" localSheetId="12">'Tabel 5 Br'!$A$1:$J$50</definedName>
    <definedName name="_xlnm.Print_Area" localSheetId="10">'Tabel 5 F'!$A$1:$J$50</definedName>
    <definedName name="_xlnm.Print_Area" localSheetId="18">'Tabel 6'!$A$1:$C$48</definedName>
    <definedName name="_xlnm.Print_Area" localSheetId="19">'Tabel 7.1'!$A$1:$D$50</definedName>
    <definedName name="_xlnm.Print_Area" localSheetId="20">'Tabel 7.2'!$A$1:$D$50</definedName>
    <definedName name="_xlnm.Print_Area" localSheetId="22">'Tabel A Be'!$A$2:$I$11</definedName>
    <definedName name="_xlnm.Print_Area" localSheetId="23">'Tabel A Br'!$A$2:$J$47</definedName>
    <definedName name="_xlnm.Print_Area" localSheetId="21">'Tabel A F'!$A$3:$K$11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5" i="2" l="1"/>
  <c r="N15" i="2"/>
  <c r="H15" i="2"/>
  <c r="J50" i="86" l="1"/>
  <c r="H21" i="86"/>
  <c r="E49" i="232"/>
  <c r="F49" i="232"/>
  <c r="G49" i="232"/>
  <c r="F50" i="232"/>
  <c r="G50" i="232"/>
  <c r="H50" i="232"/>
  <c r="G51" i="232"/>
  <c r="H51" i="232"/>
  <c r="I51" i="232"/>
  <c r="G21" i="86" l="1"/>
  <c r="I50" i="86"/>
  <c r="L49" i="86"/>
  <c r="E51" i="232"/>
  <c r="C49" i="232"/>
  <c r="D50" i="232"/>
  <c r="B51" i="232"/>
  <c r="I50" i="232"/>
  <c r="H49" i="232"/>
  <c r="G50" i="86"/>
  <c r="I49" i="86"/>
  <c r="L51" i="86"/>
  <c r="F50" i="22"/>
  <c r="F50" i="23"/>
  <c r="F51" i="5"/>
  <c r="G51" i="5"/>
  <c r="D51" i="10"/>
  <c r="D51" i="9"/>
  <c r="G49" i="14"/>
  <c r="G49" i="15"/>
  <c r="C51" i="5"/>
  <c r="D51" i="5"/>
  <c r="B51" i="10"/>
  <c r="B51" i="9"/>
  <c r="C50" i="10"/>
  <c r="C50" i="9"/>
  <c r="F51" i="15"/>
  <c r="F51" i="14"/>
  <c r="D50" i="15"/>
  <c r="D50" i="14"/>
  <c r="D21" i="23"/>
  <c r="D21" i="22"/>
  <c r="D49" i="23"/>
  <c r="D49" i="22"/>
  <c r="D50" i="23"/>
  <c r="D50" i="22"/>
  <c r="D51" i="23"/>
  <c r="D51" i="22"/>
  <c r="G49" i="5"/>
  <c r="F49" i="5"/>
  <c r="F51" i="9"/>
  <c r="F51" i="10"/>
  <c r="F49" i="10"/>
  <c r="F49" i="9"/>
  <c r="E51" i="15"/>
  <c r="E51" i="14"/>
  <c r="C50" i="15"/>
  <c r="C50" i="14"/>
  <c r="E21" i="22"/>
  <c r="E21" i="23"/>
  <c r="E49" i="22"/>
  <c r="E49" i="23"/>
  <c r="E50" i="23"/>
  <c r="E50" i="22"/>
  <c r="E51" i="23"/>
  <c r="E51" i="22"/>
  <c r="H50" i="86"/>
  <c r="J49" i="86"/>
  <c r="E51" i="9"/>
  <c r="E51" i="10"/>
  <c r="D51" i="15"/>
  <c r="D51" i="14"/>
  <c r="F51" i="23"/>
  <c r="F51" i="22"/>
  <c r="D49" i="10"/>
  <c r="D49" i="9"/>
  <c r="G50" i="23"/>
  <c r="G50" i="22"/>
  <c r="D49" i="232"/>
  <c r="C51" i="10"/>
  <c r="C51" i="9"/>
  <c r="B50" i="15"/>
  <c r="B50" i="14"/>
  <c r="H49" i="22"/>
  <c r="H49" i="23"/>
  <c r="I21" i="86"/>
  <c r="F50" i="10"/>
  <c r="F50" i="9"/>
  <c r="B51" i="15"/>
  <c r="B51" i="14"/>
  <c r="G50" i="14"/>
  <c r="G50" i="15"/>
  <c r="E49" i="14"/>
  <c r="E49" i="15"/>
  <c r="I21" i="22"/>
  <c r="I21" i="23"/>
  <c r="I49" i="23"/>
  <c r="I49" i="22"/>
  <c r="I50" i="23"/>
  <c r="I50" i="22"/>
  <c r="I51" i="23"/>
  <c r="I51" i="22"/>
  <c r="J21" i="86"/>
  <c r="H51" i="86"/>
  <c r="F50" i="5"/>
  <c r="G50" i="5"/>
  <c r="E49" i="10"/>
  <c r="E49" i="9"/>
  <c r="H49" i="15"/>
  <c r="H49" i="14"/>
  <c r="F49" i="23"/>
  <c r="F49" i="22"/>
  <c r="C51" i="15"/>
  <c r="C51" i="14"/>
  <c r="G49" i="23"/>
  <c r="G49" i="22"/>
  <c r="G51" i="23"/>
  <c r="G51" i="22"/>
  <c r="F51" i="232"/>
  <c r="C49" i="10"/>
  <c r="C49" i="9"/>
  <c r="H50" i="14"/>
  <c r="H50" i="15"/>
  <c r="H21" i="22"/>
  <c r="H21" i="23"/>
  <c r="H50" i="22"/>
  <c r="H50" i="23"/>
  <c r="G51" i="86"/>
  <c r="B49" i="232"/>
  <c r="D51" i="232"/>
  <c r="C50" i="232"/>
  <c r="D49" i="5"/>
  <c r="C49" i="5"/>
  <c r="B49" i="9"/>
  <c r="B49" i="10"/>
  <c r="E50" i="9"/>
  <c r="E50" i="10"/>
  <c r="H51" i="15"/>
  <c r="H51" i="14"/>
  <c r="F50" i="14"/>
  <c r="F50" i="15"/>
  <c r="D49" i="15"/>
  <c r="D49" i="14"/>
  <c r="B21" i="23"/>
  <c r="B21" i="22"/>
  <c r="B49" i="23"/>
  <c r="B49" i="22"/>
  <c r="B50" i="23"/>
  <c r="B50" i="22"/>
  <c r="B51" i="23"/>
  <c r="B51" i="22"/>
  <c r="L21" i="86"/>
  <c r="G49" i="86"/>
  <c r="I51" i="86"/>
  <c r="F21" i="23"/>
  <c r="F21" i="22"/>
  <c r="B49" i="15"/>
  <c r="B49" i="14"/>
  <c r="G21" i="22"/>
  <c r="G21" i="23"/>
  <c r="E50" i="232"/>
  <c r="F49" i="14"/>
  <c r="F49" i="15"/>
  <c r="H51" i="22"/>
  <c r="H51" i="23"/>
  <c r="L50" i="86"/>
  <c r="B50" i="232"/>
  <c r="C51" i="232"/>
  <c r="I49" i="232"/>
  <c r="C50" i="5"/>
  <c r="D50" i="5"/>
  <c r="B50" i="9"/>
  <c r="B50" i="10"/>
  <c r="D50" i="9"/>
  <c r="D50" i="10"/>
  <c r="G51" i="15"/>
  <c r="G51" i="14"/>
  <c r="E50" i="15"/>
  <c r="E50" i="14"/>
  <c r="C49" i="14"/>
  <c r="C49" i="15"/>
  <c r="C21" i="23"/>
  <c r="C21" i="22"/>
  <c r="C49" i="23"/>
  <c r="C49" i="22"/>
  <c r="C50" i="23"/>
  <c r="C50" i="22"/>
  <c r="C51" i="23"/>
  <c r="C51" i="22"/>
  <c r="H49" i="86"/>
  <c r="J51" i="86"/>
  <c r="C21" i="232"/>
  <c r="D21" i="232"/>
  <c r="E21" i="232"/>
  <c r="F21" i="232"/>
  <c r="G21" i="232"/>
  <c r="H21" i="232"/>
  <c r="I21" i="232"/>
  <c r="B21" i="232"/>
  <c r="B21" i="9" l="1"/>
  <c r="B21" i="10"/>
  <c r="G21" i="15"/>
  <c r="G21" i="14"/>
  <c r="C21" i="14"/>
  <c r="C21" i="15"/>
  <c r="C21" i="5"/>
  <c r="D21" i="5"/>
  <c r="H21" i="15"/>
  <c r="H21" i="14"/>
  <c r="C21" i="10"/>
  <c r="C21" i="9"/>
  <c r="D21" i="9"/>
  <c r="D21" i="10"/>
  <c r="B21" i="14"/>
  <c r="B21" i="15"/>
  <c r="F21" i="5"/>
  <c r="G21" i="5"/>
  <c r="E21" i="15"/>
  <c r="E21" i="14"/>
  <c r="F21" i="15"/>
  <c r="F21" i="14"/>
  <c r="E21" i="10"/>
  <c r="E21" i="9"/>
  <c r="F21" i="10"/>
  <c r="F21" i="9"/>
  <c r="D21" i="15"/>
  <c r="D21" i="14"/>
  <c r="G47" i="231"/>
  <c r="E47" i="231"/>
  <c r="C47" i="231"/>
  <c r="F47" i="231" l="1"/>
  <c r="H47" i="231"/>
  <c r="B47" i="231"/>
  <c r="I47" i="231"/>
  <c r="D47" i="231"/>
  <c r="C10" i="232"/>
  <c r="D10" i="232"/>
  <c r="E10" i="232"/>
  <c r="F10" i="232"/>
  <c r="G10" i="232"/>
  <c r="H10" i="232"/>
  <c r="I10" i="232"/>
  <c r="C11" i="232"/>
  <c r="D11" i="232"/>
  <c r="E11" i="232"/>
  <c r="F11" i="232"/>
  <c r="G11" i="232"/>
  <c r="H11" i="232"/>
  <c r="I11" i="232"/>
  <c r="C12" i="232"/>
  <c r="D12" i="232"/>
  <c r="E12" i="232"/>
  <c r="F12" i="232"/>
  <c r="G12" i="232"/>
  <c r="H12" i="232"/>
  <c r="I12" i="232"/>
  <c r="C13" i="232"/>
  <c r="D13" i="232"/>
  <c r="E13" i="232"/>
  <c r="F13" i="232"/>
  <c r="G13" i="232"/>
  <c r="H13" i="232"/>
  <c r="I13" i="232"/>
  <c r="C14" i="232"/>
  <c r="D14" i="232"/>
  <c r="E14" i="232"/>
  <c r="F14" i="232"/>
  <c r="G14" i="232"/>
  <c r="H14" i="232"/>
  <c r="I14" i="232"/>
  <c r="C15" i="232"/>
  <c r="D15" i="232"/>
  <c r="E15" i="232"/>
  <c r="F15" i="232"/>
  <c r="G15" i="232"/>
  <c r="H15" i="232"/>
  <c r="I15" i="232"/>
  <c r="C16" i="232"/>
  <c r="D16" i="232"/>
  <c r="E16" i="232"/>
  <c r="F16" i="232"/>
  <c r="G16" i="232"/>
  <c r="H16" i="232"/>
  <c r="I16" i="232"/>
  <c r="C17" i="232"/>
  <c r="D17" i="232"/>
  <c r="E17" i="232"/>
  <c r="F17" i="232"/>
  <c r="G17" i="232"/>
  <c r="H17" i="232"/>
  <c r="I17" i="232"/>
  <c r="C18" i="232"/>
  <c r="D18" i="232"/>
  <c r="E18" i="232"/>
  <c r="F18" i="232"/>
  <c r="G18" i="232"/>
  <c r="H18" i="232"/>
  <c r="I18" i="232"/>
  <c r="C19" i="232"/>
  <c r="D19" i="232"/>
  <c r="E19" i="232"/>
  <c r="F19" i="232"/>
  <c r="G19" i="232"/>
  <c r="H19" i="232"/>
  <c r="I19" i="232"/>
  <c r="C20" i="232"/>
  <c r="D20" i="232"/>
  <c r="E20" i="232"/>
  <c r="F20" i="232"/>
  <c r="G20" i="232"/>
  <c r="H20" i="232"/>
  <c r="I20" i="232"/>
  <c r="C22" i="232"/>
  <c r="D22" i="232"/>
  <c r="E22" i="232"/>
  <c r="F22" i="232"/>
  <c r="G22" i="232"/>
  <c r="H22" i="232"/>
  <c r="I22" i="232"/>
  <c r="C23" i="232"/>
  <c r="D23" i="232"/>
  <c r="E23" i="232"/>
  <c r="F23" i="232"/>
  <c r="G23" i="232"/>
  <c r="H23" i="232"/>
  <c r="I23" i="232"/>
  <c r="C24" i="232"/>
  <c r="D24" i="232"/>
  <c r="E24" i="232"/>
  <c r="F24" i="232"/>
  <c r="G24" i="232"/>
  <c r="H24" i="232"/>
  <c r="I24" i="232"/>
  <c r="C25" i="232"/>
  <c r="D25" i="232"/>
  <c r="E25" i="232"/>
  <c r="F25" i="232"/>
  <c r="G25" i="232"/>
  <c r="H25" i="232"/>
  <c r="I25" i="232"/>
  <c r="C26" i="232"/>
  <c r="D26" i="232"/>
  <c r="E26" i="232"/>
  <c r="F26" i="232"/>
  <c r="G26" i="232"/>
  <c r="H26" i="232"/>
  <c r="I26" i="232"/>
  <c r="C27" i="232"/>
  <c r="D27" i="232"/>
  <c r="E27" i="232"/>
  <c r="F27" i="232"/>
  <c r="G27" i="232"/>
  <c r="H27" i="232"/>
  <c r="I27" i="232"/>
  <c r="C28" i="232"/>
  <c r="D28" i="232"/>
  <c r="E28" i="232"/>
  <c r="F28" i="232"/>
  <c r="G28" i="232"/>
  <c r="H28" i="232"/>
  <c r="I28" i="232"/>
  <c r="C29" i="232"/>
  <c r="D29" i="232"/>
  <c r="E29" i="232"/>
  <c r="F29" i="232"/>
  <c r="G29" i="232"/>
  <c r="H29" i="232"/>
  <c r="I29" i="232"/>
  <c r="C30" i="232"/>
  <c r="D30" i="232"/>
  <c r="E30" i="232"/>
  <c r="F30" i="232"/>
  <c r="G30" i="232"/>
  <c r="H30" i="232"/>
  <c r="I30" i="232"/>
  <c r="C31" i="232"/>
  <c r="D31" i="232"/>
  <c r="E31" i="232"/>
  <c r="F31" i="232"/>
  <c r="G31" i="232"/>
  <c r="H31" i="232"/>
  <c r="I31" i="232"/>
  <c r="C32" i="232"/>
  <c r="D32" i="232"/>
  <c r="E32" i="232"/>
  <c r="F32" i="232"/>
  <c r="G32" i="232"/>
  <c r="H32" i="232"/>
  <c r="I32" i="232"/>
  <c r="C33" i="232"/>
  <c r="D33" i="232"/>
  <c r="E33" i="232"/>
  <c r="F33" i="232"/>
  <c r="G33" i="232"/>
  <c r="H33" i="232"/>
  <c r="I33" i="232"/>
  <c r="C34" i="232"/>
  <c r="D34" i="232"/>
  <c r="E34" i="232"/>
  <c r="F34" i="232"/>
  <c r="G34" i="232"/>
  <c r="H34" i="232"/>
  <c r="I34" i="232"/>
  <c r="C35" i="232"/>
  <c r="D35" i="232"/>
  <c r="E35" i="232"/>
  <c r="F35" i="232"/>
  <c r="G35" i="232"/>
  <c r="H35" i="232"/>
  <c r="I35" i="232"/>
  <c r="C36" i="232"/>
  <c r="D36" i="232"/>
  <c r="E36" i="232"/>
  <c r="F36" i="232"/>
  <c r="G36" i="232"/>
  <c r="H36" i="232"/>
  <c r="I36" i="232"/>
  <c r="C37" i="232"/>
  <c r="D37" i="232"/>
  <c r="E37" i="232"/>
  <c r="F37" i="232"/>
  <c r="G37" i="232"/>
  <c r="H37" i="232"/>
  <c r="I37" i="232"/>
  <c r="C38" i="232"/>
  <c r="D38" i="232"/>
  <c r="E38" i="232"/>
  <c r="F38" i="232"/>
  <c r="G38" i="232"/>
  <c r="H38" i="232"/>
  <c r="I38" i="232"/>
  <c r="C39" i="232"/>
  <c r="D39" i="232"/>
  <c r="E39" i="232"/>
  <c r="F39" i="232"/>
  <c r="G39" i="232"/>
  <c r="H39" i="232"/>
  <c r="I39" i="232"/>
  <c r="C40" i="232"/>
  <c r="D40" i="232"/>
  <c r="E40" i="232"/>
  <c r="F40" i="232"/>
  <c r="G40" i="232"/>
  <c r="H40" i="232"/>
  <c r="I40" i="232"/>
  <c r="C41" i="232"/>
  <c r="D41" i="232"/>
  <c r="E41" i="232"/>
  <c r="F41" i="232"/>
  <c r="G41" i="232"/>
  <c r="H41" i="232"/>
  <c r="I41" i="232"/>
  <c r="C42" i="232"/>
  <c r="D42" i="232"/>
  <c r="E42" i="232"/>
  <c r="F42" i="232"/>
  <c r="G42" i="232"/>
  <c r="H42" i="232"/>
  <c r="I42" i="232"/>
  <c r="C43" i="232"/>
  <c r="D43" i="232"/>
  <c r="E43" i="232"/>
  <c r="F43" i="232"/>
  <c r="G43" i="232"/>
  <c r="H43" i="232"/>
  <c r="I43" i="232"/>
  <c r="C44" i="232"/>
  <c r="D44" i="232"/>
  <c r="E44" i="232"/>
  <c r="F44" i="232"/>
  <c r="G44" i="232"/>
  <c r="H44" i="232"/>
  <c r="I44" i="232"/>
  <c r="C45" i="232"/>
  <c r="D45" i="232"/>
  <c r="E45" i="232"/>
  <c r="F45" i="232"/>
  <c r="G45" i="232"/>
  <c r="H45" i="232"/>
  <c r="I45" i="232"/>
  <c r="B22" i="232"/>
  <c r="B23" i="232"/>
  <c r="B24" i="232"/>
  <c r="B25" i="232"/>
  <c r="B26" i="232"/>
  <c r="B27" i="232"/>
  <c r="B28" i="232"/>
  <c r="B29" i="232"/>
  <c r="B30" i="232"/>
  <c r="B31" i="232"/>
  <c r="B32" i="232"/>
  <c r="B33" i="232"/>
  <c r="B34" i="232"/>
  <c r="B35" i="232"/>
  <c r="B36" i="232"/>
  <c r="B37" i="232"/>
  <c r="B38" i="232"/>
  <c r="B39" i="232"/>
  <c r="B40" i="232"/>
  <c r="B41" i="232"/>
  <c r="B42" i="232"/>
  <c r="B43" i="232"/>
  <c r="B44" i="232"/>
  <c r="B45" i="232"/>
  <c r="B10" i="232"/>
  <c r="B11" i="232"/>
  <c r="B12" i="232"/>
  <c r="B13" i="232"/>
  <c r="B14" i="232"/>
  <c r="B15" i="232"/>
  <c r="B16" i="232"/>
  <c r="B17" i="232"/>
  <c r="B18" i="232"/>
  <c r="B19" i="232"/>
  <c r="B20" i="232"/>
  <c r="H9" i="232" l="1"/>
  <c r="H47" i="230"/>
  <c r="H47" i="232" s="1"/>
  <c r="G9" i="232"/>
  <c r="G47" i="230"/>
  <c r="G47" i="232" s="1"/>
  <c r="D9" i="232"/>
  <c r="D47" i="230"/>
  <c r="D47" i="232" s="1"/>
  <c r="C9" i="232"/>
  <c r="C47" i="230"/>
  <c r="C47" i="232" s="1"/>
  <c r="B9" i="232"/>
  <c r="B47" i="230"/>
  <c r="B47" i="232" s="1"/>
  <c r="F9" i="232"/>
  <c r="F47" i="230"/>
  <c r="F47" i="232" s="1"/>
  <c r="E9" i="232"/>
  <c r="E47" i="230"/>
  <c r="E47" i="232" s="1"/>
  <c r="I9" i="232"/>
  <c r="I47" i="230"/>
  <c r="I47" i="232" s="1"/>
  <c r="I47" i="11" l="1"/>
  <c r="H47" i="3"/>
  <c r="B47" i="24" l="1"/>
  <c r="F47" i="86"/>
  <c r="J50" i="20"/>
  <c r="J51" i="19"/>
  <c r="D45" i="16"/>
  <c r="B47" i="5"/>
  <c r="B47" i="4"/>
  <c r="J49" i="4"/>
  <c r="I49" i="4"/>
  <c r="I50" i="4"/>
  <c r="J51" i="4"/>
  <c r="B47" i="3"/>
  <c r="B47" i="1"/>
  <c r="F40" i="10" l="1"/>
  <c r="F40" i="9"/>
  <c r="D34" i="10"/>
  <c r="D34" i="9"/>
  <c r="D26" i="10"/>
  <c r="D26" i="9"/>
  <c r="F44" i="15"/>
  <c r="F44" i="14"/>
  <c r="H38" i="15"/>
  <c r="H38" i="14"/>
  <c r="C33" i="15"/>
  <c r="C33" i="14"/>
  <c r="G29" i="15"/>
  <c r="G29" i="14"/>
  <c r="C25" i="15"/>
  <c r="C25" i="14"/>
  <c r="G43" i="23"/>
  <c r="G43" i="22"/>
  <c r="G39" i="23"/>
  <c r="G39" i="22"/>
  <c r="G35" i="23"/>
  <c r="G35" i="22"/>
  <c r="G32" i="22"/>
  <c r="G32" i="23"/>
  <c r="G29" i="23"/>
  <c r="G29" i="22"/>
  <c r="G25" i="22"/>
  <c r="G25" i="23"/>
  <c r="C41" i="5"/>
  <c r="D41" i="5"/>
  <c r="C29" i="5"/>
  <c r="D29" i="5"/>
  <c r="F43" i="9"/>
  <c r="F43" i="10"/>
  <c r="D37" i="9"/>
  <c r="D37" i="10"/>
  <c r="B31" i="9"/>
  <c r="B31" i="10"/>
  <c r="E24" i="9"/>
  <c r="E24" i="10"/>
  <c r="D43" i="14"/>
  <c r="D43" i="15"/>
  <c r="H39" i="15"/>
  <c r="H39" i="14"/>
  <c r="E36" i="14"/>
  <c r="E36" i="15"/>
  <c r="H31" i="15"/>
  <c r="H31" i="14"/>
  <c r="D27" i="14"/>
  <c r="D27" i="15"/>
  <c r="F43" i="23"/>
  <c r="F43" i="22"/>
  <c r="F38" i="23"/>
  <c r="F38" i="22"/>
  <c r="F34" i="22"/>
  <c r="F34" i="23"/>
  <c r="F30" i="22"/>
  <c r="F30" i="23"/>
  <c r="F27" i="23"/>
  <c r="F27" i="22"/>
  <c r="F23" i="23"/>
  <c r="F23" i="22"/>
  <c r="G44" i="5"/>
  <c r="F44" i="5"/>
  <c r="F36" i="5"/>
  <c r="G36" i="5"/>
  <c r="F24" i="5"/>
  <c r="G24" i="5"/>
  <c r="C45" i="10"/>
  <c r="C45" i="9"/>
  <c r="F38" i="9"/>
  <c r="F38" i="10"/>
  <c r="F30" i="10"/>
  <c r="F30" i="9"/>
  <c r="D24" i="9"/>
  <c r="D24" i="10"/>
  <c r="C43" i="14"/>
  <c r="C43" i="15"/>
  <c r="F38" i="15"/>
  <c r="F38" i="14"/>
  <c r="B34" i="15"/>
  <c r="B34" i="14"/>
  <c r="D28" i="15"/>
  <c r="D28" i="14"/>
  <c r="G23" i="15"/>
  <c r="G23" i="14"/>
  <c r="E45" i="23"/>
  <c r="E45" i="22"/>
  <c r="E43" i="23"/>
  <c r="E43" i="22"/>
  <c r="E39" i="22"/>
  <c r="E39" i="23"/>
  <c r="E35" i="23"/>
  <c r="E35" i="22"/>
  <c r="E30" i="22"/>
  <c r="E30" i="23"/>
  <c r="E24" i="23"/>
  <c r="E24" i="22"/>
  <c r="C36" i="5"/>
  <c r="D36" i="5"/>
  <c r="D24" i="5"/>
  <c r="C24" i="5"/>
  <c r="D43" i="10"/>
  <c r="D43" i="9"/>
  <c r="B37" i="9"/>
  <c r="B37" i="10"/>
  <c r="C32" i="10"/>
  <c r="C32" i="9"/>
  <c r="F25" i="10"/>
  <c r="F25" i="9"/>
  <c r="H41" i="14"/>
  <c r="H41" i="15"/>
  <c r="D37" i="15"/>
  <c r="D37" i="14"/>
  <c r="G32" i="14"/>
  <c r="G32" i="15"/>
  <c r="B27" i="15"/>
  <c r="B27" i="14"/>
  <c r="F23" i="15"/>
  <c r="F23" i="14"/>
  <c r="D45" i="23"/>
  <c r="D45" i="22"/>
  <c r="D41" i="23"/>
  <c r="D41" i="22"/>
  <c r="D36" i="23"/>
  <c r="D36" i="22"/>
  <c r="D32" i="23"/>
  <c r="D32" i="22"/>
  <c r="D30" i="23"/>
  <c r="D30" i="22"/>
  <c r="D25" i="23"/>
  <c r="D25" i="22"/>
  <c r="G35" i="5"/>
  <c r="F35" i="5"/>
  <c r="G31" i="5"/>
  <c r="F31" i="5"/>
  <c r="D31" i="5"/>
  <c r="C31" i="5"/>
  <c r="C38" i="10"/>
  <c r="C38" i="9"/>
  <c r="B27" i="10"/>
  <c r="B27" i="9"/>
  <c r="C42" i="5"/>
  <c r="D42" i="5"/>
  <c r="C38" i="5"/>
  <c r="D38" i="5"/>
  <c r="D34" i="5"/>
  <c r="C34" i="5"/>
  <c r="C30" i="5"/>
  <c r="D30" i="5"/>
  <c r="C26" i="5"/>
  <c r="D26" i="5"/>
  <c r="D22" i="5"/>
  <c r="C22" i="5"/>
  <c r="F45" i="9"/>
  <c r="F45" i="10"/>
  <c r="C44" i="9"/>
  <c r="C44" i="10"/>
  <c r="E42" i="9"/>
  <c r="E42" i="10"/>
  <c r="B41" i="9"/>
  <c r="B41" i="10"/>
  <c r="D39" i="9"/>
  <c r="D39" i="10"/>
  <c r="F37" i="10"/>
  <c r="F37" i="9"/>
  <c r="C36" i="10"/>
  <c r="C36" i="9"/>
  <c r="E34" i="10"/>
  <c r="E34" i="9"/>
  <c r="B33" i="9"/>
  <c r="B33" i="10"/>
  <c r="D31" i="9"/>
  <c r="D31" i="10"/>
  <c r="F29" i="9"/>
  <c r="F29" i="10"/>
  <c r="C28" i="9"/>
  <c r="C28" i="10"/>
  <c r="E26" i="9"/>
  <c r="E26" i="10"/>
  <c r="B25" i="10"/>
  <c r="B25" i="9"/>
  <c r="D23" i="10"/>
  <c r="D23" i="9"/>
  <c r="H45" i="15"/>
  <c r="H45" i="14"/>
  <c r="G44" i="14"/>
  <c r="G44" i="15"/>
  <c r="F43" i="15"/>
  <c r="F43" i="14"/>
  <c r="E42" i="15"/>
  <c r="E42" i="14"/>
  <c r="D41" i="15"/>
  <c r="D41" i="14"/>
  <c r="C40" i="15"/>
  <c r="C40" i="14"/>
  <c r="B39" i="15"/>
  <c r="B39" i="14"/>
  <c r="H37" i="15"/>
  <c r="H37" i="14"/>
  <c r="G36" i="15"/>
  <c r="G36" i="14"/>
  <c r="F35" i="15"/>
  <c r="F35" i="14"/>
  <c r="E34" i="15"/>
  <c r="E34" i="14"/>
  <c r="D33" i="15"/>
  <c r="D33" i="14"/>
  <c r="C32" i="15"/>
  <c r="C32" i="14"/>
  <c r="B31" i="15"/>
  <c r="B31" i="14"/>
  <c r="H29" i="14"/>
  <c r="H29" i="15"/>
  <c r="G28" i="15"/>
  <c r="G28" i="14"/>
  <c r="F27" i="15"/>
  <c r="F27" i="14"/>
  <c r="E26" i="15"/>
  <c r="E26" i="14"/>
  <c r="D25" i="15"/>
  <c r="D25" i="14"/>
  <c r="C24" i="15"/>
  <c r="C24" i="14"/>
  <c r="B23" i="15"/>
  <c r="B23" i="14"/>
  <c r="H45" i="22"/>
  <c r="H45" i="23"/>
  <c r="H44" i="22"/>
  <c r="H44" i="23"/>
  <c r="H43" i="22"/>
  <c r="H43" i="23"/>
  <c r="H42" i="22"/>
  <c r="H42" i="23"/>
  <c r="H41" i="23"/>
  <c r="H41" i="22"/>
  <c r="H40" i="23"/>
  <c r="H40" i="22"/>
  <c r="H39" i="23"/>
  <c r="H39" i="22"/>
  <c r="H38" i="23"/>
  <c r="H38" i="22"/>
  <c r="H37" i="23"/>
  <c r="H37" i="22"/>
  <c r="H36" i="23"/>
  <c r="H36" i="22"/>
  <c r="H35" i="22"/>
  <c r="H35" i="23"/>
  <c r="H34" i="22"/>
  <c r="H34" i="23"/>
  <c r="H33" i="23"/>
  <c r="H33" i="22"/>
  <c r="H32" i="23"/>
  <c r="H32" i="22"/>
  <c r="H31" i="23"/>
  <c r="H31" i="22"/>
  <c r="H30" i="23"/>
  <c r="H30" i="22"/>
  <c r="H29" i="23"/>
  <c r="H29" i="22"/>
  <c r="H28" i="22"/>
  <c r="H28" i="23"/>
  <c r="H27" i="22"/>
  <c r="H27" i="23"/>
  <c r="H26" i="22"/>
  <c r="H26" i="23"/>
  <c r="H25" i="22"/>
  <c r="H25" i="23"/>
  <c r="H24" i="22"/>
  <c r="H24" i="23"/>
  <c r="H23" i="22"/>
  <c r="H23" i="23"/>
  <c r="H22" i="22"/>
  <c r="H22" i="23"/>
  <c r="F37" i="5"/>
  <c r="G37" i="5"/>
  <c r="F25" i="5"/>
  <c r="G25" i="5"/>
  <c r="D42" i="10"/>
  <c r="D42" i="9"/>
  <c r="B36" i="10"/>
  <c r="B36" i="9"/>
  <c r="B28" i="10"/>
  <c r="B28" i="9"/>
  <c r="D42" i="15"/>
  <c r="D42" i="14"/>
  <c r="E35" i="15"/>
  <c r="E35" i="14"/>
  <c r="H30" i="15"/>
  <c r="H30" i="14"/>
  <c r="D26" i="15"/>
  <c r="D26" i="14"/>
  <c r="G44" i="22"/>
  <c r="G44" i="23"/>
  <c r="G40" i="22"/>
  <c r="G40" i="23"/>
  <c r="G36" i="22"/>
  <c r="G36" i="23"/>
  <c r="G31" i="23"/>
  <c r="G31" i="22"/>
  <c r="G27" i="22"/>
  <c r="G27" i="23"/>
  <c r="G22" i="22"/>
  <c r="G22" i="23"/>
  <c r="D33" i="5"/>
  <c r="C33" i="5"/>
  <c r="C42" i="9"/>
  <c r="C42" i="10"/>
  <c r="F35" i="9"/>
  <c r="F35" i="10"/>
  <c r="D29" i="9"/>
  <c r="D29" i="10"/>
  <c r="B23" i="9"/>
  <c r="B23" i="10"/>
  <c r="F45" i="15"/>
  <c r="F45" i="14"/>
  <c r="B41" i="15"/>
  <c r="B41" i="14"/>
  <c r="D35" i="15"/>
  <c r="D35" i="14"/>
  <c r="G30" i="15"/>
  <c r="G30" i="14"/>
  <c r="B25" i="15"/>
  <c r="B25" i="14"/>
  <c r="F44" i="22"/>
  <c r="F44" i="23"/>
  <c r="F40" i="22"/>
  <c r="F40" i="23"/>
  <c r="F35" i="23"/>
  <c r="F35" i="22"/>
  <c r="F31" i="23"/>
  <c r="F31" i="22"/>
  <c r="F25" i="23"/>
  <c r="F25" i="22"/>
  <c r="G32" i="5"/>
  <c r="F32" i="5"/>
  <c r="D40" i="9"/>
  <c r="D40" i="10"/>
  <c r="B34" i="10"/>
  <c r="B34" i="9"/>
  <c r="E27" i="9"/>
  <c r="E27" i="10"/>
  <c r="G39" i="15"/>
  <c r="G39" i="14"/>
  <c r="C35" i="15"/>
  <c r="C35" i="14"/>
  <c r="F30" i="15"/>
  <c r="F30" i="14"/>
  <c r="B26" i="14"/>
  <c r="B26" i="15"/>
  <c r="E42" i="23"/>
  <c r="E42" i="22"/>
  <c r="E37" i="23"/>
  <c r="E37" i="22"/>
  <c r="E33" i="23"/>
  <c r="E33" i="22"/>
  <c r="E28" i="22"/>
  <c r="E28" i="23"/>
  <c r="E23" i="22"/>
  <c r="E23" i="23"/>
  <c r="C44" i="5"/>
  <c r="D44" i="5"/>
  <c r="C40" i="10"/>
  <c r="C40" i="9"/>
  <c r="F33" i="10"/>
  <c r="F33" i="9"/>
  <c r="D27" i="10"/>
  <c r="D27" i="9"/>
  <c r="G40" i="15"/>
  <c r="G40" i="14"/>
  <c r="B35" i="14"/>
  <c r="B35" i="15"/>
  <c r="E30" i="15"/>
  <c r="E30" i="14"/>
  <c r="G24" i="14"/>
  <c r="G24" i="15"/>
  <c r="D44" i="23"/>
  <c r="D44" i="22"/>
  <c r="D40" i="23"/>
  <c r="D40" i="22"/>
  <c r="D38" i="23"/>
  <c r="D38" i="22"/>
  <c r="D35" i="23"/>
  <c r="D35" i="22"/>
  <c r="D31" i="23"/>
  <c r="D31" i="22"/>
  <c r="D27" i="23"/>
  <c r="D27" i="22"/>
  <c r="D26" i="23"/>
  <c r="D26" i="22"/>
  <c r="D22" i="23"/>
  <c r="D22" i="22"/>
  <c r="G43" i="5"/>
  <c r="F43" i="5"/>
  <c r="G27" i="5"/>
  <c r="F27" i="5"/>
  <c r="F44" i="10"/>
  <c r="F44" i="9"/>
  <c r="C43" i="10"/>
  <c r="C43" i="9"/>
  <c r="E41" i="10"/>
  <c r="E41" i="9"/>
  <c r="B40" i="10"/>
  <c r="B40" i="9"/>
  <c r="D38" i="10"/>
  <c r="D38" i="9"/>
  <c r="F36" i="10"/>
  <c r="F36" i="9"/>
  <c r="C35" i="9"/>
  <c r="C35" i="10"/>
  <c r="E33" i="10"/>
  <c r="E33" i="9"/>
  <c r="B32" i="10"/>
  <c r="B32" i="9"/>
  <c r="D30" i="10"/>
  <c r="D30" i="9"/>
  <c r="F28" i="10"/>
  <c r="F28" i="9"/>
  <c r="C27" i="10"/>
  <c r="C27" i="9"/>
  <c r="E25" i="10"/>
  <c r="E25" i="9"/>
  <c r="B24" i="9"/>
  <c r="B24" i="10"/>
  <c r="D22" i="9"/>
  <c r="D22" i="10"/>
  <c r="C45" i="15"/>
  <c r="C45" i="14"/>
  <c r="B44" i="14"/>
  <c r="B44" i="15"/>
  <c r="H42" i="14"/>
  <c r="H42" i="15"/>
  <c r="G41" i="14"/>
  <c r="G41" i="15"/>
  <c r="F40" i="15"/>
  <c r="F40" i="14"/>
  <c r="E39" i="14"/>
  <c r="E39" i="15"/>
  <c r="D38" i="14"/>
  <c r="D38" i="15"/>
  <c r="C37" i="15"/>
  <c r="C37" i="14"/>
  <c r="B36" i="14"/>
  <c r="B36" i="15"/>
  <c r="H34" i="15"/>
  <c r="H34" i="14"/>
  <c r="G33" i="15"/>
  <c r="G33" i="14"/>
  <c r="F32" i="15"/>
  <c r="F32" i="14"/>
  <c r="E31" i="14"/>
  <c r="E31" i="15"/>
  <c r="D30" i="15"/>
  <c r="D30" i="14"/>
  <c r="C29" i="14"/>
  <c r="C29" i="15"/>
  <c r="B28" i="15"/>
  <c r="B28" i="14"/>
  <c r="H26" i="15"/>
  <c r="H26" i="14"/>
  <c r="G25" i="15"/>
  <c r="G25" i="14"/>
  <c r="F24" i="14"/>
  <c r="F24" i="15"/>
  <c r="E23" i="15"/>
  <c r="E23" i="14"/>
  <c r="D22" i="14"/>
  <c r="D22" i="15"/>
  <c r="C45" i="23"/>
  <c r="C45" i="22"/>
  <c r="C44" i="23"/>
  <c r="C44" i="22"/>
  <c r="C43" i="23"/>
  <c r="C43" i="22"/>
  <c r="C42" i="23"/>
  <c r="C42" i="22"/>
  <c r="C41" i="23"/>
  <c r="C41" i="22"/>
  <c r="C40" i="23"/>
  <c r="C40" i="22"/>
  <c r="C39" i="23"/>
  <c r="C39" i="22"/>
  <c r="C38" i="23"/>
  <c r="C38" i="22"/>
  <c r="C37" i="23"/>
  <c r="C37" i="22"/>
  <c r="C36" i="23"/>
  <c r="C36" i="22"/>
  <c r="C35" i="23"/>
  <c r="C35" i="22"/>
  <c r="C34" i="23"/>
  <c r="C34" i="22"/>
  <c r="C33" i="23"/>
  <c r="C33" i="22"/>
  <c r="C32" i="23"/>
  <c r="C32" i="22"/>
  <c r="C31" i="23"/>
  <c r="C31" i="22"/>
  <c r="C30" i="23"/>
  <c r="C30" i="22"/>
  <c r="C29" i="23"/>
  <c r="C29" i="22"/>
  <c r="C28" i="23"/>
  <c r="C28" i="22"/>
  <c r="C27" i="23"/>
  <c r="C27" i="22"/>
  <c r="C26" i="23"/>
  <c r="C26" i="22"/>
  <c r="C25" i="23"/>
  <c r="C25" i="22"/>
  <c r="C24" i="23"/>
  <c r="C24" i="22"/>
  <c r="C23" i="23"/>
  <c r="C23" i="22"/>
  <c r="C22" i="23"/>
  <c r="C22" i="22"/>
  <c r="G41" i="5"/>
  <c r="F41" i="5"/>
  <c r="F29" i="5"/>
  <c r="G29" i="5"/>
  <c r="E45" i="10"/>
  <c r="E45" i="9"/>
  <c r="C39" i="10"/>
  <c r="C39" i="9"/>
  <c r="F32" i="10"/>
  <c r="F32" i="9"/>
  <c r="E29" i="10"/>
  <c r="E29" i="9"/>
  <c r="C23" i="10"/>
  <c r="C23" i="9"/>
  <c r="E43" i="15"/>
  <c r="E43" i="14"/>
  <c r="B40" i="15"/>
  <c r="B40" i="14"/>
  <c r="G37" i="15"/>
  <c r="G37" i="14"/>
  <c r="D34" i="15"/>
  <c r="D34" i="14"/>
  <c r="F28" i="15"/>
  <c r="F28" i="14"/>
  <c r="B24" i="15"/>
  <c r="B24" i="14"/>
  <c r="G42" i="22"/>
  <c r="G42" i="23"/>
  <c r="G38" i="22"/>
  <c r="G38" i="23"/>
  <c r="G33" i="23"/>
  <c r="G33" i="22"/>
  <c r="G28" i="23"/>
  <c r="G28" i="22"/>
  <c r="G23" i="22"/>
  <c r="G23" i="23"/>
  <c r="C37" i="5"/>
  <c r="D37" i="5"/>
  <c r="D25" i="5"/>
  <c r="C25" i="5"/>
  <c r="B39" i="9"/>
  <c r="B39" i="10"/>
  <c r="E32" i="10"/>
  <c r="E32" i="9"/>
  <c r="C26" i="9"/>
  <c r="C26" i="10"/>
  <c r="C42" i="15"/>
  <c r="C42" i="14"/>
  <c r="F37" i="15"/>
  <c r="F37" i="14"/>
  <c r="B33" i="15"/>
  <c r="B33" i="14"/>
  <c r="E28" i="15"/>
  <c r="E28" i="14"/>
  <c r="H23" i="15"/>
  <c r="H23" i="14"/>
  <c r="F42" i="22"/>
  <c r="F42" i="23"/>
  <c r="F37" i="23"/>
  <c r="F37" i="22"/>
  <c r="F33" i="23"/>
  <c r="F33" i="22"/>
  <c r="F28" i="22"/>
  <c r="F28" i="23"/>
  <c r="F24" i="22"/>
  <c r="F24" i="23"/>
  <c r="F40" i="5"/>
  <c r="G40" i="5"/>
  <c r="B42" i="10"/>
  <c r="B42" i="9"/>
  <c r="C37" i="9"/>
  <c r="C37" i="10"/>
  <c r="D32" i="10"/>
  <c r="D32" i="9"/>
  <c r="B26" i="9"/>
  <c r="B26" i="10"/>
  <c r="E45" i="15"/>
  <c r="E45" i="14"/>
  <c r="B42" i="15"/>
  <c r="B42" i="14"/>
  <c r="E37" i="15"/>
  <c r="E37" i="14"/>
  <c r="H32" i="15"/>
  <c r="H32" i="14"/>
  <c r="E29" i="15"/>
  <c r="E29" i="14"/>
  <c r="H24" i="15"/>
  <c r="H24" i="14"/>
  <c r="E44" i="22"/>
  <c r="E44" i="23"/>
  <c r="E40" i="22"/>
  <c r="E40" i="23"/>
  <c r="E36" i="22"/>
  <c r="E36" i="23"/>
  <c r="E31" i="22"/>
  <c r="E31" i="23"/>
  <c r="E27" i="22"/>
  <c r="E27" i="23"/>
  <c r="E25" i="22"/>
  <c r="E25" i="23"/>
  <c r="C40" i="5"/>
  <c r="D40" i="5"/>
  <c r="C28" i="5"/>
  <c r="D28" i="5"/>
  <c r="F41" i="10"/>
  <c r="F41" i="9"/>
  <c r="D35" i="10"/>
  <c r="D35" i="9"/>
  <c r="B29" i="10"/>
  <c r="B29" i="9"/>
  <c r="E22" i="10"/>
  <c r="E22" i="9"/>
  <c r="D45" i="15"/>
  <c r="D45" i="14"/>
  <c r="B43" i="15"/>
  <c r="B43" i="14"/>
  <c r="E38" i="15"/>
  <c r="E38" i="14"/>
  <c r="H33" i="15"/>
  <c r="H33" i="14"/>
  <c r="D29" i="14"/>
  <c r="D29" i="15"/>
  <c r="E22" i="14"/>
  <c r="E22" i="15"/>
  <c r="D43" i="23"/>
  <c r="D43" i="22"/>
  <c r="D39" i="23"/>
  <c r="D39" i="22"/>
  <c r="D33" i="23"/>
  <c r="D33" i="22"/>
  <c r="D29" i="23"/>
  <c r="D29" i="22"/>
  <c r="D24" i="23"/>
  <c r="D24" i="22"/>
  <c r="G39" i="5"/>
  <c r="F39" i="5"/>
  <c r="G23" i="5"/>
  <c r="F23" i="5"/>
  <c r="D39" i="5"/>
  <c r="C39" i="5"/>
  <c r="D27" i="5"/>
  <c r="C27" i="5"/>
  <c r="D41" i="10"/>
  <c r="D41" i="9"/>
  <c r="B35" i="9"/>
  <c r="B35" i="10"/>
  <c r="C30" i="10"/>
  <c r="C30" i="9"/>
  <c r="F23" i="10"/>
  <c r="F23" i="9"/>
  <c r="B45" i="15"/>
  <c r="B45" i="14"/>
  <c r="H43" i="15"/>
  <c r="H43" i="14"/>
  <c r="G42" i="15"/>
  <c r="G42" i="14"/>
  <c r="F41" i="15"/>
  <c r="F41" i="14"/>
  <c r="E40" i="15"/>
  <c r="E40" i="14"/>
  <c r="D39" i="14"/>
  <c r="D39" i="15"/>
  <c r="C38" i="14"/>
  <c r="C38" i="15"/>
  <c r="B37" i="15"/>
  <c r="B37" i="14"/>
  <c r="H35" i="14"/>
  <c r="H35" i="15"/>
  <c r="G34" i="14"/>
  <c r="G34" i="15"/>
  <c r="F33" i="15"/>
  <c r="F33" i="14"/>
  <c r="E32" i="14"/>
  <c r="E32" i="15"/>
  <c r="C30" i="14"/>
  <c r="C30" i="15"/>
  <c r="B29" i="14"/>
  <c r="B29" i="15"/>
  <c r="H27" i="14"/>
  <c r="H27" i="15"/>
  <c r="G26" i="14"/>
  <c r="G26" i="15"/>
  <c r="F25" i="14"/>
  <c r="F25" i="15"/>
  <c r="E24" i="15"/>
  <c r="E24" i="14"/>
  <c r="D23" i="14"/>
  <c r="D23" i="15"/>
  <c r="C22" i="14"/>
  <c r="C22" i="15"/>
  <c r="B45" i="23"/>
  <c r="B45" i="22"/>
  <c r="B44" i="23"/>
  <c r="B44" i="22"/>
  <c r="B43" i="23"/>
  <c r="B43" i="22"/>
  <c r="B42" i="23"/>
  <c r="B42" i="22"/>
  <c r="B41" i="23"/>
  <c r="B41" i="22"/>
  <c r="B40" i="23"/>
  <c r="B40" i="22"/>
  <c r="B39" i="23"/>
  <c r="B39" i="22"/>
  <c r="B38" i="23"/>
  <c r="B38" i="22"/>
  <c r="B37" i="23"/>
  <c r="B37" i="22"/>
  <c r="B36" i="23"/>
  <c r="B36" i="22"/>
  <c r="B35" i="23"/>
  <c r="B35" i="22"/>
  <c r="B34" i="23"/>
  <c r="B34" i="22"/>
  <c r="B33" i="23"/>
  <c r="B33" i="22"/>
  <c r="B32" i="23"/>
  <c r="B32" i="22"/>
  <c r="B31" i="23"/>
  <c r="B31" i="22"/>
  <c r="B30" i="23"/>
  <c r="B30" i="22"/>
  <c r="B29" i="23"/>
  <c r="B29" i="22"/>
  <c r="B28" i="23"/>
  <c r="B28" i="22"/>
  <c r="B27" i="23"/>
  <c r="B27" i="22"/>
  <c r="B26" i="23"/>
  <c r="B26" i="22"/>
  <c r="B25" i="23"/>
  <c r="B25" i="22"/>
  <c r="B24" i="23"/>
  <c r="B24" i="22"/>
  <c r="B23" i="23"/>
  <c r="B23" i="22"/>
  <c r="B22" i="23"/>
  <c r="B22" i="22"/>
  <c r="F45" i="5"/>
  <c r="G45" i="5"/>
  <c r="F33" i="5"/>
  <c r="G33" i="5"/>
  <c r="B44" i="10"/>
  <c r="B44" i="9"/>
  <c r="E37" i="10"/>
  <c r="E37" i="9"/>
  <c r="C31" i="10"/>
  <c r="C31" i="9"/>
  <c r="F24" i="10"/>
  <c r="F24" i="9"/>
  <c r="G45" i="14"/>
  <c r="G45" i="15"/>
  <c r="C41" i="15"/>
  <c r="C41" i="14"/>
  <c r="F36" i="15"/>
  <c r="F36" i="14"/>
  <c r="B32" i="15"/>
  <c r="B32" i="14"/>
  <c r="E27" i="15"/>
  <c r="E27" i="14"/>
  <c r="H22" i="15"/>
  <c r="H22" i="14"/>
  <c r="G45" i="23"/>
  <c r="G45" i="22"/>
  <c r="G41" i="23"/>
  <c r="G41" i="22"/>
  <c r="G37" i="23"/>
  <c r="G37" i="22"/>
  <c r="G34" i="22"/>
  <c r="G34" i="23"/>
  <c r="G30" i="22"/>
  <c r="G30" i="23"/>
  <c r="G26" i="22"/>
  <c r="G26" i="23"/>
  <c r="G24" i="22"/>
  <c r="G24" i="23"/>
  <c r="C45" i="5"/>
  <c r="D45" i="5"/>
  <c r="D45" i="10"/>
  <c r="D45" i="9"/>
  <c r="E40" i="9"/>
  <c r="E40" i="10"/>
  <c r="C34" i="9"/>
  <c r="C34" i="10"/>
  <c r="F27" i="9"/>
  <c r="F27" i="10"/>
  <c r="E44" i="15"/>
  <c r="E44" i="14"/>
  <c r="G38" i="15"/>
  <c r="G38" i="14"/>
  <c r="C34" i="15"/>
  <c r="C34" i="14"/>
  <c r="F29" i="15"/>
  <c r="F29" i="14"/>
  <c r="C26" i="14"/>
  <c r="C26" i="15"/>
  <c r="G22" i="15"/>
  <c r="G22" i="14"/>
  <c r="F45" i="23"/>
  <c r="F45" i="22"/>
  <c r="F41" i="23"/>
  <c r="F41" i="22"/>
  <c r="F39" i="23"/>
  <c r="F39" i="22"/>
  <c r="F36" i="22"/>
  <c r="F36" i="23"/>
  <c r="F32" i="22"/>
  <c r="F32" i="23"/>
  <c r="F29" i="23"/>
  <c r="F29" i="22"/>
  <c r="F26" i="22"/>
  <c r="F26" i="23"/>
  <c r="F22" i="22"/>
  <c r="F22" i="23"/>
  <c r="F28" i="5"/>
  <c r="G28" i="5"/>
  <c r="E43" i="10"/>
  <c r="E43" i="9"/>
  <c r="E35" i="9"/>
  <c r="E35" i="10"/>
  <c r="C29" i="10"/>
  <c r="C29" i="9"/>
  <c r="F22" i="9"/>
  <c r="F22" i="10"/>
  <c r="D44" i="15"/>
  <c r="D44" i="14"/>
  <c r="H40" i="15"/>
  <c r="H40" i="14"/>
  <c r="D36" i="14"/>
  <c r="D36" i="15"/>
  <c r="G31" i="15"/>
  <c r="G31" i="14"/>
  <c r="C27" i="14"/>
  <c r="C27" i="15"/>
  <c r="F22" i="15"/>
  <c r="F22" i="14"/>
  <c r="E41" i="23"/>
  <c r="E41" i="22"/>
  <c r="E38" i="22"/>
  <c r="E38" i="23"/>
  <c r="E34" i="22"/>
  <c r="E34" i="23"/>
  <c r="E32" i="22"/>
  <c r="E32" i="23"/>
  <c r="E29" i="23"/>
  <c r="E29" i="22"/>
  <c r="E26" i="23"/>
  <c r="E26" i="22"/>
  <c r="E22" i="23"/>
  <c r="E22" i="22"/>
  <c r="C32" i="5"/>
  <c r="D32" i="5"/>
  <c r="B45" i="10"/>
  <c r="B45" i="9"/>
  <c r="E38" i="10"/>
  <c r="E38" i="9"/>
  <c r="E30" i="10"/>
  <c r="E30" i="9"/>
  <c r="C24" i="9"/>
  <c r="C24" i="10"/>
  <c r="C44" i="14"/>
  <c r="C44" i="15"/>
  <c r="F39" i="14"/>
  <c r="F39" i="15"/>
  <c r="C36" i="15"/>
  <c r="C36" i="14"/>
  <c r="F31" i="15"/>
  <c r="F31" i="14"/>
  <c r="C28" i="15"/>
  <c r="C28" i="14"/>
  <c r="H25" i="14"/>
  <c r="H25" i="15"/>
  <c r="D42" i="23"/>
  <c r="D42" i="22"/>
  <c r="D37" i="23"/>
  <c r="D37" i="22"/>
  <c r="D34" i="23"/>
  <c r="D34" i="22"/>
  <c r="D28" i="23"/>
  <c r="D28" i="22"/>
  <c r="D23" i="23"/>
  <c r="D23" i="22"/>
  <c r="D43" i="5"/>
  <c r="C43" i="5"/>
  <c r="D35" i="5"/>
  <c r="C35" i="5"/>
  <c r="D23" i="5"/>
  <c r="C23" i="5"/>
  <c r="E44" i="10"/>
  <c r="E44" i="9"/>
  <c r="B43" i="9"/>
  <c r="B43" i="10"/>
  <c r="F39" i="10"/>
  <c r="F39" i="9"/>
  <c r="E36" i="10"/>
  <c r="E36" i="9"/>
  <c r="D33" i="9"/>
  <c r="D33" i="10"/>
  <c r="F31" i="9"/>
  <c r="F31" i="10"/>
  <c r="E28" i="10"/>
  <c r="E28" i="9"/>
  <c r="D25" i="10"/>
  <c r="D25" i="9"/>
  <c r="C22" i="10"/>
  <c r="C22" i="9"/>
  <c r="D31" i="14"/>
  <c r="D31" i="15"/>
  <c r="F42" i="5"/>
  <c r="G42" i="5"/>
  <c r="F38" i="5"/>
  <c r="G38" i="5"/>
  <c r="F34" i="5"/>
  <c r="G34" i="5"/>
  <c r="F30" i="5"/>
  <c r="G30" i="5"/>
  <c r="G26" i="5"/>
  <c r="F26" i="5"/>
  <c r="F22" i="5"/>
  <c r="G22" i="5"/>
  <c r="D44" i="10"/>
  <c r="D44" i="9"/>
  <c r="F42" i="9"/>
  <c r="F42" i="10"/>
  <c r="C41" i="10"/>
  <c r="C41" i="9"/>
  <c r="E39" i="10"/>
  <c r="E39" i="9"/>
  <c r="B38" i="10"/>
  <c r="B38" i="9"/>
  <c r="D36" i="10"/>
  <c r="D36" i="9"/>
  <c r="F34" i="10"/>
  <c r="F34" i="9"/>
  <c r="C33" i="9"/>
  <c r="C33" i="10"/>
  <c r="E31" i="9"/>
  <c r="E31" i="10"/>
  <c r="B30" i="9"/>
  <c r="B30" i="10"/>
  <c r="D28" i="10"/>
  <c r="D28" i="9"/>
  <c r="F26" i="10"/>
  <c r="F26" i="9"/>
  <c r="C25" i="10"/>
  <c r="C25" i="9"/>
  <c r="E23" i="10"/>
  <c r="E23" i="9"/>
  <c r="B22" i="10"/>
  <c r="B22" i="9"/>
  <c r="H44" i="15"/>
  <c r="H44" i="14"/>
  <c r="G43" i="15"/>
  <c r="G43" i="14"/>
  <c r="F42" i="14"/>
  <c r="F42" i="15"/>
  <c r="E41" i="15"/>
  <c r="E41" i="14"/>
  <c r="D40" i="15"/>
  <c r="D40" i="14"/>
  <c r="C39" i="15"/>
  <c r="C39" i="14"/>
  <c r="B38" i="14"/>
  <c r="B38" i="15"/>
  <c r="H36" i="15"/>
  <c r="H36" i="14"/>
  <c r="G35" i="15"/>
  <c r="G35" i="14"/>
  <c r="F34" i="14"/>
  <c r="F34" i="15"/>
  <c r="E33" i="15"/>
  <c r="E33" i="14"/>
  <c r="D32" i="15"/>
  <c r="D32" i="14"/>
  <c r="C31" i="15"/>
  <c r="C31" i="14"/>
  <c r="B30" i="14"/>
  <c r="B30" i="15"/>
  <c r="H28" i="15"/>
  <c r="H28" i="14"/>
  <c r="G27" i="15"/>
  <c r="G27" i="14"/>
  <c r="F26" i="15"/>
  <c r="F26" i="14"/>
  <c r="E25" i="15"/>
  <c r="E25" i="14"/>
  <c r="D24" i="14"/>
  <c r="D24" i="15"/>
  <c r="C23" i="15"/>
  <c r="C23" i="14"/>
  <c r="B22" i="14"/>
  <c r="B22" i="15"/>
  <c r="I45" i="23"/>
  <c r="I45" i="22"/>
  <c r="I44" i="23"/>
  <c r="I44" i="22"/>
  <c r="I43" i="23"/>
  <c r="I43" i="22"/>
  <c r="I42" i="23"/>
  <c r="I42" i="22"/>
  <c r="I41" i="23"/>
  <c r="I41" i="22"/>
  <c r="I40" i="23"/>
  <c r="I40" i="22"/>
  <c r="I39" i="23"/>
  <c r="I39" i="22"/>
  <c r="I38" i="23"/>
  <c r="I38" i="22"/>
  <c r="I37" i="23"/>
  <c r="I37" i="22"/>
  <c r="I36" i="23"/>
  <c r="I36" i="22"/>
  <c r="I35" i="23"/>
  <c r="I35" i="22"/>
  <c r="I34" i="23"/>
  <c r="I34" i="22"/>
  <c r="I33" i="23"/>
  <c r="I33" i="22"/>
  <c r="I32" i="23"/>
  <c r="I32" i="22"/>
  <c r="I31" i="23"/>
  <c r="I31" i="22"/>
  <c r="I30" i="23"/>
  <c r="I30" i="22"/>
  <c r="I29" i="23"/>
  <c r="I29" i="22"/>
  <c r="I28" i="22"/>
  <c r="I28" i="23"/>
  <c r="I27" i="22"/>
  <c r="I27" i="23"/>
  <c r="I26" i="22"/>
  <c r="I26" i="23"/>
  <c r="I25" i="22"/>
  <c r="I25" i="23"/>
  <c r="I24" i="22"/>
  <c r="I24" i="23"/>
  <c r="I23" i="22"/>
  <c r="I23" i="23"/>
  <c r="I22" i="22"/>
  <c r="I22" i="23"/>
  <c r="I45" i="4"/>
  <c r="J27" i="3"/>
  <c r="J26" i="4"/>
  <c r="J34" i="3"/>
  <c r="J30" i="3"/>
  <c r="J24" i="3"/>
  <c r="J44" i="4"/>
  <c r="J22" i="3"/>
  <c r="J35" i="3"/>
  <c r="I42" i="4"/>
  <c r="I34" i="4"/>
  <c r="I32" i="4"/>
  <c r="J31" i="4"/>
  <c r="I28" i="4"/>
  <c r="J27" i="4"/>
  <c r="I26" i="4"/>
  <c r="H37" i="6"/>
  <c r="H51" i="7"/>
  <c r="I33" i="4"/>
  <c r="H43" i="6"/>
  <c r="I40" i="4"/>
  <c r="I38" i="4"/>
  <c r="J37" i="4"/>
  <c r="J33" i="4"/>
  <c r="J32" i="4"/>
  <c r="I29" i="4"/>
  <c r="J28" i="4"/>
  <c r="J50" i="12"/>
  <c r="J43" i="12"/>
  <c r="J39" i="12"/>
  <c r="J31" i="12"/>
  <c r="J27" i="12"/>
  <c r="J23" i="12"/>
  <c r="J21" i="12"/>
  <c r="J44" i="13"/>
  <c r="J40" i="13"/>
  <c r="J39" i="3"/>
  <c r="I44" i="4"/>
  <c r="J43" i="4"/>
  <c r="J42" i="4"/>
  <c r="I39" i="4"/>
  <c r="J38" i="4"/>
  <c r="I35" i="4"/>
  <c r="I24" i="4"/>
  <c r="J23" i="4"/>
  <c r="J21" i="4"/>
  <c r="H21" i="7"/>
  <c r="H49" i="8"/>
  <c r="H42" i="8"/>
  <c r="H38" i="8"/>
  <c r="H34" i="8"/>
  <c r="H30" i="8"/>
  <c r="H21" i="8"/>
  <c r="J49" i="11"/>
  <c r="J30" i="11"/>
  <c r="J26" i="11"/>
  <c r="J22" i="11"/>
  <c r="J35" i="12"/>
  <c r="J36" i="13"/>
  <c r="H26" i="8"/>
  <c r="H22" i="8"/>
  <c r="H29" i="6"/>
  <c r="H23" i="7"/>
  <c r="H45" i="8"/>
  <c r="H41" i="8"/>
  <c r="H37" i="8"/>
  <c r="H33" i="8"/>
  <c r="H29" i="8"/>
  <c r="H25" i="8"/>
  <c r="J21" i="11"/>
  <c r="J42" i="11"/>
  <c r="J38" i="11"/>
  <c r="J34" i="11"/>
  <c r="J51" i="13"/>
  <c r="I22" i="4"/>
  <c r="J45" i="11"/>
  <c r="J41" i="11"/>
  <c r="J37" i="11"/>
  <c r="J33" i="11"/>
  <c r="J29" i="11"/>
  <c r="J25" i="11"/>
  <c r="J49" i="12"/>
  <c r="J42" i="12"/>
  <c r="J38" i="12"/>
  <c r="J34" i="12"/>
  <c r="J30" i="12"/>
  <c r="J26" i="12"/>
  <c r="J22" i="12"/>
  <c r="J50" i="13"/>
  <c r="J43" i="13"/>
  <c r="J39" i="13"/>
  <c r="J35" i="13"/>
  <c r="J31" i="13"/>
  <c r="J27" i="13"/>
  <c r="J23" i="13"/>
  <c r="J32" i="13"/>
  <c r="J28" i="13"/>
  <c r="J43" i="3"/>
  <c r="J23" i="3"/>
  <c r="J45" i="4"/>
  <c r="I41" i="4"/>
  <c r="J39" i="4"/>
  <c r="I36" i="4"/>
  <c r="J35" i="4"/>
  <c r="J34" i="4"/>
  <c r="I30" i="4"/>
  <c r="J29" i="4"/>
  <c r="I25" i="4"/>
  <c r="J22" i="4"/>
  <c r="H51" i="8"/>
  <c r="H44" i="8"/>
  <c r="H40" i="8"/>
  <c r="H36" i="8"/>
  <c r="H32" i="8"/>
  <c r="H28" i="8"/>
  <c r="H24" i="8"/>
  <c r="J50" i="11"/>
  <c r="J43" i="11"/>
  <c r="J39" i="11"/>
  <c r="J35" i="11"/>
  <c r="J31" i="11"/>
  <c r="J27" i="11"/>
  <c r="J23" i="11"/>
  <c r="J51" i="12"/>
  <c r="J44" i="12"/>
  <c r="J40" i="12"/>
  <c r="J36" i="12"/>
  <c r="J32" i="12"/>
  <c r="J28" i="12"/>
  <c r="J24" i="12"/>
  <c r="J45" i="13"/>
  <c r="J41" i="13"/>
  <c r="J37" i="13"/>
  <c r="J33" i="13"/>
  <c r="J29" i="13"/>
  <c r="J25" i="13"/>
  <c r="J21" i="13"/>
  <c r="J24" i="13"/>
  <c r="I43" i="4"/>
  <c r="J41" i="4"/>
  <c r="J40" i="4"/>
  <c r="I37" i="4"/>
  <c r="J36" i="4"/>
  <c r="I31" i="4"/>
  <c r="J30" i="4"/>
  <c r="I27" i="4"/>
  <c r="J25" i="4"/>
  <c r="J24" i="4"/>
  <c r="H50" i="8"/>
  <c r="H43" i="8"/>
  <c r="H39" i="8"/>
  <c r="H35" i="8"/>
  <c r="H31" i="8"/>
  <c r="H27" i="8"/>
  <c r="H23" i="8"/>
  <c r="J51" i="11"/>
  <c r="J44" i="11"/>
  <c r="J40" i="11"/>
  <c r="J36" i="11"/>
  <c r="J32" i="11"/>
  <c r="J28" i="11"/>
  <c r="J24" i="11"/>
  <c r="J45" i="12"/>
  <c r="J41" i="12"/>
  <c r="J37" i="12"/>
  <c r="J33" i="12"/>
  <c r="J29" i="12"/>
  <c r="J25" i="12"/>
  <c r="J49" i="13"/>
  <c r="J42" i="13"/>
  <c r="J38" i="13"/>
  <c r="J34" i="13"/>
  <c r="J30" i="13"/>
  <c r="J26" i="13"/>
  <c r="J22" i="13"/>
  <c r="J45" i="3"/>
  <c r="J31" i="3"/>
  <c r="H45" i="6"/>
  <c r="H27" i="6"/>
  <c r="J49" i="3"/>
  <c r="J44" i="3"/>
  <c r="J41" i="3"/>
  <c r="J28" i="3"/>
  <c r="H49" i="7"/>
  <c r="H43" i="7"/>
  <c r="H42" i="7"/>
  <c r="H38" i="7"/>
  <c r="H34" i="7"/>
  <c r="H26" i="7"/>
  <c r="I51" i="4"/>
  <c r="J50" i="4"/>
  <c r="I23" i="4"/>
  <c r="H50" i="7"/>
  <c r="J40" i="3"/>
  <c r="I21" i="4"/>
  <c r="H39" i="7"/>
  <c r="H35" i="7"/>
  <c r="H31" i="7"/>
  <c r="H27" i="7"/>
  <c r="H24" i="6"/>
  <c r="J42" i="3"/>
  <c r="J38" i="3"/>
  <c r="J32" i="3"/>
  <c r="H49" i="6"/>
  <c r="H41" i="6"/>
  <c r="H38" i="6"/>
  <c r="H33" i="6"/>
  <c r="H30" i="6"/>
  <c r="H25" i="6"/>
  <c r="H23" i="6"/>
  <c r="H45" i="7"/>
  <c r="H41" i="7"/>
  <c r="H37" i="7"/>
  <c r="H33" i="7"/>
  <c r="H29" i="7"/>
  <c r="H25" i="7"/>
  <c r="H22" i="7"/>
  <c r="H42" i="6"/>
  <c r="H34" i="6"/>
  <c r="H26" i="6"/>
  <c r="H51" i="6"/>
  <c r="H40" i="6"/>
  <c r="H35" i="6"/>
  <c r="H32" i="6"/>
  <c r="H22" i="6"/>
  <c r="H30" i="7"/>
  <c r="J51" i="3"/>
  <c r="J36" i="3"/>
  <c r="J26" i="3"/>
  <c r="B49" i="5"/>
  <c r="H50" i="6"/>
  <c r="H44" i="6"/>
  <c r="H39" i="6"/>
  <c r="H36" i="6"/>
  <c r="H31" i="6"/>
  <c r="H28" i="6"/>
  <c r="H21" i="6"/>
  <c r="H44" i="7"/>
  <c r="H40" i="7"/>
  <c r="H36" i="7"/>
  <c r="H32" i="7"/>
  <c r="H28" i="7"/>
  <c r="H24" i="7"/>
  <c r="J50" i="3"/>
  <c r="J37" i="3"/>
  <c r="J33" i="3"/>
  <c r="J29" i="3"/>
  <c r="J25" i="3"/>
  <c r="J21" i="3"/>
  <c r="H28" i="10" l="1"/>
  <c r="H28" i="9"/>
  <c r="J31" i="14"/>
  <c r="J31" i="15"/>
  <c r="J22" i="15"/>
  <c r="J22" i="14"/>
  <c r="K27" i="23"/>
  <c r="K27" i="22"/>
  <c r="K21" i="23"/>
  <c r="K21" i="22"/>
  <c r="K33" i="22"/>
  <c r="K33" i="23"/>
  <c r="I21" i="5"/>
  <c r="J21" i="5"/>
  <c r="H40" i="9"/>
  <c r="H40" i="10"/>
  <c r="H38" i="10"/>
  <c r="H38" i="9"/>
  <c r="K34" i="23"/>
  <c r="K34" i="22"/>
  <c r="J28" i="15"/>
  <c r="J28" i="14"/>
  <c r="J23" i="15"/>
  <c r="J23" i="14"/>
  <c r="J23" i="5"/>
  <c r="I23" i="5"/>
  <c r="K44" i="23"/>
  <c r="K44" i="22"/>
  <c r="J29" i="15"/>
  <c r="J29" i="14"/>
  <c r="K51" i="22"/>
  <c r="K51" i="23"/>
  <c r="J39" i="5"/>
  <c r="I39" i="5"/>
  <c r="K35" i="23"/>
  <c r="K35" i="22"/>
  <c r="K25" i="22"/>
  <c r="K25" i="23"/>
  <c r="K40" i="22"/>
  <c r="K40" i="23"/>
  <c r="J25" i="5"/>
  <c r="I25" i="5"/>
  <c r="K22" i="23"/>
  <c r="K22" i="22"/>
  <c r="H21" i="9"/>
  <c r="H21" i="10"/>
  <c r="I26" i="5"/>
  <c r="J26" i="5"/>
  <c r="H51" i="9"/>
  <c r="H51" i="10"/>
  <c r="H41" i="9"/>
  <c r="H41" i="10"/>
  <c r="J32" i="15"/>
  <c r="J32" i="14"/>
  <c r="K24" i="22"/>
  <c r="K24" i="23"/>
  <c r="J27" i="15"/>
  <c r="J27" i="14"/>
  <c r="J43" i="5"/>
  <c r="I43" i="5"/>
  <c r="J33" i="14"/>
  <c r="J33" i="15"/>
  <c r="I22" i="5"/>
  <c r="J22" i="5"/>
  <c r="I36" i="5"/>
  <c r="J36" i="5"/>
  <c r="K49" i="23"/>
  <c r="K49" i="22"/>
  <c r="H34" i="9"/>
  <c r="H34" i="10"/>
  <c r="J41" i="15"/>
  <c r="J41" i="14"/>
  <c r="J26" i="14"/>
  <c r="J26" i="15"/>
  <c r="H42" i="9"/>
  <c r="H42" i="10"/>
  <c r="H43" i="9"/>
  <c r="H43" i="10"/>
  <c r="J30" i="5"/>
  <c r="I30" i="5"/>
  <c r="K37" i="22"/>
  <c r="K37" i="23"/>
  <c r="I50" i="5"/>
  <c r="J50" i="5"/>
  <c r="H39" i="10"/>
  <c r="H39" i="9"/>
  <c r="H22" i="9"/>
  <c r="H22" i="10"/>
  <c r="H25" i="10"/>
  <c r="H25" i="9"/>
  <c r="J42" i="5"/>
  <c r="I42" i="5"/>
  <c r="I44" i="5"/>
  <c r="J44" i="5"/>
  <c r="H45" i="10"/>
  <c r="H45" i="9"/>
  <c r="J51" i="15"/>
  <c r="J51" i="14"/>
  <c r="J43" i="14"/>
  <c r="J43" i="15"/>
  <c r="J21" i="15"/>
  <c r="J21" i="14"/>
  <c r="H29" i="10"/>
  <c r="H29" i="9"/>
  <c r="J49" i="14"/>
  <c r="J49" i="15"/>
  <c r="I34" i="5"/>
  <c r="J34" i="5"/>
  <c r="K38" i="22"/>
  <c r="K38" i="23"/>
  <c r="I29" i="5"/>
  <c r="J29" i="5"/>
  <c r="H26" i="10"/>
  <c r="H26" i="9"/>
  <c r="J37" i="15"/>
  <c r="J37" i="14"/>
  <c r="K31" i="23"/>
  <c r="K31" i="22"/>
  <c r="J33" i="5"/>
  <c r="I33" i="5"/>
  <c r="J51" i="5"/>
  <c r="I51" i="5"/>
  <c r="I32" i="5"/>
  <c r="J32" i="5"/>
  <c r="J40" i="15"/>
  <c r="J40" i="14"/>
  <c r="J38" i="15"/>
  <c r="J38" i="14"/>
  <c r="I24" i="5"/>
  <c r="J24" i="5"/>
  <c r="H36" i="10"/>
  <c r="H36" i="9"/>
  <c r="H23" i="10"/>
  <c r="H23" i="9"/>
  <c r="I40" i="5"/>
  <c r="J40" i="5"/>
  <c r="I41" i="5"/>
  <c r="J41" i="5"/>
  <c r="J42" i="14"/>
  <c r="J42" i="15"/>
  <c r="K28" i="23"/>
  <c r="K28" i="22"/>
  <c r="H44" i="10"/>
  <c r="H44" i="9"/>
  <c r="H32" i="9"/>
  <c r="H32" i="10"/>
  <c r="H30" i="10"/>
  <c r="H30" i="9"/>
  <c r="H24" i="10"/>
  <c r="H24" i="9"/>
  <c r="J49" i="5"/>
  <c r="I49" i="5"/>
  <c r="J31" i="5"/>
  <c r="I31" i="5"/>
  <c r="J50" i="15"/>
  <c r="J50" i="14"/>
  <c r="K36" i="23"/>
  <c r="K36" i="22"/>
  <c r="K45" i="22"/>
  <c r="K45" i="23"/>
  <c r="K41" i="22"/>
  <c r="K41" i="23"/>
  <c r="H49" i="10"/>
  <c r="H49" i="9"/>
  <c r="J36" i="15"/>
  <c r="J36" i="14"/>
  <c r="J34" i="15"/>
  <c r="J34" i="14"/>
  <c r="K43" i="23"/>
  <c r="K43" i="22"/>
  <c r="H31" i="10"/>
  <c r="H31" i="9"/>
  <c r="I28" i="5"/>
  <c r="J28" i="5"/>
  <c r="J35" i="14"/>
  <c r="J35" i="15"/>
  <c r="K39" i="22"/>
  <c r="K39" i="23"/>
  <c r="I37" i="5"/>
  <c r="J37" i="5"/>
  <c r="I38" i="5"/>
  <c r="J38" i="5"/>
  <c r="K26" i="23"/>
  <c r="K26" i="22"/>
  <c r="J44" i="15"/>
  <c r="J44" i="14"/>
  <c r="J39" i="14"/>
  <c r="J39" i="15"/>
  <c r="J45" i="14"/>
  <c r="J45" i="15"/>
  <c r="J30" i="15"/>
  <c r="J30" i="14"/>
  <c r="K23" i="22"/>
  <c r="K29" i="22"/>
  <c r="K29" i="23"/>
  <c r="K32" i="22"/>
  <c r="K32" i="23"/>
  <c r="H50" i="10"/>
  <c r="H50" i="9"/>
  <c r="H35" i="10"/>
  <c r="H35" i="9"/>
  <c r="H33" i="9"/>
  <c r="H33" i="10"/>
  <c r="K30" i="23"/>
  <c r="K30" i="22"/>
  <c r="H27" i="10"/>
  <c r="H27" i="9"/>
  <c r="I45" i="5"/>
  <c r="J45" i="5"/>
  <c r="J24" i="15"/>
  <c r="J24" i="14"/>
  <c r="K42" i="23"/>
  <c r="K42" i="22"/>
  <c r="J25" i="15"/>
  <c r="J25" i="14"/>
  <c r="K50" i="22"/>
  <c r="K50" i="23"/>
  <c r="H37" i="10"/>
  <c r="H37" i="9"/>
  <c r="J35" i="5"/>
  <c r="I35" i="5"/>
  <c r="J27" i="5"/>
  <c r="I27" i="5"/>
  <c r="F18" i="9" l="1"/>
  <c r="D18" i="9"/>
  <c r="B17" i="9"/>
  <c r="E18" i="9"/>
  <c r="F19" i="9"/>
  <c r="E17" i="9"/>
  <c r="F17" i="9"/>
  <c r="B19" i="9"/>
  <c r="C17" i="9"/>
  <c r="D17" i="9"/>
  <c r="B18" i="9"/>
  <c r="C19" i="9"/>
  <c r="E19" i="9"/>
  <c r="C18" i="9"/>
  <c r="D19" i="9"/>
  <c r="F47" i="3"/>
  <c r="P47" i="3"/>
  <c r="I47" i="3"/>
  <c r="C47" i="3"/>
  <c r="V47" i="3"/>
  <c r="S47" i="3"/>
  <c r="L47" i="86" l="1"/>
  <c r="W23" i="3"/>
  <c r="T47" i="3"/>
  <c r="Q47" i="3"/>
  <c r="W49" i="3"/>
  <c r="W11" i="3"/>
  <c r="L10" i="86" l="1"/>
  <c r="L45" i="86"/>
  <c r="L44" i="86"/>
  <c r="L43" i="86"/>
  <c r="L38" i="86"/>
  <c r="L37" i="86"/>
  <c r="L36" i="86"/>
  <c r="L35" i="86"/>
  <c r="L30" i="86"/>
  <c r="L29" i="86"/>
  <c r="L28" i="86"/>
  <c r="L27" i="86"/>
  <c r="L22" i="86"/>
  <c r="L20" i="86"/>
  <c r="L19" i="86"/>
  <c r="L18" i="86"/>
  <c r="L13" i="86"/>
  <c r="L12" i="86"/>
  <c r="L11" i="86"/>
  <c r="L9" i="86"/>
  <c r="L17" i="86" l="1"/>
  <c r="L31" i="86"/>
  <c r="L39" i="86"/>
  <c r="L14" i="86"/>
  <c r="L15" i="86"/>
  <c r="L24" i="86"/>
  <c r="L32" i="86"/>
  <c r="L40" i="86"/>
  <c r="L23" i="86"/>
  <c r="L16" i="86"/>
  <c r="L25" i="86"/>
  <c r="L33" i="86"/>
  <c r="L41" i="86"/>
  <c r="L26" i="86"/>
  <c r="L34" i="86"/>
  <c r="L42" i="86"/>
  <c r="E47" i="86"/>
  <c r="J47" i="86" s="1"/>
  <c r="B47" i="86"/>
  <c r="G47" i="86" s="1"/>
  <c r="C47" i="86"/>
  <c r="H47" i="86" s="1"/>
  <c r="D47" i="86"/>
  <c r="I47" i="86" s="1"/>
  <c r="G23" i="86" l="1"/>
  <c r="H23" i="86"/>
  <c r="I23" i="86"/>
  <c r="J23" i="86"/>
  <c r="G24" i="86"/>
  <c r="H24" i="86"/>
  <c r="I24" i="86"/>
  <c r="J24" i="86"/>
  <c r="G25" i="86"/>
  <c r="H25" i="86"/>
  <c r="I25" i="86"/>
  <c r="J25" i="86"/>
  <c r="G26" i="86"/>
  <c r="H26" i="86"/>
  <c r="I26" i="86"/>
  <c r="J26" i="86"/>
  <c r="G27" i="86"/>
  <c r="H27" i="86"/>
  <c r="I27" i="86"/>
  <c r="J27" i="86"/>
  <c r="G28" i="86"/>
  <c r="H28" i="86"/>
  <c r="I28" i="86"/>
  <c r="J28" i="86"/>
  <c r="G29" i="86"/>
  <c r="H29" i="86"/>
  <c r="I29" i="86"/>
  <c r="J29" i="86"/>
  <c r="G30" i="86"/>
  <c r="H30" i="86"/>
  <c r="I30" i="86"/>
  <c r="J30" i="86"/>
  <c r="G31" i="86"/>
  <c r="H31" i="86"/>
  <c r="I31" i="86"/>
  <c r="J31" i="86"/>
  <c r="G32" i="86"/>
  <c r="H32" i="86"/>
  <c r="I32" i="86"/>
  <c r="J32" i="86"/>
  <c r="G33" i="86"/>
  <c r="H33" i="86"/>
  <c r="I33" i="86"/>
  <c r="J33" i="86"/>
  <c r="G34" i="86"/>
  <c r="H34" i="86"/>
  <c r="I34" i="86"/>
  <c r="J34" i="86"/>
  <c r="G35" i="86"/>
  <c r="H35" i="86"/>
  <c r="I35" i="86"/>
  <c r="J35" i="86"/>
  <c r="G36" i="86"/>
  <c r="H36" i="86"/>
  <c r="I36" i="86"/>
  <c r="J36" i="86"/>
  <c r="G37" i="86"/>
  <c r="H37" i="86"/>
  <c r="I37" i="86"/>
  <c r="J37" i="86"/>
  <c r="G38" i="86"/>
  <c r="H38" i="86"/>
  <c r="I38" i="86"/>
  <c r="J38" i="86"/>
  <c r="G39" i="86"/>
  <c r="H39" i="86"/>
  <c r="I39" i="86"/>
  <c r="J39" i="86"/>
  <c r="G40" i="86"/>
  <c r="H40" i="86"/>
  <c r="I40" i="86"/>
  <c r="J40" i="86"/>
  <c r="G41" i="86"/>
  <c r="H41" i="86"/>
  <c r="I41" i="86"/>
  <c r="J41" i="86"/>
  <c r="G42" i="86"/>
  <c r="H42" i="86"/>
  <c r="I42" i="86"/>
  <c r="J42" i="86"/>
  <c r="G43" i="86"/>
  <c r="H43" i="86"/>
  <c r="I43" i="86"/>
  <c r="J43" i="86"/>
  <c r="G44" i="86"/>
  <c r="H44" i="86"/>
  <c r="I44" i="86"/>
  <c r="J44" i="86"/>
  <c r="G45" i="86"/>
  <c r="H45" i="86"/>
  <c r="I45" i="86"/>
  <c r="J45" i="86"/>
  <c r="H22" i="86"/>
  <c r="I22" i="86"/>
  <c r="J22" i="86"/>
  <c r="G22" i="86"/>
  <c r="H20" i="86"/>
  <c r="I20" i="86"/>
  <c r="J20" i="86"/>
  <c r="G20" i="86"/>
  <c r="G19" i="86"/>
  <c r="G10" i="86"/>
  <c r="G9" i="86"/>
  <c r="H10" i="86"/>
  <c r="I10" i="86"/>
  <c r="J10" i="86"/>
  <c r="G11" i="86"/>
  <c r="H11" i="86"/>
  <c r="I11" i="86"/>
  <c r="J11" i="86"/>
  <c r="G12" i="86"/>
  <c r="H12" i="86"/>
  <c r="I12" i="86"/>
  <c r="J12" i="86"/>
  <c r="G13" i="86"/>
  <c r="H13" i="86"/>
  <c r="I13" i="86"/>
  <c r="J13" i="86"/>
  <c r="G14" i="86"/>
  <c r="H14" i="86"/>
  <c r="I14" i="86"/>
  <c r="J14" i="86"/>
  <c r="G15" i="86"/>
  <c r="H15" i="86"/>
  <c r="I15" i="86"/>
  <c r="J15" i="86"/>
  <c r="G16" i="86"/>
  <c r="H16" i="86"/>
  <c r="I16" i="86"/>
  <c r="J16" i="86"/>
  <c r="G17" i="86"/>
  <c r="H17" i="86"/>
  <c r="I17" i="86"/>
  <c r="J17" i="86"/>
  <c r="G18" i="86"/>
  <c r="H18" i="86"/>
  <c r="I18" i="86"/>
  <c r="J18" i="86"/>
  <c r="H19" i="86"/>
  <c r="I19" i="86"/>
  <c r="J19" i="86"/>
  <c r="H9" i="86"/>
  <c r="I9" i="86"/>
  <c r="J9" i="86"/>
  <c r="H47" i="20"/>
  <c r="E47" i="20"/>
  <c r="D47" i="20"/>
  <c r="E47" i="21" l="1"/>
  <c r="D47" i="21"/>
  <c r="C47" i="21"/>
  <c r="C47" i="20"/>
  <c r="B47" i="21"/>
  <c r="B47" i="20"/>
  <c r="D15" i="23"/>
  <c r="D15" i="22"/>
  <c r="H15" i="22"/>
  <c r="H15" i="23"/>
  <c r="C18" i="23"/>
  <c r="C18" i="22"/>
  <c r="E10" i="23"/>
  <c r="E10" i="22"/>
  <c r="F14" i="22"/>
  <c r="F14" i="23"/>
  <c r="G10" i="22"/>
  <c r="G10" i="23"/>
  <c r="I18" i="22"/>
  <c r="I18" i="23"/>
  <c r="B17" i="23"/>
  <c r="B17" i="22"/>
  <c r="B9" i="23"/>
  <c r="B9" i="22"/>
  <c r="C13" i="23"/>
  <c r="C13" i="22"/>
  <c r="D17" i="23"/>
  <c r="D17" i="22"/>
  <c r="D9" i="23"/>
  <c r="D9" i="22"/>
  <c r="E13" i="22"/>
  <c r="E13" i="23"/>
  <c r="F17" i="23"/>
  <c r="F17" i="22"/>
  <c r="F9" i="23"/>
  <c r="F9" i="22"/>
  <c r="G13" i="22"/>
  <c r="G13" i="23"/>
  <c r="H17" i="22"/>
  <c r="H17" i="23"/>
  <c r="H9" i="22"/>
  <c r="H9" i="23"/>
  <c r="I13" i="22"/>
  <c r="I13" i="23"/>
  <c r="B16" i="23"/>
  <c r="B16" i="22"/>
  <c r="C20" i="23"/>
  <c r="C20" i="22"/>
  <c r="C12" i="23"/>
  <c r="C12" i="22"/>
  <c r="D16" i="23"/>
  <c r="D16" i="22"/>
  <c r="E20" i="23"/>
  <c r="E20" i="22"/>
  <c r="E12" i="22"/>
  <c r="E12" i="23"/>
  <c r="F16" i="22"/>
  <c r="F16" i="23"/>
  <c r="G20" i="22"/>
  <c r="G20" i="23"/>
  <c r="G12" i="22"/>
  <c r="G12" i="23"/>
  <c r="H16" i="22"/>
  <c r="H16" i="23"/>
  <c r="I20" i="22"/>
  <c r="I20" i="23"/>
  <c r="I12" i="22"/>
  <c r="I12" i="23"/>
  <c r="C11" i="23"/>
  <c r="C11" i="22"/>
  <c r="F15" i="23"/>
  <c r="F15" i="22"/>
  <c r="I19" i="22"/>
  <c r="I19" i="23"/>
  <c r="C10" i="23"/>
  <c r="C10" i="22"/>
  <c r="B13" i="23"/>
  <c r="B13" i="22"/>
  <c r="C17" i="23"/>
  <c r="C17" i="22"/>
  <c r="C9" i="23"/>
  <c r="C9" i="22"/>
  <c r="D13" i="23"/>
  <c r="D13" i="22"/>
  <c r="E17" i="22"/>
  <c r="E17" i="23"/>
  <c r="E9" i="23"/>
  <c r="E9" i="22"/>
  <c r="F13" i="23"/>
  <c r="F13" i="22"/>
  <c r="G17" i="22"/>
  <c r="G17" i="23"/>
  <c r="G9" i="23"/>
  <c r="G9" i="22"/>
  <c r="H13" i="22"/>
  <c r="H13" i="23"/>
  <c r="I17" i="22"/>
  <c r="I17" i="23"/>
  <c r="I9" i="22"/>
  <c r="I9" i="23"/>
  <c r="C19" i="23"/>
  <c r="C19" i="22"/>
  <c r="E11" i="22"/>
  <c r="E11" i="23"/>
  <c r="G19" i="22"/>
  <c r="G19" i="23"/>
  <c r="I11" i="22"/>
  <c r="I11" i="23"/>
  <c r="B14" i="23"/>
  <c r="B14" i="22"/>
  <c r="E18" i="23"/>
  <c r="E18" i="22"/>
  <c r="G18" i="22"/>
  <c r="G18" i="23"/>
  <c r="I10" i="22"/>
  <c r="I10" i="23"/>
  <c r="C16" i="23"/>
  <c r="C16" i="22"/>
  <c r="F12" i="22"/>
  <c r="F12" i="23"/>
  <c r="B19" i="23"/>
  <c r="B19" i="22"/>
  <c r="C15" i="23"/>
  <c r="C15" i="22"/>
  <c r="D19" i="23"/>
  <c r="D19" i="22"/>
  <c r="D11" i="23"/>
  <c r="D11" i="22"/>
  <c r="E15" i="22"/>
  <c r="E15" i="23"/>
  <c r="F19" i="23"/>
  <c r="F19" i="22"/>
  <c r="F11" i="23"/>
  <c r="F11" i="22"/>
  <c r="G15" i="22"/>
  <c r="G15" i="23"/>
  <c r="H19" i="22"/>
  <c r="H19" i="23"/>
  <c r="H11" i="22"/>
  <c r="H11" i="23"/>
  <c r="I15" i="22"/>
  <c r="I15" i="23"/>
  <c r="B15" i="23"/>
  <c r="B15" i="22"/>
  <c r="E19" i="22"/>
  <c r="E19" i="23"/>
  <c r="G11" i="22"/>
  <c r="G11" i="23"/>
  <c r="D14" i="23"/>
  <c r="D14" i="22"/>
  <c r="H14" i="22"/>
  <c r="H14" i="23"/>
  <c r="B20" i="23"/>
  <c r="B20" i="22"/>
  <c r="B12" i="23"/>
  <c r="B12" i="22"/>
  <c r="D20" i="23"/>
  <c r="D20" i="22"/>
  <c r="D12" i="23"/>
  <c r="D12" i="22"/>
  <c r="E16" i="23"/>
  <c r="E16" i="22"/>
  <c r="F20" i="22"/>
  <c r="F20" i="23"/>
  <c r="G16" i="22"/>
  <c r="G16" i="23"/>
  <c r="H20" i="22"/>
  <c r="H20" i="23"/>
  <c r="H12" i="22"/>
  <c r="H12" i="23"/>
  <c r="I16" i="22"/>
  <c r="I16" i="23"/>
  <c r="B11" i="23"/>
  <c r="B11" i="22"/>
  <c r="B18" i="23"/>
  <c r="B18" i="22"/>
  <c r="B10" i="23"/>
  <c r="B10" i="22"/>
  <c r="C14" i="23"/>
  <c r="C14" i="22"/>
  <c r="D18" i="23"/>
  <c r="D18" i="22"/>
  <c r="D10" i="23"/>
  <c r="D10" i="22"/>
  <c r="E14" i="23"/>
  <c r="E14" i="22"/>
  <c r="F18" i="22"/>
  <c r="F18" i="23"/>
  <c r="F10" i="22"/>
  <c r="F10" i="23"/>
  <c r="G14" i="22"/>
  <c r="G14" i="23"/>
  <c r="H18" i="22"/>
  <c r="H18" i="23"/>
  <c r="H10" i="22"/>
  <c r="H10" i="23"/>
  <c r="I14" i="22"/>
  <c r="I14" i="23"/>
  <c r="H47" i="21"/>
  <c r="I47" i="20"/>
  <c r="F47" i="20"/>
  <c r="G47" i="20"/>
  <c r="G47" i="21"/>
  <c r="F47" i="21"/>
  <c r="I47" i="21"/>
  <c r="C47" i="19"/>
  <c r="D47" i="19"/>
  <c r="E47" i="19"/>
  <c r="F47" i="19"/>
  <c r="G47" i="19"/>
  <c r="H47" i="19"/>
  <c r="I47" i="19"/>
  <c r="B47" i="19"/>
  <c r="B17" i="10"/>
  <c r="C17" i="10"/>
  <c r="D17" i="10"/>
  <c r="E17" i="10"/>
  <c r="F17" i="10"/>
  <c r="B18" i="10"/>
  <c r="C18" i="10"/>
  <c r="D18" i="10"/>
  <c r="E18" i="10"/>
  <c r="F18" i="10"/>
  <c r="B19" i="10"/>
  <c r="C19" i="10"/>
  <c r="D19" i="10"/>
  <c r="E19" i="10"/>
  <c r="F19" i="10"/>
  <c r="E18" i="15" l="1"/>
  <c r="E18" i="14"/>
  <c r="H13" i="15"/>
  <c r="H13" i="14"/>
  <c r="E10" i="14"/>
  <c r="E10" i="15"/>
  <c r="K20" i="23"/>
  <c r="K20" i="22"/>
  <c r="F20" i="15"/>
  <c r="F20" i="14"/>
  <c r="B16" i="15"/>
  <c r="B16" i="14"/>
  <c r="F12" i="15"/>
  <c r="F12" i="14"/>
  <c r="C18" i="15"/>
  <c r="C18" i="14"/>
  <c r="F13" i="14"/>
  <c r="F13" i="15"/>
  <c r="H18" i="14"/>
  <c r="H18" i="15"/>
  <c r="F16" i="15"/>
  <c r="F16" i="14"/>
  <c r="D14" i="14"/>
  <c r="D14" i="15"/>
  <c r="H10" i="15"/>
  <c r="H10" i="14"/>
  <c r="D47" i="23"/>
  <c r="D47" i="22"/>
  <c r="H19" i="14"/>
  <c r="H19" i="15"/>
  <c r="G18" i="14"/>
  <c r="G18" i="15"/>
  <c r="F17" i="14"/>
  <c r="F17" i="15"/>
  <c r="E16" i="14"/>
  <c r="E16" i="15"/>
  <c r="D15" i="15"/>
  <c r="D15" i="14"/>
  <c r="C14" i="14"/>
  <c r="C14" i="15"/>
  <c r="B13" i="14"/>
  <c r="B13" i="15"/>
  <c r="H11" i="14"/>
  <c r="H11" i="15"/>
  <c r="G10" i="14"/>
  <c r="G10" i="15"/>
  <c r="F9" i="15"/>
  <c r="F9" i="14"/>
  <c r="K12" i="23"/>
  <c r="K12" i="22"/>
  <c r="K19" i="23"/>
  <c r="K19" i="22"/>
  <c r="C47" i="23"/>
  <c r="C47" i="22"/>
  <c r="G20" i="15"/>
  <c r="G20" i="14"/>
  <c r="B15" i="15"/>
  <c r="B15" i="14"/>
  <c r="F11" i="14"/>
  <c r="F11" i="15"/>
  <c r="E19" i="15"/>
  <c r="E19" i="14"/>
  <c r="H14" i="15"/>
  <c r="H14" i="14"/>
  <c r="C9" i="15"/>
  <c r="C9" i="14"/>
  <c r="H47" i="22"/>
  <c r="H47" i="23"/>
  <c r="B17" i="14"/>
  <c r="B17" i="15"/>
  <c r="B20" i="15"/>
  <c r="B20" i="14"/>
  <c r="G17" i="14"/>
  <c r="G17" i="15"/>
  <c r="E15" i="14"/>
  <c r="E15" i="15"/>
  <c r="C13" i="15"/>
  <c r="C13" i="14"/>
  <c r="B12" i="14"/>
  <c r="B12" i="15"/>
  <c r="G9" i="14"/>
  <c r="G9" i="15"/>
  <c r="K17" i="22"/>
  <c r="K17" i="23"/>
  <c r="K15" i="23"/>
  <c r="K15" i="22"/>
  <c r="H20" i="14"/>
  <c r="H20" i="15"/>
  <c r="G19" i="15"/>
  <c r="G19" i="14"/>
  <c r="F18" i="15"/>
  <c r="F18" i="14"/>
  <c r="E17" i="14"/>
  <c r="E17" i="15"/>
  <c r="D16" i="14"/>
  <c r="D16" i="15"/>
  <c r="C15" i="15"/>
  <c r="C15" i="14"/>
  <c r="B14" i="15"/>
  <c r="B14" i="14"/>
  <c r="H12" i="15"/>
  <c r="H12" i="14"/>
  <c r="G11" i="15"/>
  <c r="G11" i="14"/>
  <c r="F10" i="14"/>
  <c r="F10" i="15"/>
  <c r="E9" i="15"/>
  <c r="E9" i="14"/>
  <c r="K16" i="22"/>
  <c r="K16" i="23"/>
  <c r="B47" i="23"/>
  <c r="B47" i="22"/>
  <c r="D17" i="15"/>
  <c r="D17" i="14"/>
  <c r="G12" i="15"/>
  <c r="G12" i="14"/>
  <c r="I47" i="23"/>
  <c r="I47" i="22"/>
  <c r="D18" i="15"/>
  <c r="D18" i="14"/>
  <c r="G13" i="15"/>
  <c r="G13" i="14"/>
  <c r="D10" i="15"/>
  <c r="D10" i="14"/>
  <c r="D19" i="14"/>
  <c r="D19" i="15"/>
  <c r="H15" i="15"/>
  <c r="H15" i="14"/>
  <c r="E12" i="14"/>
  <c r="E12" i="15"/>
  <c r="C10" i="15"/>
  <c r="C10" i="14"/>
  <c r="K18" i="23"/>
  <c r="K18" i="22"/>
  <c r="D20" i="15"/>
  <c r="D20" i="14"/>
  <c r="C19" i="15"/>
  <c r="C19" i="14"/>
  <c r="B18" i="14"/>
  <c r="B18" i="15"/>
  <c r="H16" i="15"/>
  <c r="H16" i="14"/>
  <c r="G15" i="14"/>
  <c r="G15" i="15"/>
  <c r="F14" i="15"/>
  <c r="F14" i="14"/>
  <c r="E13" i="14"/>
  <c r="E13" i="15"/>
  <c r="D12" i="14"/>
  <c r="D12" i="15"/>
  <c r="C11" i="15"/>
  <c r="C11" i="14"/>
  <c r="B10" i="15"/>
  <c r="B10" i="14"/>
  <c r="K9" i="22"/>
  <c r="K9" i="23"/>
  <c r="K14" i="23"/>
  <c r="K14" i="22"/>
  <c r="F47" i="23"/>
  <c r="F47" i="22"/>
  <c r="F19" i="14"/>
  <c r="F19" i="15"/>
  <c r="C16" i="15"/>
  <c r="C16" i="14"/>
  <c r="D9" i="15"/>
  <c r="D9" i="14"/>
  <c r="C17" i="15"/>
  <c r="C17" i="14"/>
  <c r="E11" i="15"/>
  <c r="E11" i="14"/>
  <c r="K10" i="23"/>
  <c r="K10" i="22"/>
  <c r="E20" i="15"/>
  <c r="E20" i="14"/>
  <c r="G14" i="15"/>
  <c r="G14" i="14"/>
  <c r="D11" i="15"/>
  <c r="D11" i="14"/>
  <c r="B9" i="14"/>
  <c r="B9" i="15"/>
  <c r="G47" i="22"/>
  <c r="G47" i="23"/>
  <c r="C20" i="15"/>
  <c r="C20" i="14"/>
  <c r="B19" i="15"/>
  <c r="B19" i="14"/>
  <c r="H17" i="15"/>
  <c r="H17" i="14"/>
  <c r="G16" i="15"/>
  <c r="G16" i="14"/>
  <c r="F15" i="14"/>
  <c r="F15" i="15"/>
  <c r="E14" i="14"/>
  <c r="E14" i="15"/>
  <c r="D13" i="14"/>
  <c r="D13" i="15"/>
  <c r="C12" i="14"/>
  <c r="C12" i="15"/>
  <c r="B11" i="15"/>
  <c r="B11" i="14"/>
  <c r="H9" i="15"/>
  <c r="H9" i="14"/>
  <c r="K13" i="22"/>
  <c r="K13" i="23"/>
  <c r="K11" i="23"/>
  <c r="K11" i="22"/>
  <c r="E47" i="23"/>
  <c r="E47" i="22"/>
  <c r="H20" i="8"/>
  <c r="H16" i="8"/>
  <c r="H12" i="8"/>
  <c r="J18" i="11"/>
  <c r="J14" i="11"/>
  <c r="J10" i="11"/>
  <c r="J18" i="12"/>
  <c r="J14" i="12"/>
  <c r="J10" i="12"/>
  <c r="J18" i="13"/>
  <c r="J14" i="13"/>
  <c r="J10" i="13"/>
  <c r="I47" i="17"/>
  <c r="E47" i="17"/>
  <c r="I47" i="18"/>
  <c r="E47" i="18"/>
  <c r="K47" i="20"/>
  <c r="H19" i="8"/>
  <c r="H15" i="8"/>
  <c r="H11" i="8"/>
  <c r="J19" i="11"/>
  <c r="J15" i="11"/>
  <c r="J11" i="11"/>
  <c r="H47" i="11"/>
  <c r="J19" i="12"/>
  <c r="J15" i="12"/>
  <c r="J11" i="12"/>
  <c r="H47" i="12"/>
  <c r="J19" i="13"/>
  <c r="J15" i="13"/>
  <c r="J11" i="13"/>
  <c r="H47" i="13"/>
  <c r="H47" i="17"/>
  <c r="D47" i="17"/>
  <c r="H47" i="18"/>
  <c r="D47" i="18"/>
  <c r="K47" i="19"/>
  <c r="H18" i="8"/>
  <c r="H14" i="8"/>
  <c r="H10" i="8"/>
  <c r="J20" i="11"/>
  <c r="J16" i="11"/>
  <c r="J12" i="11"/>
  <c r="J20" i="12"/>
  <c r="J16" i="12"/>
  <c r="J12" i="12"/>
  <c r="J20" i="13"/>
  <c r="J16" i="13"/>
  <c r="J12" i="13"/>
  <c r="B45" i="16"/>
  <c r="G47" i="17"/>
  <c r="C47" i="17"/>
  <c r="G47" i="18"/>
  <c r="C47" i="18"/>
  <c r="H17" i="8"/>
  <c r="H13" i="8"/>
  <c r="H9" i="8"/>
  <c r="J17" i="11"/>
  <c r="J13" i="11"/>
  <c r="J9" i="11"/>
  <c r="J17" i="12"/>
  <c r="J13" i="12"/>
  <c r="J9" i="12"/>
  <c r="J17" i="13"/>
  <c r="J13" i="13"/>
  <c r="J9" i="13"/>
  <c r="J47" i="17"/>
  <c r="F47" i="17"/>
  <c r="J47" i="18"/>
  <c r="F47" i="18"/>
  <c r="C47" i="11"/>
  <c r="G47" i="12"/>
  <c r="F47" i="8"/>
  <c r="B47" i="11"/>
  <c r="B47" i="12"/>
  <c r="B47" i="13"/>
  <c r="B47" i="17"/>
  <c r="B47" i="18"/>
  <c r="E47" i="8"/>
  <c r="E47" i="11"/>
  <c r="E47" i="12"/>
  <c r="E47" i="13"/>
  <c r="C47" i="8"/>
  <c r="G47" i="11"/>
  <c r="C47" i="12"/>
  <c r="G47" i="13"/>
  <c r="C47" i="13"/>
  <c r="B47" i="8"/>
  <c r="F47" i="11"/>
  <c r="F47" i="12"/>
  <c r="F47" i="13"/>
  <c r="D47" i="8"/>
  <c r="D47" i="11"/>
  <c r="D47" i="12"/>
  <c r="D47" i="13"/>
  <c r="C45" i="16"/>
  <c r="F20" i="5"/>
  <c r="G20" i="5"/>
  <c r="F16" i="5"/>
  <c r="G16" i="5"/>
  <c r="F17" i="5"/>
  <c r="G17" i="5"/>
  <c r="F18" i="5"/>
  <c r="G18" i="5"/>
  <c r="F19" i="5"/>
  <c r="G19" i="5"/>
  <c r="S51" i="1"/>
  <c r="S52" i="1"/>
  <c r="S53" i="1"/>
  <c r="O51" i="1"/>
  <c r="O52" i="1"/>
  <c r="O53" i="1"/>
  <c r="S47" i="1"/>
  <c r="S48" i="1"/>
  <c r="S49" i="1"/>
  <c r="O47" i="1"/>
  <c r="O48" i="1"/>
  <c r="O49" i="1"/>
  <c r="S43" i="1"/>
  <c r="S44" i="1"/>
  <c r="S45" i="1"/>
  <c r="O43" i="1"/>
  <c r="O44" i="1"/>
  <c r="O45" i="1"/>
  <c r="S38" i="1"/>
  <c r="S39" i="1"/>
  <c r="S40" i="1"/>
  <c r="O38" i="1"/>
  <c r="O39" i="1"/>
  <c r="O40" i="1"/>
  <c r="S35" i="1"/>
  <c r="O35" i="1"/>
  <c r="S24" i="1"/>
  <c r="S25" i="1"/>
  <c r="S26" i="1"/>
  <c r="O24" i="1"/>
  <c r="O25" i="1"/>
  <c r="O26" i="1"/>
  <c r="S20" i="1"/>
  <c r="S21" i="1"/>
  <c r="S22" i="1"/>
  <c r="O20" i="1"/>
  <c r="O21" i="1"/>
  <c r="O22" i="1"/>
  <c r="S16" i="1"/>
  <c r="S17" i="1"/>
  <c r="S18" i="1"/>
  <c r="O16" i="1"/>
  <c r="O17" i="1"/>
  <c r="O18" i="1"/>
  <c r="S11" i="1"/>
  <c r="S12" i="1"/>
  <c r="S13" i="1"/>
  <c r="O11" i="1"/>
  <c r="O12" i="1"/>
  <c r="O13" i="1"/>
  <c r="S8" i="1"/>
  <c r="O8" i="1"/>
  <c r="I17" i="4" l="1"/>
  <c r="F9" i="5"/>
  <c r="G9" i="5"/>
  <c r="E15" i="10"/>
  <c r="E15" i="9"/>
  <c r="C9" i="10"/>
  <c r="C9" i="9"/>
  <c r="C47" i="15"/>
  <c r="C47" i="14"/>
  <c r="C14" i="5"/>
  <c r="D14" i="5"/>
  <c r="G11" i="5"/>
  <c r="F11" i="5"/>
  <c r="B16" i="10"/>
  <c r="B16" i="9"/>
  <c r="D14" i="10"/>
  <c r="D14" i="9"/>
  <c r="F12" i="10"/>
  <c r="F12" i="9"/>
  <c r="C11" i="10"/>
  <c r="C11" i="9"/>
  <c r="E9" i="9"/>
  <c r="E9" i="10"/>
  <c r="B20" i="10"/>
  <c r="B20" i="9"/>
  <c r="F47" i="15"/>
  <c r="F47" i="14"/>
  <c r="J20" i="15"/>
  <c r="J20" i="14"/>
  <c r="C13" i="5"/>
  <c r="D13" i="5"/>
  <c r="F10" i="5"/>
  <c r="G10" i="5"/>
  <c r="F15" i="10"/>
  <c r="F15" i="9"/>
  <c r="C14" i="10"/>
  <c r="C14" i="9"/>
  <c r="E12" i="10"/>
  <c r="E12" i="9"/>
  <c r="B11" i="9"/>
  <c r="B11" i="10"/>
  <c r="D9" i="9"/>
  <c r="D9" i="10"/>
  <c r="E47" i="14"/>
  <c r="E47" i="15"/>
  <c r="H47" i="15"/>
  <c r="H47" i="14"/>
  <c r="D12" i="10"/>
  <c r="D12" i="9"/>
  <c r="D19" i="5"/>
  <c r="C19" i="5"/>
  <c r="D11" i="5"/>
  <c r="C11" i="5"/>
  <c r="D10" i="5"/>
  <c r="C10" i="5"/>
  <c r="C20" i="5"/>
  <c r="D20" i="5"/>
  <c r="D15" i="9"/>
  <c r="D15" i="10"/>
  <c r="F13" i="9"/>
  <c r="F13" i="10"/>
  <c r="C12" i="9"/>
  <c r="C12" i="10"/>
  <c r="E10" i="9"/>
  <c r="E10" i="10"/>
  <c r="B9" i="10"/>
  <c r="B9" i="9"/>
  <c r="J15" i="14"/>
  <c r="J15" i="15"/>
  <c r="J10" i="15"/>
  <c r="J10" i="14"/>
  <c r="C18" i="5"/>
  <c r="D18" i="5"/>
  <c r="G15" i="5"/>
  <c r="F15" i="5"/>
  <c r="F16" i="9"/>
  <c r="F16" i="10"/>
  <c r="C15" i="9"/>
  <c r="C15" i="10"/>
  <c r="E13" i="9"/>
  <c r="E13" i="10"/>
  <c r="B12" i="9"/>
  <c r="B12" i="10"/>
  <c r="D10" i="9"/>
  <c r="D10" i="10"/>
  <c r="F20" i="10"/>
  <c r="F20" i="9"/>
  <c r="D47" i="14"/>
  <c r="D47" i="15"/>
  <c r="K47" i="22"/>
  <c r="J19" i="15"/>
  <c r="J19" i="14"/>
  <c r="J14" i="15"/>
  <c r="J14" i="14"/>
  <c r="C12" i="5"/>
  <c r="D12" i="5"/>
  <c r="F10" i="9"/>
  <c r="F10" i="10"/>
  <c r="J11" i="15"/>
  <c r="J11" i="14"/>
  <c r="F14" i="5"/>
  <c r="G14" i="5"/>
  <c r="B15" i="9"/>
  <c r="B15" i="10"/>
  <c r="F11" i="9"/>
  <c r="F11" i="10"/>
  <c r="E20" i="9"/>
  <c r="E20" i="10"/>
  <c r="G47" i="15"/>
  <c r="G47" i="14"/>
  <c r="J9" i="15"/>
  <c r="J9" i="14"/>
  <c r="C16" i="5"/>
  <c r="D16" i="5"/>
  <c r="F13" i="5"/>
  <c r="G13" i="5"/>
  <c r="D16" i="10"/>
  <c r="D16" i="9"/>
  <c r="F14" i="10"/>
  <c r="F14" i="9"/>
  <c r="C13" i="10"/>
  <c r="C13" i="9"/>
  <c r="E11" i="10"/>
  <c r="E11" i="9"/>
  <c r="B10" i="10"/>
  <c r="B10" i="9"/>
  <c r="D20" i="9"/>
  <c r="D20" i="10"/>
  <c r="J13" i="15"/>
  <c r="J13" i="14"/>
  <c r="J12" i="15"/>
  <c r="J12" i="14"/>
  <c r="D9" i="5"/>
  <c r="C9" i="5"/>
  <c r="B14" i="9"/>
  <c r="B14" i="10"/>
  <c r="C17" i="5"/>
  <c r="D17" i="5"/>
  <c r="E16" i="9"/>
  <c r="E16" i="10"/>
  <c r="D13" i="9"/>
  <c r="D13" i="10"/>
  <c r="C10" i="9"/>
  <c r="C10" i="10"/>
  <c r="J18" i="15"/>
  <c r="J18" i="14"/>
  <c r="D15" i="5"/>
  <c r="C15" i="5"/>
  <c r="F12" i="5"/>
  <c r="G12" i="5"/>
  <c r="C16" i="10"/>
  <c r="C16" i="9"/>
  <c r="E14" i="10"/>
  <c r="E14" i="9"/>
  <c r="B13" i="10"/>
  <c r="B13" i="9"/>
  <c r="D11" i="10"/>
  <c r="D11" i="9"/>
  <c r="F9" i="9"/>
  <c r="F9" i="10"/>
  <c r="C20" i="9"/>
  <c r="C20" i="10"/>
  <c r="B47" i="14"/>
  <c r="B47" i="15"/>
  <c r="J17" i="14"/>
  <c r="J17" i="15"/>
  <c r="J16" i="15"/>
  <c r="J16" i="14"/>
  <c r="H47" i="8"/>
  <c r="H9" i="2"/>
  <c r="D47" i="4"/>
  <c r="G47" i="4"/>
  <c r="F47" i="4"/>
  <c r="J47" i="11"/>
  <c r="J47" i="12"/>
  <c r="J11" i="3"/>
  <c r="J47" i="13"/>
  <c r="E47" i="7"/>
  <c r="D47" i="3"/>
  <c r="D47" i="7"/>
  <c r="F47" i="6"/>
  <c r="B47" i="6"/>
  <c r="C47" i="7"/>
  <c r="C47" i="4"/>
  <c r="D47" i="6"/>
  <c r="G47" i="3"/>
  <c r="C47" i="6"/>
  <c r="E47" i="6"/>
  <c r="F47" i="7"/>
  <c r="B47" i="7"/>
  <c r="H17" i="2"/>
  <c r="J10" i="3"/>
  <c r="J9" i="3"/>
  <c r="N9" i="2"/>
  <c r="T10" i="2"/>
  <c r="H10" i="7"/>
  <c r="H9" i="7"/>
  <c r="H11" i="7"/>
  <c r="E47" i="4"/>
  <c r="H47" i="4"/>
  <c r="B47" i="9" l="1"/>
  <c r="B47" i="10"/>
  <c r="F47" i="5"/>
  <c r="G47" i="5"/>
  <c r="D47" i="9"/>
  <c r="D47" i="10"/>
  <c r="J47" i="15"/>
  <c r="J47" i="14"/>
  <c r="C47" i="5"/>
  <c r="D47" i="5"/>
  <c r="F47" i="10"/>
  <c r="F47" i="9"/>
  <c r="E47" i="9"/>
  <c r="E47" i="10"/>
  <c r="C47" i="9"/>
  <c r="C47" i="10"/>
  <c r="H47" i="5"/>
  <c r="E47" i="5"/>
  <c r="W7" i="3" l="1"/>
  <c r="V7" i="3"/>
  <c r="H14" i="7" l="1"/>
  <c r="H18" i="7"/>
  <c r="W9" i="3"/>
  <c r="W10" i="3"/>
  <c r="W14" i="3"/>
  <c r="W15" i="3"/>
  <c r="W17" i="3"/>
  <c r="W18" i="3"/>
  <c r="W19" i="3"/>
  <c r="W20" i="3"/>
  <c r="W21" i="3"/>
  <c r="W22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J10" i="4"/>
  <c r="J10" i="5" s="1"/>
  <c r="I11" i="4"/>
  <c r="I11" i="5" s="1"/>
  <c r="J14" i="4"/>
  <c r="I15" i="4"/>
  <c r="J18" i="4"/>
  <c r="I19" i="4"/>
  <c r="J11" i="4"/>
  <c r="J11" i="5" s="1"/>
  <c r="I12" i="4"/>
  <c r="J15" i="4"/>
  <c r="I16" i="4"/>
  <c r="J19" i="4"/>
  <c r="I9" i="4"/>
  <c r="I9" i="5" s="1"/>
  <c r="J12" i="4"/>
  <c r="I13" i="4"/>
  <c r="J16" i="4"/>
  <c r="J20" i="4"/>
  <c r="H12" i="7"/>
  <c r="H16" i="7"/>
  <c r="H20" i="7"/>
  <c r="J9" i="4"/>
  <c r="J9" i="5" s="1"/>
  <c r="I10" i="4"/>
  <c r="I10" i="5" s="1"/>
  <c r="J13" i="4"/>
  <c r="I14" i="4"/>
  <c r="J17" i="4"/>
  <c r="I18" i="4"/>
  <c r="W42" i="3"/>
  <c r="W43" i="3"/>
  <c r="W44" i="3"/>
  <c r="W45" i="3"/>
  <c r="W51" i="3"/>
  <c r="I20" i="4"/>
  <c r="H9" i="6"/>
  <c r="W12" i="3"/>
  <c r="W13" i="3"/>
  <c r="H11" i="6"/>
  <c r="H13" i="6"/>
  <c r="H15" i="6"/>
  <c r="H17" i="6"/>
  <c r="H10" i="2"/>
  <c r="N10" i="2"/>
  <c r="H12" i="2"/>
  <c r="N12" i="2"/>
  <c r="T12" i="2"/>
  <c r="H14" i="2"/>
  <c r="N14" i="2"/>
  <c r="T14" i="2"/>
  <c r="H19" i="6"/>
  <c r="T9" i="2"/>
  <c r="H11" i="2"/>
  <c r="N11" i="2"/>
  <c r="T11" i="2"/>
  <c r="H13" i="2"/>
  <c r="N13" i="2"/>
  <c r="T13" i="2"/>
  <c r="W16" i="3"/>
  <c r="W50" i="3"/>
  <c r="H13" i="7"/>
  <c r="H15" i="7"/>
  <c r="H17" i="7"/>
  <c r="H19" i="7"/>
  <c r="T17" i="2"/>
  <c r="D7" i="3"/>
  <c r="G7" i="3"/>
  <c r="J7" i="3"/>
  <c r="Q7" i="3"/>
  <c r="T7" i="3"/>
  <c r="J12" i="3"/>
  <c r="J13" i="3"/>
  <c r="J14" i="3"/>
  <c r="J15" i="3"/>
  <c r="J17" i="3"/>
  <c r="J18" i="3"/>
  <c r="J19" i="3"/>
  <c r="J20" i="3"/>
  <c r="C7" i="3"/>
  <c r="F7" i="3"/>
  <c r="I7" i="3"/>
  <c r="P7" i="3"/>
  <c r="S7" i="3"/>
  <c r="J16" i="3"/>
  <c r="H10" i="6"/>
  <c r="H12" i="6"/>
  <c r="H14" i="6"/>
  <c r="H16" i="6"/>
  <c r="H18" i="6"/>
  <c r="H20" i="6"/>
  <c r="J19" i="5" l="1"/>
  <c r="I19" i="5"/>
  <c r="H14" i="10"/>
  <c r="H14" i="9"/>
  <c r="I12" i="5"/>
  <c r="J12" i="5"/>
  <c r="H11" i="9"/>
  <c r="H11" i="10"/>
  <c r="H12" i="9"/>
  <c r="H12" i="10"/>
  <c r="I20" i="5"/>
  <c r="J20" i="5"/>
  <c r="I16" i="5"/>
  <c r="J16" i="5"/>
  <c r="H9" i="9"/>
  <c r="H9" i="10"/>
  <c r="H20" i="9"/>
  <c r="H20" i="10"/>
  <c r="J15" i="5"/>
  <c r="I15" i="5"/>
  <c r="H17" i="10"/>
  <c r="H17" i="9"/>
  <c r="I18" i="5"/>
  <c r="J18" i="5"/>
  <c r="I17" i="5"/>
  <c r="J17" i="5"/>
  <c r="H19" i="9"/>
  <c r="H19" i="10"/>
  <c r="H18" i="9"/>
  <c r="H18" i="10"/>
  <c r="I14" i="5"/>
  <c r="J14" i="5"/>
  <c r="H15" i="10"/>
  <c r="H15" i="9"/>
  <c r="H10" i="9"/>
  <c r="H10" i="10"/>
  <c r="H16" i="10"/>
  <c r="H16" i="9"/>
  <c r="I13" i="5"/>
  <c r="J13" i="5"/>
  <c r="H13" i="10"/>
  <c r="H13" i="9"/>
  <c r="J47" i="4"/>
  <c r="J47" i="3"/>
  <c r="I47" i="4"/>
  <c r="H47" i="7"/>
  <c r="H47" i="6"/>
  <c r="H47" i="10" s="1"/>
  <c r="W47" i="3"/>
  <c r="N17" i="2"/>
  <c r="I47" i="5" l="1"/>
  <c r="J47" i="5"/>
  <c r="H47" i="9"/>
  <c r="B51" i="16"/>
  <c r="C51" i="16"/>
  <c r="K47" i="21"/>
  <c r="K47" i="23" l="1"/>
  <c r="K23" i="23"/>
</calcChain>
</file>

<file path=xl/sharedStrings.xml><?xml version="1.0" encoding="utf-8"?>
<sst xmlns="http://schemas.openxmlformats.org/spreadsheetml/2006/main" count="1584" uniqueCount="238">
  <si>
    <t>Nøgletal 1: Ledighed (sæsonkorrigeret)</t>
  </si>
  <si>
    <t>Seneste udvikling</t>
  </si>
  <si>
    <t>Årlig udvikling</t>
  </si>
  <si>
    <t>Fordelt på kandidatalder</t>
  </si>
  <si>
    <t>Kandidatalder</t>
  </si>
  <si>
    <t>- mellem 1 - 2 år</t>
  </si>
  <si>
    <t>- øvrige</t>
  </si>
  <si>
    <t>Fordelt på akademiske hovedgrupper</t>
  </si>
  <si>
    <t>DJØF'ere</t>
  </si>
  <si>
    <t>Magistre</t>
  </si>
  <si>
    <t>Ingeniører</t>
  </si>
  <si>
    <t>Nøgletal 2: Ledighed (ikke sæsonkorrigeret)</t>
  </si>
  <si>
    <t>Efterlønsmodtagere i forhold til samlet antal medlemmer</t>
  </si>
  <si>
    <t>I alt</t>
  </si>
  <si>
    <t>Mænd</t>
  </si>
  <si>
    <t>Kvinder</t>
  </si>
  <si>
    <t>Alder</t>
  </si>
  <si>
    <t>Antal Medlemmer i a-kasse</t>
  </si>
  <si>
    <t>Antal på efterløn</t>
  </si>
  <si>
    <t>Pct. på efterløn</t>
  </si>
  <si>
    <t>Total</t>
  </si>
  <si>
    <t>Landstatistik</t>
  </si>
  <si>
    <t>Tabel 1. Forsikrede medlemmer</t>
  </si>
  <si>
    <t>Tabel 1. Forsikrede medlemmer inkl. efterlønnere</t>
  </si>
  <si>
    <t>Civ. ing.</t>
  </si>
  <si>
    <t>Diplom ing.</t>
  </si>
  <si>
    <t>MA. Hum.</t>
  </si>
  <si>
    <t>MA. Nat.</t>
  </si>
  <si>
    <t>MA. Ph.d.</t>
  </si>
  <si>
    <t>MA. Samf.</t>
  </si>
  <si>
    <t>Øvrige Mag.</t>
  </si>
  <si>
    <t>Agronom</t>
  </si>
  <si>
    <t>Landsk. Arkt.</t>
  </si>
  <si>
    <t>Hortonom</t>
  </si>
  <si>
    <t>Forstkand.</t>
  </si>
  <si>
    <t>Jordbrugsakad.</t>
  </si>
  <si>
    <t>Mejeriing.</t>
  </si>
  <si>
    <t>Levn.m.kand.</t>
  </si>
  <si>
    <t>Dyrlæge</t>
  </si>
  <si>
    <t>Farmaceut</t>
  </si>
  <si>
    <t>Læge</t>
  </si>
  <si>
    <t>Tandlæge</t>
  </si>
  <si>
    <t>Arkitekt</t>
  </si>
  <si>
    <t>Landinspek.</t>
  </si>
  <si>
    <t>Bibliotekar</t>
  </si>
  <si>
    <t>Musikudd.</t>
  </si>
  <si>
    <t>Teolog</t>
  </si>
  <si>
    <t>Psykolog</t>
  </si>
  <si>
    <t>Jurist</t>
  </si>
  <si>
    <t>Økonom</t>
  </si>
  <si>
    <t>Samf. Adm.</t>
  </si>
  <si>
    <t>Cand. Merc.</t>
  </si>
  <si>
    <t>HA</t>
  </si>
  <si>
    <t>HD</t>
  </si>
  <si>
    <t>Komm. og Sprog</t>
  </si>
  <si>
    <t>Cand. IT.</t>
  </si>
  <si>
    <t>Bac. Samf.</t>
  </si>
  <si>
    <t>Bac. Hum.</t>
  </si>
  <si>
    <t>Bac. Nat.</t>
  </si>
  <si>
    <t>Andre</t>
  </si>
  <si>
    <t>Ingeniører i alt</t>
  </si>
  <si>
    <t>Magistre i alt</t>
  </si>
  <si>
    <t>DJØF'ere i alt</t>
  </si>
  <si>
    <t>Se sidste del af statistikken for en oversigt over uddannelsesgrupperingernes indhold</t>
  </si>
  <si>
    <t>Under 30 år</t>
  </si>
  <si>
    <t>30 - 39 år</t>
  </si>
  <si>
    <t>40 - 49 år</t>
  </si>
  <si>
    <t>50 - 59 år</t>
  </si>
  <si>
    <t>Over 60 år</t>
  </si>
  <si>
    <t>Ledighedsprocenten er ikke angivet, når antallet af observationer er mindre end 10</t>
  </si>
  <si>
    <t>Under 1 år</t>
  </si>
  <si>
    <t>Ml. 1 - 2 år</t>
  </si>
  <si>
    <t>2 - 4 år</t>
  </si>
  <si>
    <t>5 - 9 år</t>
  </si>
  <si>
    <t>10 - 14 år</t>
  </si>
  <si>
    <t>Over 15 år</t>
  </si>
  <si>
    <t>Uoplyst</t>
  </si>
  <si>
    <t>Tabel 6. Antal deltagere</t>
  </si>
  <si>
    <t>i arbejdspolitiske ordninger</t>
  </si>
  <si>
    <t>Efterløn</t>
  </si>
  <si>
    <t>Løntilskud</t>
  </si>
  <si>
    <t>Andel af forsikrede 
medlemmer</t>
  </si>
  <si>
    <t>Se sidste del af statistikken for en oversigt</t>
  </si>
  <si>
    <t>over uddannelsesgrupperingernes indhold</t>
  </si>
  <si>
    <t>Under 3 mdr.</t>
  </si>
  <si>
    <t>3-5 mdr.</t>
  </si>
  <si>
    <t>6-8 mdr.</t>
  </si>
  <si>
    <t>9-11 mdr.</t>
  </si>
  <si>
    <t>12-14 mdr.</t>
  </si>
  <si>
    <t>15-17 mdr.</t>
  </si>
  <si>
    <t>18-20 mdr.</t>
  </si>
  <si>
    <t>21-23 mdr.</t>
  </si>
  <si>
    <t>24 mdr. og over</t>
  </si>
  <si>
    <t>Sjælland</t>
  </si>
  <si>
    <t>Syd-</t>
  </si>
  <si>
    <t>Nord-</t>
  </si>
  <si>
    <t>København</t>
  </si>
  <si>
    <t>Århus</t>
  </si>
  <si>
    <t>Aalborg</t>
  </si>
  <si>
    <t>Odense</t>
  </si>
  <si>
    <t>Hele</t>
  </si>
  <si>
    <t>Landet</t>
  </si>
  <si>
    <t>staden</t>
  </si>
  <si>
    <t>Oversigt over uddannelsesgrupperingernes indhold</t>
  </si>
  <si>
    <t>Indhold</t>
  </si>
  <si>
    <t>Civilingeniører og levnedsmiddelingeniører</t>
  </si>
  <si>
    <t xml:space="preserve">Diplomingeniører, akademiingeniører og teknikumingeniører </t>
  </si>
  <si>
    <r>
      <t>MA.Hum.</t>
    </r>
    <r>
      <rPr>
        <b/>
        <sz val="8"/>
        <color rgb="FF000000"/>
        <rFont val="Calibri"/>
        <family val="2"/>
      </rPr>
      <t xml:space="preserve"> </t>
    </r>
  </si>
  <si>
    <r>
      <t>MA.Nat</t>
    </r>
    <r>
      <rPr>
        <b/>
        <sz val="8"/>
        <color rgb="FF000000"/>
        <rFont val="Calibri"/>
        <family val="2"/>
      </rPr>
      <t xml:space="preserve"> </t>
    </r>
  </si>
  <si>
    <t>Kandidatretninger indenfor biologi, geologi, geografi og legemsøvelser, matematik, datalogi, fysik, kemi og biokemi</t>
  </si>
  <si>
    <t>MA.Ph.d.</t>
  </si>
  <si>
    <t>Medlemmer af Magistrenes A-kasse med en Ph.d.-grad</t>
  </si>
  <si>
    <r>
      <t>Mag.Samf.</t>
    </r>
    <r>
      <rPr>
        <b/>
        <sz val="8"/>
        <color rgb="FF000000"/>
        <rFont val="Calibri"/>
        <family val="2"/>
      </rPr>
      <t xml:space="preserve"> </t>
    </r>
  </si>
  <si>
    <t xml:space="preserve">Kandidatretninger indenfor kultursociologi, antropologi, samfundsfag og aktuarer </t>
  </si>
  <si>
    <r>
      <t>Øvrige Mag.</t>
    </r>
    <r>
      <rPr>
        <b/>
        <sz val="8"/>
        <color rgb="FF000000"/>
        <rFont val="Calibri"/>
        <family val="2"/>
      </rPr>
      <t xml:space="preserve"> </t>
    </r>
  </si>
  <si>
    <t xml:space="preserve">Medlemmer af Magistrenes Arbejdsløshedskasse, som ikke kan placeres under de andre magisterkategorier </t>
  </si>
  <si>
    <t xml:space="preserve">Bachelorer og kandidater uddannet fra KULIFE (tidligere KVL) - Cand.agro., cand.silv., cand.hort., cand.hort.arch., cand.oecon.agro., cand.scient., cand.scient.oecon. med mange forskellige tillægstitler inden for de nævnte kandidattitler. </t>
  </si>
  <si>
    <r>
      <t>Mejeriing.</t>
    </r>
    <r>
      <rPr>
        <b/>
        <sz val="8"/>
        <color rgb="FF000000"/>
        <rFont val="Calibri"/>
        <family val="2"/>
      </rPr>
      <t xml:space="preserve"> </t>
    </r>
  </si>
  <si>
    <t xml:space="preserve">Cand.lact. </t>
  </si>
  <si>
    <t xml:space="preserve">Levnedsmiddelkandidater (tidligere bromatologer) </t>
  </si>
  <si>
    <r>
      <t>Dyrlæge</t>
    </r>
    <r>
      <rPr>
        <b/>
        <sz val="8"/>
        <color rgb="FF000000"/>
        <rFont val="Calibri"/>
        <family val="2"/>
      </rPr>
      <t xml:space="preserve"> </t>
    </r>
  </si>
  <si>
    <t xml:space="preserve">Cand.med.vet. </t>
  </si>
  <si>
    <r>
      <t>Farmaceut</t>
    </r>
    <r>
      <rPr>
        <b/>
        <sz val="8"/>
        <color rgb="FF000000"/>
        <rFont val="Calibri"/>
        <family val="2"/>
      </rPr>
      <t xml:space="preserve"> </t>
    </r>
  </si>
  <si>
    <r>
      <t>Læge</t>
    </r>
    <r>
      <rPr>
        <b/>
        <sz val="8"/>
        <color rgb="FF000000"/>
        <rFont val="Calibri"/>
        <family val="2"/>
      </rPr>
      <t xml:space="preserve"> </t>
    </r>
  </si>
  <si>
    <t xml:space="preserve">Cand.med. </t>
  </si>
  <si>
    <r>
      <t>Tandlæge</t>
    </r>
    <r>
      <rPr>
        <b/>
        <sz val="8"/>
        <color rgb="FF000000"/>
        <rFont val="Calibri"/>
        <family val="2"/>
      </rPr>
      <t xml:space="preserve"> </t>
    </r>
  </si>
  <si>
    <t xml:space="preserve">Cand.odont. </t>
  </si>
  <si>
    <r>
      <t>Landinspek.</t>
    </r>
    <r>
      <rPr>
        <b/>
        <sz val="8"/>
        <color rgb="FF000000"/>
        <rFont val="Calibri"/>
        <family val="2"/>
      </rPr>
      <t xml:space="preserve"> </t>
    </r>
  </si>
  <si>
    <t xml:space="preserve">Cand.geom. </t>
  </si>
  <si>
    <r>
      <t>Bibliotekar</t>
    </r>
    <r>
      <rPr>
        <b/>
        <sz val="8"/>
        <color rgb="FF000000"/>
        <rFont val="Calibri"/>
        <family val="2"/>
      </rPr>
      <t xml:space="preserve"> </t>
    </r>
  </si>
  <si>
    <t xml:space="preserve">Bibliotekar D.B. og cand.scient.bibl. </t>
  </si>
  <si>
    <r>
      <t>Musikudd.</t>
    </r>
    <r>
      <rPr>
        <b/>
        <sz val="8"/>
        <color rgb="FF000000"/>
        <rFont val="Calibri"/>
        <family val="2"/>
      </rPr>
      <t xml:space="preserve"> </t>
    </r>
  </si>
  <si>
    <r>
      <t>Teolog</t>
    </r>
    <r>
      <rPr>
        <b/>
        <sz val="8"/>
        <color rgb="FF000000"/>
        <rFont val="Calibri"/>
        <family val="2"/>
      </rPr>
      <t xml:space="preserve"> </t>
    </r>
  </si>
  <si>
    <t xml:space="preserve">Cand.teol. </t>
  </si>
  <si>
    <r>
      <t>Psykolog</t>
    </r>
    <r>
      <rPr>
        <b/>
        <sz val="8"/>
        <color rgb="FF000000"/>
        <rFont val="Calibri"/>
        <family val="2"/>
      </rPr>
      <t xml:space="preserve"> </t>
    </r>
  </si>
  <si>
    <t xml:space="preserve">Cand.psych. </t>
  </si>
  <si>
    <r>
      <t>Jurist</t>
    </r>
    <r>
      <rPr>
        <b/>
        <sz val="8"/>
        <color rgb="FF000000"/>
        <rFont val="Calibri"/>
        <family val="2"/>
      </rPr>
      <t xml:space="preserve"> </t>
    </r>
  </si>
  <si>
    <t xml:space="preserve">Cand.jur. </t>
  </si>
  <si>
    <r>
      <t>Økonom</t>
    </r>
    <r>
      <rPr>
        <b/>
        <sz val="8"/>
        <color rgb="FF000000"/>
        <rFont val="Calibri"/>
        <family val="2"/>
      </rPr>
      <t xml:space="preserve"> </t>
    </r>
  </si>
  <si>
    <t xml:space="preserve">Cand.oecon., cand.polit. og cand.scient.oecon. </t>
  </si>
  <si>
    <r>
      <t>Samf.Adm.</t>
    </r>
    <r>
      <rPr>
        <b/>
        <sz val="8"/>
        <color rgb="FF000000"/>
        <rFont val="Calibri"/>
        <family val="2"/>
      </rPr>
      <t xml:space="preserve"> </t>
    </r>
  </si>
  <si>
    <t xml:space="preserve">Cand.scient.pol., cand.rer.soc., cand.tech.soc., cand. scient.adm., cand.adm.pol., cand.negot., cand.comm., kand.-samf. og cand.-scient.soc. </t>
  </si>
  <si>
    <r>
      <t>Cand.Merc.</t>
    </r>
    <r>
      <rPr>
        <b/>
        <sz val="8"/>
        <color rgb="FF000000"/>
        <rFont val="Calibri"/>
        <family val="2"/>
      </rPr>
      <t xml:space="preserve"> </t>
    </r>
  </si>
  <si>
    <t xml:space="preserve">Alle retninger indenfor cand.merc-uddannelserne. </t>
  </si>
  <si>
    <r>
      <t>HA</t>
    </r>
    <r>
      <rPr>
        <b/>
        <sz val="8"/>
        <color rgb="FF000000"/>
        <rFont val="Calibri"/>
        <family val="2"/>
      </rPr>
      <t xml:space="preserve"> </t>
    </r>
  </si>
  <si>
    <t>Alle retninger indenfor HA-uddannelserne</t>
  </si>
  <si>
    <t xml:space="preserve">Alle retninger indenfor HD-uddannelserne </t>
  </si>
  <si>
    <r>
      <t>Komm. og sprog</t>
    </r>
    <r>
      <rPr>
        <b/>
        <sz val="8"/>
        <color rgb="FF000000"/>
        <rFont val="Calibri"/>
        <family val="2"/>
      </rPr>
      <t xml:space="preserve"> </t>
    </r>
  </si>
  <si>
    <t xml:space="preserve">Alle medlemmer af arbejdsløshedskassen for Journalistisk, Kommunikation og Sprog bortset fra journalisterne.  </t>
  </si>
  <si>
    <t xml:space="preserve">Cand.IT </t>
  </si>
  <si>
    <r>
      <t>Bac.Samf.</t>
    </r>
    <r>
      <rPr>
        <b/>
        <sz val="8"/>
        <color rgb="FF000000"/>
        <rFont val="Calibri"/>
        <family val="2"/>
      </rPr>
      <t xml:space="preserve"> </t>
    </r>
  </si>
  <si>
    <t xml:space="preserve">Bacheloruddannelse indenfor det samfundsvidenskabelige område </t>
  </si>
  <si>
    <r>
      <t>Bac.Hum.</t>
    </r>
    <r>
      <rPr>
        <b/>
        <sz val="8"/>
        <color rgb="FF000000"/>
        <rFont val="Calibri"/>
        <family val="2"/>
      </rPr>
      <t xml:space="preserve"> </t>
    </r>
  </si>
  <si>
    <t xml:space="preserve">Bacheloruddannelse indenfor det humanistiske område </t>
  </si>
  <si>
    <r>
      <t>Bac.Nat.</t>
    </r>
    <r>
      <rPr>
        <b/>
        <sz val="8"/>
        <color rgb="FF000000"/>
        <rFont val="Calibri"/>
        <family val="2"/>
      </rPr>
      <t xml:space="preserve"> </t>
    </r>
  </si>
  <si>
    <t xml:space="preserve">Bacheloruddannelse indenfor det naturvidenskabelige område </t>
  </si>
  <si>
    <r>
      <t>Andre</t>
    </r>
    <r>
      <rPr>
        <b/>
        <sz val="8"/>
        <color rgb="FF000000"/>
        <rFont val="Calibri"/>
        <family val="2"/>
      </rPr>
      <t xml:space="preserve"> </t>
    </r>
  </si>
  <si>
    <t>Kiropraktorer og medlemmer af AAK, CA og IAK som ikke kan placeres indenfor en af de øvrige uddannelseskategorier - f.eks. medlemmer med en udenlandsk uddannelse.</t>
  </si>
  <si>
    <t>Bornholm</t>
  </si>
  <si>
    <t>Cand.scient.tek.</t>
  </si>
  <si>
    <t>Jylland</t>
  </si>
  <si>
    <t>Vest-</t>
  </si>
  <si>
    <t>Øst-</t>
  </si>
  <si>
    <t>Fyn</t>
  </si>
  <si>
    <t>Hoved-</t>
  </si>
  <si>
    <t xml:space="preserve">Hele </t>
  </si>
  <si>
    <t>Lande</t>
  </si>
  <si>
    <t>Ing</t>
  </si>
  <si>
    <t>Mag</t>
  </si>
  <si>
    <t>Djøf</t>
  </si>
  <si>
    <t>Jord.</t>
  </si>
  <si>
    <t>&lt;</t>
  </si>
  <si>
    <t>Bruttoledighed</t>
  </si>
  <si>
    <t>Gennemsnitlig bruttoledighed</t>
  </si>
  <si>
    <t xml:space="preserve"> </t>
  </si>
  <si>
    <t>Cand.pharm.</t>
  </si>
  <si>
    <t>Hele landet</t>
  </si>
  <si>
    <t>0 -  3 mdr.</t>
  </si>
  <si>
    <t>3 - 6 mdr.</t>
  </si>
  <si>
    <t>6 - 9 mdr.</t>
  </si>
  <si>
    <t>9 - 12 mdr.</t>
  </si>
  <si>
    <t>12 - 15 mdr.</t>
  </si>
  <si>
    <t>15 - 18 mdr.</t>
  </si>
  <si>
    <t>18 - 21 mdr.</t>
  </si>
  <si>
    <t>21 - 24 mdr.</t>
  </si>
  <si>
    <t>60 år</t>
  </si>
  <si>
    <t>61 år</t>
  </si>
  <si>
    <t>62 år</t>
  </si>
  <si>
    <t>63 år</t>
  </si>
  <si>
    <t>64 år</t>
  </si>
  <si>
    <t>65 år</t>
  </si>
  <si>
    <t>Arkitekt og designer</t>
  </si>
  <si>
    <t xml:space="preserve">Kandidater med en uddannelse inden for arkitektur eller design, cand.arch. eller cand.design. </t>
  </si>
  <si>
    <t>66 år +</t>
  </si>
  <si>
    <t>Fuldtidspersoner</t>
  </si>
  <si>
    <t>Ledighedspct.</t>
  </si>
  <si>
    <t>Fuldtids-personer</t>
  </si>
  <si>
    <t>Ledigheds-berørte</t>
  </si>
  <si>
    <t>Tabel 2. Antal bruttoledige målt i berørte og opregnet til fuldtidspersoner</t>
  </si>
  <si>
    <t>Tabel 3. Antal bruttoledige i procent af antal forsikrede</t>
  </si>
  <si>
    <t>Tabel 4. Antal bruttoledige målt i berørte medlemmer - aldersfordelt</t>
  </si>
  <si>
    <t>Tabel 4. Antal bruttoledige målt i fuldtidspersoner - aldersfordelt</t>
  </si>
  <si>
    <t>Tabel 5. Antal bruttoledige målt i fuldtidspersoner - fordelt på kandidatalder (år siden dimission)</t>
  </si>
  <si>
    <t>Tabel 5. Antal bruttoledige målt i berørte medlemmer - fordelt på kandidatalder (år siden dimission)</t>
  </si>
  <si>
    <t>Tabel 4.2 Bruttoledighedsprocenten målt i fuldtidspersoner - aldersfordelt</t>
  </si>
  <si>
    <t>Tabel 4.2 Bruttoledighedsprocenten målt i ledighedsberørte - aldersfordelt</t>
  </si>
  <si>
    <t>Tabel 5.2 Bruttoledighedsprocenten målt i ledighedsberørte - fordelt efter kandidatalder (år siden dimission)</t>
  </si>
  <si>
    <t>Tabel 5.3 Bruttoledighedsprocenten målt i fuldtidspersoner - fordelt efter kandidatalder (år siden dimission)</t>
  </si>
  <si>
    <t>Tabel 4. Antal forsikrede medlemmer - aldersfordelt</t>
  </si>
  <si>
    <t>Tabel 5. Antal forsikrede medlemmer - fordelt på kandidatalder (år siden dimission)</t>
  </si>
  <si>
    <t>Tabel 5. Antal forsikrede medlemmer med dimission indenfor de seneste 2 år</t>
  </si>
  <si>
    <t>Tabel 5. Antal bruttoledige målt i fuldtidspersoner - akademikere med dimission indenfor de seneste 2 år</t>
  </si>
  <si>
    <t>Tabel 5.4 Bruttoledighedsprocenten målt i fuldtidspersoner - akademikere med dimission indenfor de seneste 2 år</t>
  </si>
  <si>
    <t>Tabel 7.1: Antal bruttoledige målt i berørte medlemmer - fordelt efter ledighedsanciennitet</t>
  </si>
  <si>
    <t>Tabel 7.2: Antal bruttoledige dimittender målt i berørte medlemmer efter ledighedsanciennitet</t>
  </si>
  <si>
    <t>Tabel A1: Forsikrede medlemmer fordelt på regioner</t>
  </si>
  <si>
    <t>Tabel A2: Antal bruttoledige målt i fuldtidspersoner fordelt på regioner</t>
  </si>
  <si>
    <t>Tabel A1: Antal bruttoledige målt i berørte medlemmer fordelt på regioner</t>
  </si>
  <si>
    <t xml:space="preserve">Tabel A3 - Bruttoledigheden målt i fuldtidspersoner i de store kommuner </t>
  </si>
  <si>
    <t>Antal fuldtidspersoner</t>
  </si>
  <si>
    <t>Tabel B1: Bruttoledighedsprocenten målt i ledighedsberørte fordelt på regioner</t>
  </si>
  <si>
    <t>Tabel B2: Bruttoledighedsprocenten målt i fuldtidspersoner fordelt på regioner</t>
  </si>
  <si>
    <t>Kandidater indenfor det tekniske naturvidenskabelige område (Ny katagori oprettet i januar 2015)</t>
  </si>
  <si>
    <t>Kandidatretninger indenfor det humanistiske område</t>
  </si>
  <si>
    <t>Musikuddannede kandidater</t>
  </si>
  <si>
    <t>- op til 1 år</t>
  </si>
  <si>
    <t>- kandidatalder op til 1 år</t>
  </si>
  <si>
    <t>1 - 2 år</t>
  </si>
  <si>
    <t>0 - 1 år</t>
  </si>
  <si>
    <t>Civ. Ing.</t>
  </si>
  <si>
    <t>Diplom Ing.</t>
  </si>
  <si>
    <t>Cand.Scient.Tech.</t>
  </si>
  <si>
    <r>
      <t>Civ. Ing.</t>
    </r>
    <r>
      <rPr>
        <b/>
        <sz val="8"/>
        <color rgb="FF000000"/>
        <rFont val="Calibri"/>
        <family val="2"/>
      </rPr>
      <t xml:space="preserve"> </t>
    </r>
  </si>
  <si>
    <r>
      <t>Diplom Ing.</t>
    </r>
    <r>
      <rPr>
        <b/>
        <sz val="8"/>
        <color rgb="FF000000"/>
        <rFont val="Calibri"/>
        <family val="2"/>
      </rPr>
      <t xml:space="preserve"> </t>
    </r>
  </si>
  <si>
    <t>Apr</t>
  </si>
  <si>
    <t>Maj</t>
  </si>
  <si>
    <t>Juni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</si>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</sst>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0.0"/>
    <numFmt numFmtId="168" formatCode="0;0;"/>
    <numFmt numFmtId="169" formatCode="0.0%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i/>
      <sz val="10"/>
      <name val="Arial"/>
      <family val="2"/>
    </font>
    <font>
      <b/>
      <sz val="8"/>
      <color rgb="FF000000"/>
      <name val="Calibri"/>
      <family val="2"/>
    </font>
    <font>
      <sz val="10"/>
      <color theme="1"/>
      <name val="Verdan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4" fillId="0" borderId="0"/>
    <xf numFmtId="0" fontId="15" fillId="0" borderId="0"/>
    <xf numFmtId="0" fontId="2" fillId="0" borderId="0"/>
    <xf numFmtId="0" fontId="1" fillId="0" borderId="0"/>
  </cellStyleXfs>
  <cellXfs count="138">
    <xf numFmtId="0" fontId="0" fillId="0" borderId="0" xfId="0"/>
    <xf numFmtId="0" fontId="0" fillId="2" borderId="0" xfId="0" applyFill="1"/>
    <xf numFmtId="3" fontId="4" fillId="2" borderId="0" xfId="0" applyNumberFormat="1" applyFont="1" applyFill="1"/>
    <xf numFmtId="3" fontId="5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horizontal="center" vertical="center"/>
    </xf>
    <xf numFmtId="3" fontId="6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3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/>
    <xf numFmtId="3" fontId="9" fillId="3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8" fillId="3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165" fontId="8" fillId="3" borderId="0" xfId="0" applyNumberFormat="1" applyFont="1" applyFill="1" applyAlignment="1">
      <alignment horizontal="right" vertical="center"/>
    </xf>
    <xf numFmtId="0" fontId="8" fillId="2" borderId="0" xfId="0" quotePrefix="1" applyFont="1" applyFill="1" applyAlignment="1">
      <alignment vertical="center"/>
    </xf>
    <xf numFmtId="3" fontId="8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 applyAlignment="1">
      <alignment horizontal="right" vertical="center"/>
    </xf>
    <xf numFmtId="3" fontId="8" fillId="3" borderId="0" xfId="0" quotePrefix="1" applyNumberFormat="1" applyFont="1" applyFill="1" applyAlignment="1">
      <alignment vertical="center"/>
    </xf>
    <xf numFmtId="3" fontId="0" fillId="2" borderId="0" xfId="0" applyNumberFormat="1" applyFill="1"/>
    <xf numFmtId="3" fontId="8" fillId="3" borderId="0" xfId="0" applyNumberFormat="1" applyFont="1" applyFill="1" applyAlignment="1">
      <alignment vertical="center"/>
    </xf>
    <xf numFmtId="165" fontId="8" fillId="3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8" fillId="2" borderId="0" xfId="1" applyFont="1" applyFill="1" applyAlignment="1">
      <alignment horizontal="right" vertical="center"/>
    </xf>
    <xf numFmtId="164" fontId="8" fillId="2" borderId="0" xfId="1" applyFont="1" applyFill="1" applyAlignment="1">
      <alignment horizontal="center" vertical="center"/>
    </xf>
    <xf numFmtId="166" fontId="0" fillId="2" borderId="0" xfId="1" applyNumberFormat="1" applyFont="1" applyFill="1"/>
    <xf numFmtId="3" fontId="8" fillId="2" borderId="0" xfId="0" applyNumberFormat="1" applyFont="1" applyFill="1" applyAlignment="1">
      <alignment vertical="center"/>
    </xf>
    <xf numFmtId="164" fontId="8" fillId="2" borderId="0" xfId="1" applyFont="1" applyFill="1" applyAlignment="1">
      <alignment vertical="center"/>
    </xf>
    <xf numFmtId="164" fontId="9" fillId="2" borderId="0" xfId="1" applyFont="1" applyFill="1" applyAlignment="1">
      <alignment horizontal="center" vertical="center"/>
    </xf>
    <xf numFmtId="0" fontId="3" fillId="0" borderId="0" xfId="0" applyFont="1"/>
    <xf numFmtId="49" fontId="0" fillId="0" borderId="0" xfId="0" applyNumberFormat="1" applyAlignment="1">
      <alignment wrapText="1"/>
    </xf>
    <xf numFmtId="0" fontId="9" fillId="3" borderId="0" xfId="0" applyFont="1" applyFill="1"/>
    <xf numFmtId="3" fontId="2" fillId="3" borderId="0" xfId="0" applyNumberFormat="1" applyFont="1" applyFill="1"/>
    <xf numFmtId="3" fontId="2" fillId="2" borderId="0" xfId="0" applyNumberFormat="1" applyFont="1" applyFill="1"/>
    <xf numFmtId="0" fontId="9" fillId="0" borderId="0" xfId="0" applyFont="1"/>
    <xf numFmtId="3" fontId="2" fillId="0" borderId="0" xfId="0" applyNumberFormat="1" applyFont="1"/>
    <xf numFmtId="3" fontId="4" fillId="0" borderId="0" xfId="0" applyNumberFormat="1" applyFont="1"/>
    <xf numFmtId="0" fontId="10" fillId="0" borderId="0" xfId="0" applyFont="1"/>
    <xf numFmtId="0" fontId="10" fillId="4" borderId="0" xfId="0" applyFont="1" applyFill="1"/>
    <xf numFmtId="0" fontId="0" fillId="4" borderId="0" xfId="0" applyFill="1"/>
    <xf numFmtId="0" fontId="8" fillId="0" borderId="0" xfId="0" applyFont="1"/>
    <xf numFmtId="0" fontId="8" fillId="4" borderId="0" xfId="0" applyFont="1" applyFill="1"/>
    <xf numFmtId="3" fontId="2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/>
    <xf numFmtId="3" fontId="9" fillId="3" borderId="0" xfId="0" applyNumberFormat="1" applyFont="1" applyFill="1"/>
    <xf numFmtId="3" fontId="0" fillId="0" borderId="0" xfId="0" applyNumberFormat="1"/>
    <xf numFmtId="3" fontId="9" fillId="0" borderId="0" xfId="0" applyNumberFormat="1" applyFont="1"/>
    <xf numFmtId="0" fontId="9" fillId="4" borderId="0" xfId="0" applyFont="1" applyFill="1"/>
    <xf numFmtId="3" fontId="4" fillId="4" borderId="0" xfId="0" applyNumberFormat="1" applyFont="1" applyFill="1"/>
    <xf numFmtId="0" fontId="4" fillId="0" borderId="0" xfId="0" applyFont="1"/>
    <xf numFmtId="0" fontId="4" fillId="4" borderId="0" xfId="0" applyFont="1" applyFill="1"/>
    <xf numFmtId="3" fontId="2" fillId="3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 indent="1"/>
    </xf>
    <xf numFmtId="165" fontId="2" fillId="3" borderId="0" xfId="0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165" fontId="0" fillId="0" borderId="0" xfId="0" applyNumberFormat="1"/>
    <xf numFmtId="21" fontId="11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7" fontId="2" fillId="3" borderId="0" xfId="0" applyNumberFormat="1" applyFont="1" applyFill="1" applyAlignment="1">
      <alignment horizontal="right"/>
    </xf>
    <xf numFmtId="167" fontId="2" fillId="0" borderId="0" xfId="0" applyNumberFormat="1" applyFont="1" applyAlignment="1">
      <alignment horizontal="right"/>
    </xf>
    <xf numFmtId="167" fontId="4" fillId="4" borderId="0" xfId="0" applyNumberFormat="1" applyFont="1" applyFill="1" applyAlignment="1">
      <alignment horizontal="right"/>
    </xf>
    <xf numFmtId="167" fontId="0" fillId="0" borderId="0" xfId="0" applyNumberFormat="1" applyAlignment="1">
      <alignment horizontal="right"/>
    </xf>
    <xf numFmtId="0" fontId="8" fillId="0" borderId="0" xfId="0" applyFont="1" applyAlignment="1">
      <alignment vertical="center"/>
    </xf>
    <xf numFmtId="0" fontId="12" fillId="0" borderId="0" xfId="0" applyFont="1"/>
    <xf numFmtId="168" fontId="0" fillId="0" borderId="0" xfId="0" applyNumberFormat="1"/>
    <xf numFmtId="168" fontId="4" fillId="0" borderId="0" xfId="0" applyNumberFormat="1" applyFont="1"/>
    <xf numFmtId="0" fontId="9" fillId="4" borderId="0" xfId="0" applyFont="1" applyFill="1" applyAlignment="1">
      <alignment wrapText="1"/>
    </xf>
    <xf numFmtId="169" fontId="4" fillId="4" borderId="0" xfId="2" applyNumberFormat="1" applyFont="1" applyFill="1" applyAlignment="1">
      <alignment vertical="center"/>
    </xf>
    <xf numFmtId="0" fontId="10" fillId="5" borderId="0" xfId="0" applyFont="1" applyFill="1"/>
    <xf numFmtId="0" fontId="9" fillId="5" borderId="0" xfId="0" applyFont="1" applyFill="1" applyAlignment="1">
      <alignment horizontal="center"/>
    </xf>
    <xf numFmtId="0" fontId="0" fillId="5" borderId="0" xfId="0" applyFill="1"/>
    <xf numFmtId="0" fontId="4" fillId="5" borderId="0" xfId="0" applyFont="1" applyFill="1"/>
    <xf numFmtId="0" fontId="2" fillId="5" borderId="0" xfId="0" applyFont="1" applyFill="1"/>
    <xf numFmtId="0" fontId="8" fillId="5" borderId="0" xfId="0" applyFont="1" applyFill="1"/>
    <xf numFmtId="167" fontId="0" fillId="0" borderId="0" xfId="0" applyNumberFormat="1"/>
    <xf numFmtId="167" fontId="4" fillId="0" borderId="0" xfId="0" applyNumberFormat="1" applyFont="1" applyAlignment="1">
      <alignment horizontal="right"/>
    </xf>
    <xf numFmtId="167" fontId="8" fillId="0" borderId="0" xfId="0" applyNumberFormat="1" applyFont="1"/>
    <xf numFmtId="0" fontId="2" fillId="2" borderId="0" xfId="3" applyFill="1"/>
    <xf numFmtId="0" fontId="9" fillId="2" borderId="0" xfId="3" applyFont="1" applyFill="1" applyAlignment="1">
      <alignment horizontal="left"/>
    </xf>
    <xf numFmtId="0" fontId="9" fillId="2" borderId="0" xfId="3" applyFont="1" applyFill="1"/>
    <xf numFmtId="0" fontId="2" fillId="0" borderId="0" xfId="3"/>
    <xf numFmtId="0" fontId="8" fillId="2" borderId="0" xfId="0" applyFont="1" applyFill="1"/>
    <xf numFmtId="0" fontId="3" fillId="0" borderId="0" xfId="0" applyFont="1" applyAlignment="1">
      <alignment horizontal="left"/>
    </xf>
    <xf numFmtId="0" fontId="10" fillId="2" borderId="0" xfId="0" applyFont="1" applyFill="1"/>
    <xf numFmtId="0" fontId="2" fillId="2" borderId="0" xfId="0" applyFont="1" applyFill="1"/>
    <xf numFmtId="3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vertical="center"/>
    </xf>
    <xf numFmtId="165" fontId="9" fillId="3" borderId="0" xfId="0" applyNumberFormat="1" applyFont="1" applyFill="1"/>
    <xf numFmtId="165" fontId="2" fillId="0" borderId="0" xfId="0" applyNumberFormat="1" applyFont="1"/>
    <xf numFmtId="165" fontId="9" fillId="0" borderId="0" xfId="0" applyNumberFormat="1" applyFont="1"/>
    <xf numFmtId="168" fontId="0" fillId="0" borderId="0" xfId="0" applyNumberFormat="1" applyAlignment="1">
      <alignment horizontal="right"/>
    </xf>
    <xf numFmtId="165" fontId="9" fillId="0" borderId="0" xfId="0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167" fontId="4" fillId="0" borderId="0" xfId="0" applyNumberFormat="1" applyFont="1"/>
    <xf numFmtId="165" fontId="0" fillId="3" borderId="0" xfId="0" applyNumberFormat="1" applyFill="1" applyAlignment="1">
      <alignment horizontal="right"/>
    </xf>
    <xf numFmtId="165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3" fontId="0" fillId="3" borderId="0" xfId="0" applyNumberFormat="1" applyFill="1" applyAlignment="1">
      <alignment horizontal="right"/>
    </xf>
    <xf numFmtId="165" fontId="4" fillId="0" borderId="0" xfId="0" applyNumberFormat="1" applyFont="1"/>
    <xf numFmtId="165" fontId="8" fillId="3" borderId="0" xfId="0" applyNumberFormat="1" applyFont="1" applyFill="1"/>
    <xf numFmtId="165" fontId="8" fillId="0" borderId="0" xfId="0" applyNumberFormat="1" applyFont="1"/>
    <xf numFmtId="165" fontId="2" fillId="2" borderId="0" xfId="3" applyNumberFormat="1" applyFill="1"/>
    <xf numFmtId="3" fontId="0" fillId="0" borderId="0" xfId="0" applyNumberFormat="1" applyAlignment="1">
      <alignment horizontal="right"/>
    </xf>
    <xf numFmtId="165" fontId="4" fillId="4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right"/>
    </xf>
    <xf numFmtId="167" fontId="2" fillId="2" borderId="0" xfId="0" applyNumberFormat="1" applyFont="1" applyFill="1" applyAlignment="1">
      <alignment horizontal="right"/>
    </xf>
    <xf numFmtId="3" fontId="4" fillId="4" borderId="0" xfId="0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3" fontId="2" fillId="5" borderId="0" xfId="0" applyNumberFormat="1" applyFont="1" applyFill="1" applyAlignment="1">
      <alignment horizontal="right"/>
    </xf>
    <xf numFmtId="0" fontId="0" fillId="2" borderId="0" xfId="3" applyFont="1" applyFill="1"/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3" fillId="2" borderId="0" xfId="3" applyFont="1" applyFill="1" applyAlignment="1">
      <alignment horizontal="left"/>
    </xf>
  </cellXfs>
  <cellStyles count="8">
    <cellStyle name="Komma" xfId="1" builtinId="3"/>
    <cellStyle name="Normal" xfId="0" builtinId="0"/>
    <cellStyle name="Normal 2" xfId="4" xr:uid="{00000000-0005-0000-0000-000002000000}"/>
    <cellStyle name="Normal 3" xfId="3" xr:uid="{00000000-0005-0000-0000-000003000000}"/>
    <cellStyle name="Normal 4" xfId="5" xr:uid="{00000000-0005-0000-0000-000004000000}"/>
    <cellStyle name="Normal 4 2" xfId="6" xr:uid="{00000000-0005-0000-0000-000005000000}"/>
    <cellStyle name="Normal 5" xfId="7" xr:uid="{00000000-0005-0000-0000-000006000000}"/>
    <cellStyle name="Procent" xfId="2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Z54"/>
  <sheetViews>
    <sheetView zoomScaleNormal="100" zoomScaleSheetLayoutView="100" workbookViewId="0">
      <selection sqref="A1:S1"/>
    </sheetView>
  </sheetViews>
  <sheetFormatPr defaultRowHeight="12.75" x14ac:dyDescent="0.2"/>
  <cols>
    <col min="1" max="1" width="19.140625" style="1" bestFit="1" customWidth="1"/>
    <col min="2" max="2" width="0.7109375" style="2" customWidth="1"/>
    <col min="3" max="3" width="5.7109375" style="1" customWidth="1"/>
    <col min="4" max="6" width="5.7109375" style="1" bestFit="1" customWidth="1"/>
    <col min="7" max="7" width="0.7109375" style="2" customWidth="1"/>
    <col min="8" max="8" width="5.28515625" style="1" customWidth="1"/>
    <col min="9" max="11" width="5" style="1" bestFit="1" customWidth="1"/>
    <col min="12" max="12" width="1.140625" style="2" customWidth="1"/>
    <col min="13" max="13" width="6.7109375" style="1" customWidth="1"/>
    <col min="14" max="14" width="0.7109375" style="2" customWidth="1"/>
    <col min="15" max="15" width="6.7109375" style="1" customWidth="1"/>
    <col min="16" max="16" width="1.140625" style="2" customWidth="1"/>
    <col min="17" max="17" width="6.7109375" style="1" customWidth="1"/>
    <col min="18" max="18" width="0.7109375" style="2" customWidth="1"/>
    <col min="19" max="19" width="6.7109375" style="1" customWidth="1"/>
    <col min="20" max="16384" width="9.140625" style="1"/>
  </cols>
  <sheetData>
    <row r="1" spans="1:22" ht="15.75" x14ac:dyDescent="0.25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2" ht="6" customHeight="1" x14ac:dyDescent="0.2"/>
    <row r="3" spans="1:22" ht="15" x14ac:dyDescent="0.2">
      <c r="C3" s="125" t="s">
        <v>1</v>
      </c>
      <c r="D3" s="125"/>
      <c r="E3" s="125"/>
      <c r="F3" s="125"/>
      <c r="G3" s="125"/>
      <c r="H3" s="125"/>
      <c r="I3" s="125"/>
      <c r="J3" s="125"/>
      <c r="K3" s="125"/>
      <c r="L3" s="3"/>
      <c r="M3" s="126" t="s">
        <v>2</v>
      </c>
      <c r="N3" s="126"/>
      <c r="O3" s="126"/>
      <c r="P3" s="126"/>
      <c r="Q3" s="126"/>
      <c r="R3" s="126"/>
      <c r="S3" s="126"/>
    </row>
    <row r="4" spans="1:22" x14ac:dyDescent="0.2">
      <c r="C4" s="127" t="s">
        <v>194</v>
      </c>
      <c r="D4" s="127"/>
      <c r="E4" s="127"/>
      <c r="F4" s="127"/>
      <c r="G4" s="4"/>
      <c r="H4" s="127" t="s">
        <v>195</v>
      </c>
      <c r="I4" s="127"/>
      <c r="J4" s="127"/>
      <c r="K4" s="127"/>
      <c r="L4" s="5"/>
      <c r="M4" s="127" t="s">
        <v>194</v>
      </c>
      <c r="N4" s="127"/>
      <c r="O4" s="127"/>
      <c r="P4" s="6"/>
      <c r="Q4" s="127" t="s">
        <v>195</v>
      </c>
      <c r="R4" s="127"/>
      <c r="S4" s="127"/>
    </row>
    <row r="5" spans="1:22" x14ac:dyDescent="0.2">
      <c r="C5" s="7">
        <v>2019</v>
      </c>
      <c r="D5" s="7">
        <v>2019</v>
      </c>
      <c r="E5" s="7">
        <v>2019</v>
      </c>
      <c r="F5" s="7">
        <v>2019</v>
      </c>
      <c r="G5" s="8"/>
      <c r="H5" s="7">
        <v>2019</v>
      </c>
      <c r="I5" s="7">
        <v>2019</v>
      </c>
      <c r="J5" s="7">
        <v>2019</v>
      </c>
      <c r="K5" s="7">
        <v>2019</v>
      </c>
      <c r="L5" s="9"/>
      <c r="M5" s="10">
        <v>2018</v>
      </c>
      <c r="N5" s="8"/>
      <c r="O5" s="10">
        <v>2019</v>
      </c>
      <c r="P5" s="8"/>
      <c r="Q5" s="10">
        <v>2018</v>
      </c>
      <c r="R5" s="8"/>
      <c r="S5" s="10">
        <v>2019</v>
      </c>
    </row>
    <row r="6" spans="1:22" x14ac:dyDescent="0.2">
      <c r="C6" s="6" t="s">
        <v>234</v>
      </c>
      <c r="D6" s="6" t="s">
        <v>235</v>
      </c>
      <c r="E6" s="6" t="s">
        <v>236</v>
      </c>
      <c r="F6" s="6" t="s">
        <v>237</v>
      </c>
      <c r="G6" s="8"/>
      <c r="H6" s="6" t="s">
        <v>234</v>
      </c>
      <c r="I6" s="6" t="s">
        <v>235</v>
      </c>
      <c r="J6" s="6" t="s">
        <v>236</v>
      </c>
      <c r="K6" s="6" t="s">
        <v>237</v>
      </c>
      <c r="L6" s="9"/>
      <c r="M6" s="6" t="s">
        <v>237</v>
      </c>
      <c r="N6" s="8"/>
      <c r="O6" s="6" t="s">
        <v>237</v>
      </c>
      <c r="P6" s="8"/>
      <c r="Q6" s="6" t="s">
        <v>237</v>
      </c>
      <c r="R6" s="8"/>
      <c r="S6" s="6" t="s">
        <v>237</v>
      </c>
    </row>
    <row r="7" spans="1:22" ht="5.25" customHeight="1" x14ac:dyDescent="0.2">
      <c r="C7" s="11"/>
      <c r="D7" s="11"/>
      <c r="E7" s="11"/>
      <c r="F7" s="11"/>
      <c r="G7" s="12"/>
      <c r="H7" s="11"/>
      <c r="I7" s="11"/>
      <c r="J7" s="11"/>
      <c r="K7" s="11"/>
      <c r="L7" s="13"/>
      <c r="M7" s="11"/>
      <c r="N7" s="12"/>
      <c r="O7" s="11"/>
      <c r="P7" s="12"/>
      <c r="Q7" s="11"/>
      <c r="R7" s="12"/>
      <c r="S7" s="11"/>
    </row>
    <row r="8" spans="1:22" x14ac:dyDescent="0.2">
      <c r="A8" s="14" t="s">
        <v>172</v>
      </c>
      <c r="B8" s="15"/>
      <c r="C8" s="16">
        <v>15922.944</v>
      </c>
      <c r="D8" s="16">
        <v>15771.5391</v>
      </c>
      <c r="E8" s="16">
        <v>16239.8457</v>
      </c>
      <c r="F8" s="16">
        <v>16208.1456</v>
      </c>
      <c r="G8" s="17"/>
      <c r="H8" s="18">
        <v>4.9001938000000003</v>
      </c>
      <c r="I8" s="18">
        <v>4.8633131799999996</v>
      </c>
      <c r="J8" s="18">
        <v>4.97687861</v>
      </c>
      <c r="K8" s="18">
        <v>5.2099622999999999</v>
      </c>
      <c r="L8" s="17"/>
      <c r="M8" s="16">
        <v>16732.8629</v>
      </c>
      <c r="N8" s="16"/>
      <c r="O8" s="16">
        <f>F8</f>
        <v>16208.1456</v>
      </c>
      <c r="P8" s="17"/>
      <c r="Q8" s="18">
        <v>5.1919195900000004</v>
      </c>
      <c r="R8" s="18"/>
      <c r="S8" s="18">
        <f>K8</f>
        <v>5.2099622999999999</v>
      </c>
    </row>
    <row r="9" spans="1:22" x14ac:dyDescent="0.2">
      <c r="A9" s="123" t="s">
        <v>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</row>
    <row r="10" spans="1:22" x14ac:dyDescent="0.2">
      <c r="A10" s="14" t="s">
        <v>4</v>
      </c>
      <c r="B10" s="15"/>
      <c r="C10" s="16"/>
      <c r="D10" s="16"/>
      <c r="E10" s="16"/>
      <c r="F10" s="16"/>
      <c r="G10" s="17"/>
      <c r="H10" s="18"/>
      <c r="I10" s="18"/>
      <c r="J10" s="18"/>
      <c r="K10" s="18"/>
      <c r="L10" s="17"/>
      <c r="M10" s="16"/>
      <c r="N10" s="16"/>
      <c r="O10" s="16"/>
      <c r="P10" s="17"/>
      <c r="Q10" s="18"/>
      <c r="R10" s="18"/>
      <c r="S10" s="18"/>
    </row>
    <row r="11" spans="1:22" x14ac:dyDescent="0.2">
      <c r="A11" s="19" t="s">
        <v>225</v>
      </c>
      <c r="B11" s="15"/>
      <c r="C11" s="20">
        <v>5694.4688800000004</v>
      </c>
      <c r="D11" s="20">
        <v>6068.1949599999998</v>
      </c>
      <c r="E11" s="20">
        <v>6284.48117</v>
      </c>
      <c r="F11" s="20">
        <v>6500.5924100000002</v>
      </c>
      <c r="G11" s="17"/>
      <c r="H11" s="21">
        <v>29.3311961</v>
      </c>
      <c r="I11" s="21">
        <v>25.013287500000001</v>
      </c>
      <c r="J11" s="21">
        <v>29.314608199999999</v>
      </c>
      <c r="K11" s="21">
        <v>34.355263899999997</v>
      </c>
      <c r="L11" s="17"/>
      <c r="M11" s="20">
        <v>6530.5193900000004</v>
      </c>
      <c r="N11" s="20"/>
      <c r="O11" s="20">
        <f>F11</f>
        <v>6500.5924100000002</v>
      </c>
      <c r="P11" s="17"/>
      <c r="Q11" s="21">
        <v>34.0861509</v>
      </c>
      <c r="R11" s="21"/>
      <c r="S11" s="21">
        <f>K11</f>
        <v>34.355263899999997</v>
      </c>
    </row>
    <row r="12" spans="1:22" x14ac:dyDescent="0.2">
      <c r="A12" s="22" t="s">
        <v>5</v>
      </c>
      <c r="B12" s="15"/>
      <c r="C12" s="16">
        <v>2257.3003600000002</v>
      </c>
      <c r="D12" s="16">
        <v>1746.6076700000001</v>
      </c>
      <c r="E12" s="16">
        <v>2496.6358399999999</v>
      </c>
      <c r="F12" s="16">
        <v>2275.4863399999999</v>
      </c>
      <c r="G12" s="17"/>
      <c r="H12" s="18">
        <v>12.4163871</v>
      </c>
      <c r="I12" s="18">
        <v>10.386523199999999</v>
      </c>
      <c r="J12" s="18">
        <v>13.854198</v>
      </c>
      <c r="K12" s="18">
        <v>13.608880900000001</v>
      </c>
      <c r="L12" s="17"/>
      <c r="M12" s="16">
        <v>2634.9541899999999</v>
      </c>
      <c r="N12" s="16"/>
      <c r="O12" s="16">
        <f t="shared" ref="O12:O13" si="0">F12</f>
        <v>2275.4863399999999</v>
      </c>
      <c r="P12" s="17"/>
      <c r="Q12" s="18">
        <v>14.3188923</v>
      </c>
      <c r="R12" s="18"/>
      <c r="S12" s="18">
        <f t="shared" ref="S12:S13" si="1">K12</f>
        <v>13.608880900000001</v>
      </c>
      <c r="V12" s="23"/>
    </row>
    <row r="13" spans="1:22" x14ac:dyDescent="0.2">
      <c r="A13" s="19" t="s">
        <v>6</v>
      </c>
      <c r="B13" s="15"/>
      <c r="C13" s="20">
        <v>6877.08817</v>
      </c>
      <c r="D13" s="20">
        <v>6714.8197600000003</v>
      </c>
      <c r="E13" s="20">
        <v>7007.4548299999997</v>
      </c>
      <c r="F13" s="20">
        <v>6449.3546200000001</v>
      </c>
      <c r="G13" s="17"/>
      <c r="H13" s="21">
        <v>2.7064437300000002</v>
      </c>
      <c r="I13" s="21">
        <v>2.6545249399999999</v>
      </c>
      <c r="J13" s="21">
        <v>2.6897105899999998</v>
      </c>
      <c r="K13" s="21">
        <v>2.6391625799999998</v>
      </c>
      <c r="L13" s="17"/>
      <c r="M13" s="20">
        <v>6537.87248</v>
      </c>
      <c r="N13" s="20"/>
      <c r="O13" s="20">
        <f t="shared" si="0"/>
        <v>6449.3546200000001</v>
      </c>
      <c r="P13" s="17"/>
      <c r="Q13" s="21">
        <v>2.6008498000000002</v>
      </c>
      <c r="R13" s="21"/>
      <c r="S13" s="21">
        <f t="shared" si="1"/>
        <v>2.6391625799999998</v>
      </c>
    </row>
    <row r="14" spans="1:22" x14ac:dyDescent="0.2">
      <c r="A14" s="24"/>
      <c r="B14" s="15"/>
      <c r="C14" s="16"/>
      <c r="D14" s="16"/>
      <c r="E14" s="16"/>
      <c r="F14" s="16"/>
      <c r="G14" s="17"/>
      <c r="H14" s="18"/>
      <c r="I14" s="18"/>
      <c r="J14" s="18"/>
      <c r="K14" s="18"/>
      <c r="L14" s="17"/>
      <c r="M14" s="16"/>
      <c r="N14" s="16"/>
      <c r="O14" s="16"/>
      <c r="P14" s="17"/>
      <c r="Q14" s="18"/>
      <c r="R14" s="18"/>
      <c r="S14" s="18"/>
    </row>
    <row r="15" spans="1:22" x14ac:dyDescent="0.2">
      <c r="A15" s="123" t="s">
        <v>7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22" x14ac:dyDescent="0.2">
      <c r="A16" s="14" t="s">
        <v>8</v>
      </c>
      <c r="B16" s="15"/>
      <c r="C16" s="16">
        <v>3768.1665899999998</v>
      </c>
      <c r="D16" s="16">
        <v>3655.0835000000002</v>
      </c>
      <c r="E16" s="16">
        <v>3864.5736200000001</v>
      </c>
      <c r="F16" s="16">
        <v>3909.1628500000002</v>
      </c>
      <c r="G16" s="17"/>
      <c r="H16" s="18">
        <v>4.2386847400000001</v>
      </c>
      <c r="I16" s="25">
        <v>4.0812664999999999</v>
      </c>
      <c r="J16" s="25">
        <v>4.31811992</v>
      </c>
      <c r="K16" s="25">
        <v>4.57080588</v>
      </c>
      <c r="L16" s="15"/>
      <c r="M16" s="24">
        <v>4094.8427299999998</v>
      </c>
      <c r="N16" s="24"/>
      <c r="O16" s="24">
        <f>F16</f>
        <v>3909.1628500000002</v>
      </c>
      <c r="P16" s="15"/>
      <c r="Q16" s="25">
        <v>4.6665070100000001</v>
      </c>
      <c r="R16" s="25"/>
      <c r="S16" s="25">
        <f>K16</f>
        <v>4.57080588</v>
      </c>
    </row>
    <row r="17" spans="1:26" x14ac:dyDescent="0.2">
      <c r="A17" s="19" t="s">
        <v>226</v>
      </c>
      <c r="B17" s="15"/>
      <c r="C17" s="20">
        <v>1443.4795899999999</v>
      </c>
      <c r="D17" s="20">
        <v>1490.45507</v>
      </c>
      <c r="E17" s="20">
        <v>1544.2026599999999</v>
      </c>
      <c r="F17" s="20">
        <v>1743.2197699999999</v>
      </c>
      <c r="G17" s="17"/>
      <c r="H17" s="21">
        <v>25.485278399999999</v>
      </c>
      <c r="I17" s="21">
        <v>20.883675400000001</v>
      </c>
      <c r="J17" s="21">
        <v>26.313887300000001</v>
      </c>
      <c r="K17" s="21">
        <v>29.793985299999999</v>
      </c>
      <c r="L17" s="15"/>
      <c r="M17" s="20">
        <v>1772.6267600000001</v>
      </c>
      <c r="N17" s="20"/>
      <c r="O17" s="20">
        <f t="shared" ref="O17:O18" si="2">F17</f>
        <v>1743.2197699999999</v>
      </c>
      <c r="P17" s="15"/>
      <c r="Q17" s="21">
        <v>30.332903200000001</v>
      </c>
      <c r="R17" s="21"/>
      <c r="S17" s="21">
        <f t="shared" ref="S17:S18" si="3">K17</f>
        <v>29.793985299999999</v>
      </c>
    </row>
    <row r="18" spans="1:26" x14ac:dyDescent="0.2">
      <c r="A18" s="22" t="s">
        <v>6</v>
      </c>
      <c r="B18" s="15"/>
      <c r="C18" s="16">
        <v>2031.9902500000001</v>
      </c>
      <c r="D18" s="16">
        <v>1836.27865</v>
      </c>
      <c r="E18" s="16">
        <v>2148.5110399999999</v>
      </c>
      <c r="F18" s="16">
        <v>1953.6463699999999</v>
      </c>
      <c r="G18" s="17"/>
      <c r="H18" s="18">
        <v>2.8254242299999999</v>
      </c>
      <c r="I18" s="18">
        <v>2.58997827</v>
      </c>
      <c r="J18" s="18">
        <v>2.8540031199999998</v>
      </c>
      <c r="K18" s="18">
        <v>2.8570383700000002</v>
      </c>
      <c r="L18" s="15"/>
      <c r="M18" s="16">
        <v>2085.4572400000002</v>
      </c>
      <c r="N18" s="16"/>
      <c r="O18" s="24">
        <f t="shared" si="2"/>
        <v>1953.6463699999999</v>
      </c>
      <c r="P18" s="15"/>
      <c r="Q18" s="18">
        <v>2.98536848</v>
      </c>
      <c r="R18" s="18"/>
      <c r="S18" s="25">
        <f t="shared" si="3"/>
        <v>2.8570383700000002</v>
      </c>
    </row>
    <row r="19" spans="1:26" x14ac:dyDescent="0.2">
      <c r="A19" s="26"/>
      <c r="B19" s="15"/>
      <c r="C19" s="20"/>
      <c r="D19" s="20"/>
      <c r="E19" s="20"/>
      <c r="F19" s="20"/>
      <c r="G19" s="15"/>
      <c r="H19" s="27"/>
      <c r="I19" s="27"/>
      <c r="J19" s="27"/>
      <c r="K19" s="27"/>
      <c r="L19" s="15"/>
      <c r="M19" s="20"/>
      <c r="N19" s="20"/>
      <c r="O19" s="20"/>
      <c r="P19" s="15"/>
      <c r="Q19" s="28"/>
      <c r="R19" s="28"/>
      <c r="S19" s="28"/>
      <c r="Z19" s="29"/>
    </row>
    <row r="20" spans="1:26" x14ac:dyDescent="0.2">
      <c r="A20" s="14" t="s">
        <v>9</v>
      </c>
      <c r="B20" s="15"/>
      <c r="C20" s="24">
        <v>4494.4556000000002</v>
      </c>
      <c r="D20" s="24">
        <v>4596.2825400000002</v>
      </c>
      <c r="E20" s="24">
        <v>4645.1343999999999</v>
      </c>
      <c r="F20" s="24">
        <v>4652.6942900000004</v>
      </c>
      <c r="G20" s="15"/>
      <c r="H20" s="18">
        <v>6.9710637799999997</v>
      </c>
      <c r="I20" s="25">
        <v>7.1444190900000004</v>
      </c>
      <c r="J20" s="25">
        <v>7.1171181700000004</v>
      </c>
      <c r="K20" s="25">
        <v>7.15785991</v>
      </c>
      <c r="L20" s="15"/>
      <c r="M20" s="24">
        <v>4739.5164800000002</v>
      </c>
      <c r="N20" s="24"/>
      <c r="O20" s="24">
        <f>F20</f>
        <v>4652.6942900000004</v>
      </c>
      <c r="P20" s="15"/>
      <c r="Q20" s="25">
        <v>7.4660704100000004</v>
      </c>
      <c r="R20" s="25"/>
      <c r="S20" s="25">
        <f>K20</f>
        <v>7.15785991</v>
      </c>
    </row>
    <row r="21" spans="1:26" x14ac:dyDescent="0.2">
      <c r="A21" s="19" t="s">
        <v>226</v>
      </c>
      <c r="B21" s="20">
        <v>0</v>
      </c>
      <c r="C21" s="20">
        <v>1548.4174499999999</v>
      </c>
      <c r="D21" s="20">
        <v>1558.0838000000001</v>
      </c>
      <c r="E21" s="20">
        <v>1280.80189</v>
      </c>
      <c r="F21" s="20">
        <v>1658.66895</v>
      </c>
      <c r="G21" s="17"/>
      <c r="H21" s="21">
        <v>39.120394900000001</v>
      </c>
      <c r="I21" s="21">
        <v>38.128739500000002</v>
      </c>
      <c r="J21" s="21">
        <v>33.868408799999997</v>
      </c>
      <c r="K21" s="21">
        <v>42.060182099999999</v>
      </c>
      <c r="L21" s="15"/>
      <c r="M21" s="20">
        <v>1599.36646</v>
      </c>
      <c r="N21" s="20"/>
      <c r="O21" s="20">
        <f t="shared" ref="O21:O22" si="4">F21</f>
        <v>1658.66895</v>
      </c>
      <c r="P21" s="15"/>
      <c r="Q21" s="21">
        <v>41.3264511</v>
      </c>
      <c r="R21" s="21"/>
      <c r="S21" s="21">
        <f t="shared" ref="S21:S22" si="5">K21</f>
        <v>42.060182099999999</v>
      </c>
    </row>
    <row r="22" spans="1:26" x14ac:dyDescent="0.2">
      <c r="A22" s="22" t="s">
        <v>6</v>
      </c>
      <c r="B22" s="15"/>
      <c r="C22" s="16">
        <v>2789.8062300000001</v>
      </c>
      <c r="D22" s="16">
        <v>2853.4654</v>
      </c>
      <c r="E22" s="16">
        <v>3030.9449800000002</v>
      </c>
      <c r="F22" s="16">
        <v>2824.26809</v>
      </c>
      <c r="G22" s="17"/>
      <c r="H22" s="18">
        <v>4.9487751900000001</v>
      </c>
      <c r="I22" s="18">
        <v>5.0684850499999996</v>
      </c>
      <c r="J22" s="18">
        <v>5.2904101199999998</v>
      </c>
      <c r="K22" s="18">
        <v>4.9543835700000001</v>
      </c>
      <c r="L22" s="15"/>
      <c r="M22" s="16">
        <v>2988.60304</v>
      </c>
      <c r="N22" s="16"/>
      <c r="O22" s="24">
        <f t="shared" si="4"/>
        <v>2824.26809</v>
      </c>
      <c r="P22" s="15"/>
      <c r="Q22" s="18">
        <v>5.4148487200000002</v>
      </c>
      <c r="R22" s="18"/>
      <c r="S22" s="25">
        <f t="shared" si="5"/>
        <v>4.9543835700000001</v>
      </c>
    </row>
    <row r="23" spans="1:26" x14ac:dyDescent="0.2">
      <c r="A23" s="26"/>
      <c r="B23" s="15"/>
      <c r="C23" s="30"/>
      <c r="D23" s="30"/>
      <c r="E23" s="30"/>
      <c r="F23" s="30"/>
      <c r="G23" s="15"/>
      <c r="H23" s="31"/>
      <c r="I23" s="31"/>
      <c r="J23" s="31"/>
      <c r="K23" s="31"/>
      <c r="L23" s="15"/>
      <c r="M23" s="30"/>
      <c r="N23" s="15"/>
      <c r="O23" s="30"/>
      <c r="P23" s="15"/>
      <c r="Q23" s="28"/>
      <c r="R23" s="32"/>
      <c r="S23" s="28"/>
    </row>
    <row r="24" spans="1:26" x14ac:dyDescent="0.2">
      <c r="A24" s="14" t="s">
        <v>10</v>
      </c>
      <c r="B24" s="15"/>
      <c r="C24" s="24">
        <v>1686.8693699999999</v>
      </c>
      <c r="D24" s="24">
        <v>1629.1495199999999</v>
      </c>
      <c r="E24" s="24">
        <v>1681.78404</v>
      </c>
      <c r="F24" s="24">
        <v>1540.4984899999999</v>
      </c>
      <c r="G24" s="15"/>
      <c r="H24" s="18">
        <v>2.6262198200000002</v>
      </c>
      <c r="I24" s="25">
        <v>2.5578827799999999</v>
      </c>
      <c r="J24" s="25">
        <v>2.59816739</v>
      </c>
      <c r="K24" s="25">
        <v>2.6611962600000001</v>
      </c>
      <c r="L24" s="15"/>
      <c r="M24" s="24">
        <v>1607.8842</v>
      </c>
      <c r="N24" s="24"/>
      <c r="O24" s="24">
        <f>F24</f>
        <v>1540.4984899999999</v>
      </c>
      <c r="P24" s="15"/>
      <c r="Q24" s="25">
        <v>2.5110445800000001</v>
      </c>
      <c r="R24" s="25"/>
      <c r="S24" s="25">
        <f>K24</f>
        <v>2.6611962600000001</v>
      </c>
    </row>
    <row r="25" spans="1:26" x14ac:dyDescent="0.2">
      <c r="A25" s="19" t="s">
        <v>226</v>
      </c>
      <c r="B25" s="15"/>
      <c r="C25" s="20">
        <v>665.242299</v>
      </c>
      <c r="D25" s="20">
        <v>682.15918099999999</v>
      </c>
      <c r="E25" s="20">
        <v>685.91968999999995</v>
      </c>
      <c r="F25" s="20">
        <v>649.40908200000001</v>
      </c>
      <c r="G25" s="17"/>
      <c r="H25" s="21">
        <v>27.318649799999999</v>
      </c>
      <c r="I25" s="21">
        <v>23.437335900000001</v>
      </c>
      <c r="J25" s="21">
        <v>26.6725268</v>
      </c>
      <c r="K25" s="21">
        <v>28.258967599999998</v>
      </c>
      <c r="L25" s="15"/>
      <c r="M25" s="20">
        <v>649.49513899999999</v>
      </c>
      <c r="N25" s="20"/>
      <c r="O25" s="20">
        <f t="shared" ref="O25:O26" si="6">F25</f>
        <v>649.40908200000001</v>
      </c>
      <c r="P25" s="15"/>
      <c r="Q25" s="21">
        <v>26.867642499999999</v>
      </c>
      <c r="R25" s="21"/>
      <c r="S25" s="21">
        <f t="shared" ref="S25:S26" si="7">K25</f>
        <v>28.258967599999998</v>
      </c>
    </row>
    <row r="26" spans="1:26" x14ac:dyDescent="0.2">
      <c r="A26" s="22" t="s">
        <v>6</v>
      </c>
      <c r="B26" s="15"/>
      <c r="C26" s="16">
        <v>1007.07814</v>
      </c>
      <c r="D26" s="16">
        <v>931.77631299999996</v>
      </c>
      <c r="E26" s="16">
        <v>948.03523299999995</v>
      </c>
      <c r="F26" s="16">
        <v>854.60627499999998</v>
      </c>
      <c r="G26" s="17"/>
      <c r="H26" s="18">
        <v>1.6773952599999999</v>
      </c>
      <c r="I26" s="18">
        <v>1.5542623499999999</v>
      </c>
      <c r="J26" s="18">
        <v>1.57716273</v>
      </c>
      <c r="K26" s="18">
        <v>1.5826680099999999</v>
      </c>
      <c r="L26" s="15"/>
      <c r="M26" s="16">
        <v>917.68947800000001</v>
      </c>
      <c r="N26" s="16"/>
      <c r="O26" s="24">
        <f t="shared" si="6"/>
        <v>854.60627499999998</v>
      </c>
      <c r="P26" s="15"/>
      <c r="Q26" s="18">
        <v>1.52688449</v>
      </c>
      <c r="R26" s="18"/>
      <c r="S26" s="25">
        <f t="shared" si="7"/>
        <v>1.5826680099999999</v>
      </c>
    </row>
    <row r="28" spans="1:26" ht="15.75" x14ac:dyDescent="0.25">
      <c r="A28" s="124" t="s">
        <v>11</v>
      </c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</row>
    <row r="29" spans="1:26" ht="5.25" customHeight="1" x14ac:dyDescent="0.2"/>
    <row r="30" spans="1:26" ht="15" x14ac:dyDescent="0.2">
      <c r="C30" s="125" t="s">
        <v>1</v>
      </c>
      <c r="D30" s="125"/>
      <c r="E30" s="125"/>
      <c r="F30" s="125"/>
      <c r="G30" s="125"/>
      <c r="H30" s="125"/>
      <c r="I30" s="125"/>
      <c r="J30" s="125"/>
      <c r="K30" s="125"/>
      <c r="L30" s="3"/>
      <c r="M30" s="126" t="s">
        <v>2</v>
      </c>
      <c r="N30" s="126"/>
      <c r="O30" s="126"/>
      <c r="P30" s="126"/>
      <c r="Q30" s="126"/>
      <c r="R30" s="126"/>
      <c r="S30" s="126"/>
    </row>
    <row r="31" spans="1:26" x14ac:dyDescent="0.2">
      <c r="C31" s="127" t="s">
        <v>194</v>
      </c>
      <c r="D31" s="127"/>
      <c r="E31" s="127"/>
      <c r="F31" s="127"/>
      <c r="G31" s="4"/>
      <c r="H31" s="127" t="s">
        <v>195</v>
      </c>
      <c r="I31" s="127"/>
      <c r="J31" s="127"/>
      <c r="K31" s="127"/>
      <c r="L31" s="5"/>
      <c r="M31" s="127" t="s">
        <v>194</v>
      </c>
      <c r="N31" s="127"/>
      <c r="O31" s="127"/>
      <c r="P31" s="6"/>
      <c r="Q31" s="127" t="s">
        <v>195</v>
      </c>
      <c r="R31" s="127"/>
      <c r="S31" s="127"/>
    </row>
    <row r="32" spans="1:26" x14ac:dyDescent="0.2">
      <c r="C32" s="7">
        <v>2019</v>
      </c>
      <c r="D32" s="7">
        <v>2019</v>
      </c>
      <c r="E32" s="7">
        <v>2019</v>
      </c>
      <c r="F32" s="7">
        <v>2019</v>
      </c>
      <c r="G32" s="8"/>
      <c r="H32" s="7">
        <v>2019</v>
      </c>
      <c r="I32" s="7">
        <v>2019</v>
      </c>
      <c r="J32" s="7">
        <v>2019</v>
      </c>
      <c r="K32" s="7">
        <v>2019</v>
      </c>
      <c r="L32" s="9"/>
      <c r="M32" s="10">
        <v>2018</v>
      </c>
      <c r="N32" s="8"/>
      <c r="O32" s="7">
        <v>2019</v>
      </c>
      <c r="P32" s="8"/>
      <c r="Q32" s="10">
        <v>2018</v>
      </c>
      <c r="R32" s="8"/>
      <c r="S32" s="10">
        <v>2019</v>
      </c>
    </row>
    <row r="33" spans="1:19" x14ac:dyDescent="0.2">
      <c r="C33" s="6" t="s">
        <v>234</v>
      </c>
      <c r="D33" s="6" t="s">
        <v>235</v>
      </c>
      <c r="E33" s="6" t="s">
        <v>236</v>
      </c>
      <c r="F33" s="6" t="s">
        <v>237</v>
      </c>
      <c r="G33" s="8"/>
      <c r="H33" s="6" t="s">
        <v>234</v>
      </c>
      <c r="I33" s="6" t="s">
        <v>235</v>
      </c>
      <c r="J33" s="6" t="s">
        <v>236</v>
      </c>
      <c r="K33" s="6" t="s">
        <v>237</v>
      </c>
      <c r="L33" s="9"/>
      <c r="M33" s="6" t="s">
        <v>237</v>
      </c>
      <c r="N33" s="8"/>
      <c r="O33" s="6" t="s">
        <v>237</v>
      </c>
      <c r="P33" s="8"/>
      <c r="Q33" s="6" t="s">
        <v>237</v>
      </c>
      <c r="R33" s="8"/>
      <c r="S33" s="6" t="s">
        <v>237</v>
      </c>
    </row>
    <row r="34" spans="1:19" ht="5.25" customHeight="1" x14ac:dyDescent="0.2">
      <c r="C34" s="11"/>
      <c r="D34" s="11"/>
      <c r="E34" s="11"/>
      <c r="F34" s="11"/>
      <c r="G34" s="12"/>
      <c r="H34" s="11"/>
      <c r="I34" s="11"/>
      <c r="J34" s="11"/>
      <c r="K34" s="11"/>
      <c r="L34" s="13"/>
      <c r="M34" s="11"/>
      <c r="N34" s="12"/>
      <c r="O34" s="11"/>
      <c r="P34" s="12"/>
      <c r="Q34" s="11"/>
      <c r="R34" s="12"/>
      <c r="S34" s="11"/>
    </row>
    <row r="35" spans="1:19" x14ac:dyDescent="0.2">
      <c r="A35" s="14" t="s">
        <v>172</v>
      </c>
      <c r="B35" s="15"/>
      <c r="C35" s="16">
        <v>14335.929</v>
      </c>
      <c r="D35" s="16">
        <v>14150.759099999999</v>
      </c>
      <c r="E35" s="16">
        <v>15472.6258</v>
      </c>
      <c r="F35" s="16">
        <v>16777.301200000002</v>
      </c>
      <c r="G35" s="17"/>
      <c r="H35" s="18">
        <v>4.44206755</v>
      </c>
      <c r="I35" s="18">
        <v>4.3842297200000004</v>
      </c>
      <c r="J35" s="18">
        <v>4.6711505999999998</v>
      </c>
      <c r="K35" s="18">
        <v>5.4130104799999996</v>
      </c>
      <c r="L35" s="17"/>
      <c r="M35" s="16">
        <v>17271.5275</v>
      </c>
      <c r="N35" s="16"/>
      <c r="O35" s="16">
        <f>F35</f>
        <v>16777.301200000002</v>
      </c>
      <c r="P35" s="17"/>
      <c r="Q35" s="18">
        <v>5.3721702899999997</v>
      </c>
      <c r="R35" s="18"/>
      <c r="S35" s="18">
        <f>K35</f>
        <v>5.4130104799999996</v>
      </c>
    </row>
    <row r="36" spans="1:19" x14ac:dyDescent="0.2">
      <c r="A36" s="123" t="s">
        <v>3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</row>
    <row r="37" spans="1:19" x14ac:dyDescent="0.2">
      <c r="A37" s="14" t="s">
        <v>4</v>
      </c>
      <c r="B37" s="15"/>
      <c r="C37" s="16"/>
      <c r="D37" s="16"/>
      <c r="E37" s="16"/>
      <c r="F37" s="16"/>
      <c r="G37" s="17"/>
      <c r="H37" s="18"/>
      <c r="I37" s="18"/>
      <c r="J37" s="18"/>
      <c r="K37" s="18"/>
      <c r="L37" s="17"/>
      <c r="M37" s="16"/>
      <c r="N37" s="16"/>
      <c r="O37" s="16"/>
      <c r="P37" s="17"/>
      <c r="Q37" s="18"/>
      <c r="R37" s="18"/>
      <c r="S37" s="18"/>
    </row>
    <row r="38" spans="1:19" x14ac:dyDescent="0.2">
      <c r="A38" s="19" t="s">
        <v>225</v>
      </c>
      <c r="B38" s="15"/>
      <c r="C38" s="20">
        <v>5297.3186599999999</v>
      </c>
      <c r="D38" s="20">
        <v>4812.5896599999996</v>
      </c>
      <c r="E38" s="20">
        <v>4804.9210999999996</v>
      </c>
      <c r="F38" s="20">
        <v>7567.9099399999996</v>
      </c>
      <c r="G38" s="17"/>
      <c r="H38" s="21">
        <v>26.701540699999999</v>
      </c>
      <c r="I38" s="21">
        <v>24.595439599999999</v>
      </c>
      <c r="J38" s="21">
        <v>23.212179200000001</v>
      </c>
      <c r="K38" s="21">
        <v>36.229163399999997</v>
      </c>
      <c r="L38" s="17"/>
      <c r="M38" s="20">
        <v>7546.0587500000001</v>
      </c>
      <c r="N38" s="20"/>
      <c r="O38" s="20">
        <f>F38</f>
        <v>7567.9099399999996</v>
      </c>
      <c r="P38" s="17"/>
      <c r="Q38" s="21">
        <v>35.821032700000004</v>
      </c>
      <c r="R38" s="21"/>
      <c r="S38" s="21">
        <f>K38</f>
        <v>36.229163399999997</v>
      </c>
    </row>
    <row r="39" spans="1:19" x14ac:dyDescent="0.2">
      <c r="A39" s="22" t="s">
        <v>5</v>
      </c>
      <c r="B39" s="15"/>
      <c r="C39" s="16">
        <v>1970.847</v>
      </c>
      <c r="D39" s="16">
        <v>1818.91661</v>
      </c>
      <c r="E39" s="16">
        <v>2529.6956300000002</v>
      </c>
      <c r="F39" s="16">
        <v>2366.1678999999999</v>
      </c>
      <c r="G39" s="17"/>
      <c r="H39" s="18">
        <v>11.333220300000001</v>
      </c>
      <c r="I39" s="18">
        <v>10.575711399999999</v>
      </c>
      <c r="J39" s="18">
        <v>13.646736900000001</v>
      </c>
      <c r="K39" s="18">
        <v>13.772003399999999</v>
      </c>
      <c r="L39" s="17"/>
      <c r="M39" s="16">
        <v>2739.0045500000001</v>
      </c>
      <c r="N39" s="16"/>
      <c r="O39" s="16">
        <f t="shared" ref="O39:O40" si="8">F39</f>
        <v>2366.1678999999999</v>
      </c>
      <c r="P39" s="17"/>
      <c r="Q39" s="18">
        <v>14.4775334</v>
      </c>
      <c r="R39" s="18"/>
      <c r="S39" s="18">
        <f>K39</f>
        <v>13.772003399999999</v>
      </c>
    </row>
    <row r="40" spans="1:19" x14ac:dyDescent="0.2">
      <c r="A40" s="19" t="s">
        <v>6</v>
      </c>
      <c r="B40" s="15"/>
      <c r="C40" s="20">
        <v>6196.6076199999998</v>
      </c>
      <c r="D40" s="20">
        <v>6564.0491499999998</v>
      </c>
      <c r="E40" s="20">
        <v>7142.9133700000002</v>
      </c>
      <c r="F40" s="20">
        <v>5953.6986200000001</v>
      </c>
      <c r="G40" s="17"/>
      <c r="H40" s="21">
        <v>2.4479458100000002</v>
      </c>
      <c r="I40" s="21">
        <v>2.5944960799999999</v>
      </c>
      <c r="J40" s="21">
        <v>2.7574238100000001</v>
      </c>
      <c r="K40" s="21">
        <v>2.4658918600000002</v>
      </c>
      <c r="L40" s="17"/>
      <c r="M40" s="20">
        <v>6035.7256900000002</v>
      </c>
      <c r="N40" s="20"/>
      <c r="O40" s="20">
        <f t="shared" si="8"/>
        <v>5953.6986200000001</v>
      </c>
      <c r="P40" s="17"/>
      <c r="Q40" s="21">
        <v>2.42987061</v>
      </c>
      <c r="R40" s="21"/>
      <c r="S40" s="21">
        <f t="shared" ref="S40" si="9">K40</f>
        <v>2.4658918600000002</v>
      </c>
    </row>
    <row r="41" spans="1:19" x14ac:dyDescent="0.2">
      <c r="A41" s="24"/>
      <c r="B41" s="15"/>
      <c r="C41" s="16"/>
      <c r="D41" s="16"/>
      <c r="E41" s="16"/>
      <c r="F41" s="16"/>
      <c r="G41" s="17"/>
      <c r="H41" s="18"/>
      <c r="I41" s="18"/>
      <c r="J41" s="18"/>
      <c r="K41" s="18"/>
      <c r="L41" s="17"/>
      <c r="M41" s="16"/>
      <c r="N41" s="16"/>
      <c r="O41" s="16"/>
      <c r="P41" s="17"/>
      <c r="Q41" s="18"/>
      <c r="R41" s="18"/>
      <c r="S41" s="18"/>
    </row>
    <row r="42" spans="1:19" x14ac:dyDescent="0.2">
      <c r="A42" s="123" t="s">
        <v>7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</row>
    <row r="43" spans="1:19" x14ac:dyDescent="0.2">
      <c r="A43" s="14" t="s">
        <v>8</v>
      </c>
      <c r="B43" s="15"/>
      <c r="C43" s="24">
        <v>3306.25522</v>
      </c>
      <c r="D43" s="24">
        <v>3156.8627200000001</v>
      </c>
      <c r="E43" s="24">
        <v>3679.8234900000002</v>
      </c>
      <c r="F43" s="24">
        <v>4203.3424800000003</v>
      </c>
      <c r="G43" s="15"/>
      <c r="H43" s="18">
        <v>3.7522047600000001</v>
      </c>
      <c r="I43" s="25">
        <v>3.5851440299999999</v>
      </c>
      <c r="J43" s="25">
        <v>4.0596885499999997</v>
      </c>
      <c r="K43" s="25">
        <v>4.9415044100000003</v>
      </c>
      <c r="L43" s="15"/>
      <c r="M43" s="24">
        <v>4373.5445600000003</v>
      </c>
      <c r="N43" s="24"/>
      <c r="O43" s="24">
        <f>F43</f>
        <v>4203.3424800000003</v>
      </c>
      <c r="P43" s="15"/>
      <c r="Q43" s="25">
        <v>5.0063468000000002</v>
      </c>
      <c r="R43" s="25"/>
      <c r="S43" s="25">
        <f>K43</f>
        <v>4.9415044100000003</v>
      </c>
    </row>
    <row r="44" spans="1:19" x14ac:dyDescent="0.2">
      <c r="A44" s="19" t="s">
        <v>226</v>
      </c>
      <c r="B44" s="15"/>
      <c r="C44" s="20">
        <v>1232.7505799999999</v>
      </c>
      <c r="D44" s="20">
        <v>1102.9333300000001</v>
      </c>
      <c r="E44" s="20">
        <v>1239.1398999999999</v>
      </c>
      <c r="F44" s="20">
        <v>2069.8191200000001</v>
      </c>
      <c r="G44" s="17"/>
      <c r="H44" s="21">
        <v>21.8766739</v>
      </c>
      <c r="I44" s="21">
        <v>19.552088699999999</v>
      </c>
      <c r="J44" s="21">
        <v>21.181878600000001</v>
      </c>
      <c r="K44" s="21">
        <v>34.491236800000003</v>
      </c>
      <c r="L44" s="15"/>
      <c r="M44" s="20">
        <v>2083.1990300000002</v>
      </c>
      <c r="N44" s="20"/>
      <c r="O44" s="95">
        <f t="shared" ref="O44:O53" si="10">F44</f>
        <v>2069.8191200000001</v>
      </c>
      <c r="P44" s="15"/>
      <c r="Q44" s="21">
        <v>34.7026325</v>
      </c>
      <c r="R44" s="21"/>
      <c r="S44" s="96">
        <f t="shared" ref="S44:S53" si="11">K44</f>
        <v>34.491236800000003</v>
      </c>
    </row>
    <row r="45" spans="1:19" x14ac:dyDescent="0.2">
      <c r="A45" s="22" t="s">
        <v>6</v>
      </c>
      <c r="B45" s="15"/>
      <c r="C45" s="16">
        <v>1828.27169</v>
      </c>
      <c r="D45" s="16">
        <v>1791.3309999999999</v>
      </c>
      <c r="E45" s="16">
        <v>2162.3638700000001</v>
      </c>
      <c r="F45" s="16">
        <v>1886.13672</v>
      </c>
      <c r="G45" s="17"/>
      <c r="H45" s="18">
        <v>2.57064958</v>
      </c>
      <c r="I45" s="18">
        <v>2.5215808100000001</v>
      </c>
      <c r="J45" s="18">
        <v>2.9428324799999999</v>
      </c>
      <c r="K45" s="18">
        <v>2.7529618</v>
      </c>
      <c r="L45" s="15"/>
      <c r="M45" s="16">
        <v>2013.4154599999999</v>
      </c>
      <c r="N45" s="16"/>
      <c r="O45" s="24">
        <f t="shared" si="10"/>
        <v>1886.13672</v>
      </c>
      <c r="P45" s="15"/>
      <c r="Q45" s="18">
        <v>2.87729429</v>
      </c>
      <c r="R45" s="18"/>
      <c r="S45" s="25">
        <f t="shared" si="11"/>
        <v>2.7529618</v>
      </c>
    </row>
    <row r="46" spans="1:19" x14ac:dyDescent="0.2">
      <c r="A46" s="26"/>
      <c r="B46" s="15"/>
      <c r="C46" s="20"/>
      <c r="D46" s="20"/>
      <c r="E46" s="20"/>
      <c r="F46" s="20"/>
      <c r="G46" s="15"/>
      <c r="H46" s="27"/>
      <c r="I46" s="27"/>
      <c r="J46" s="27"/>
      <c r="K46" s="27"/>
      <c r="L46" s="15"/>
      <c r="M46" s="20"/>
      <c r="N46" s="20"/>
      <c r="O46" s="28"/>
      <c r="P46" s="15"/>
      <c r="Q46" s="28"/>
      <c r="R46" s="28"/>
      <c r="S46" s="96"/>
    </row>
    <row r="47" spans="1:19" x14ac:dyDescent="0.2">
      <c r="A47" s="14" t="s">
        <v>9</v>
      </c>
      <c r="B47" s="15">
        <f>SUM(B9:B45)-SUM(B17:B20)</f>
        <v>0</v>
      </c>
      <c r="C47" s="24">
        <v>4079.81538</v>
      </c>
      <c r="D47" s="24">
        <v>4264.45082</v>
      </c>
      <c r="E47" s="24">
        <v>4394.1632900000004</v>
      </c>
      <c r="F47" s="24">
        <v>4661.0871299999999</v>
      </c>
      <c r="G47" s="24">
        <v>0</v>
      </c>
      <c r="H47" s="25">
        <v>6.3796956700000003</v>
      </c>
      <c r="I47" s="25">
        <v>6.6425502300000003</v>
      </c>
      <c r="J47" s="25">
        <v>6.7017909700000002</v>
      </c>
      <c r="K47" s="25">
        <v>7.1458378800000002</v>
      </c>
      <c r="L47" s="15"/>
      <c r="M47" s="24">
        <v>4740.2014600000002</v>
      </c>
      <c r="N47" s="24"/>
      <c r="O47" s="24">
        <f t="shared" si="10"/>
        <v>4661.0871299999999</v>
      </c>
      <c r="P47" s="15"/>
      <c r="Q47" s="25">
        <v>7.4426149500000003</v>
      </c>
      <c r="R47" s="25"/>
      <c r="S47" s="25">
        <f t="shared" si="11"/>
        <v>7.1458378800000002</v>
      </c>
    </row>
    <row r="48" spans="1:19" x14ac:dyDescent="0.2">
      <c r="A48" s="19" t="s">
        <v>226</v>
      </c>
      <c r="B48" s="15"/>
      <c r="C48" s="20">
        <v>1417.69974</v>
      </c>
      <c r="D48" s="20">
        <v>1356.78289</v>
      </c>
      <c r="E48" s="20">
        <v>1155.4200699999999</v>
      </c>
      <c r="F48" s="20">
        <v>1794.2880299999999</v>
      </c>
      <c r="G48" s="17"/>
      <c r="H48" s="21">
        <v>37.200203199999997</v>
      </c>
      <c r="I48" s="21">
        <v>35.855784499999999</v>
      </c>
      <c r="J48" s="21">
        <v>29.177274499999999</v>
      </c>
      <c r="K48" s="21">
        <v>44.0100081</v>
      </c>
      <c r="L48" s="15"/>
      <c r="M48" s="20">
        <v>1723.1173200000001</v>
      </c>
      <c r="N48" s="20"/>
      <c r="O48" s="95">
        <f t="shared" si="10"/>
        <v>1794.2880299999999</v>
      </c>
      <c r="P48" s="15"/>
      <c r="Q48" s="21">
        <v>43.153451599999997</v>
      </c>
      <c r="R48" s="21"/>
      <c r="S48" s="96">
        <f t="shared" si="11"/>
        <v>44.0100081</v>
      </c>
    </row>
    <row r="49" spans="1:19" x14ac:dyDescent="0.2">
      <c r="A49" s="22" t="s">
        <v>6</v>
      </c>
      <c r="B49" s="16">
        <v>2854.6572700000002</v>
      </c>
      <c r="C49" s="16">
        <v>2504.5549799999999</v>
      </c>
      <c r="D49" s="16">
        <v>2721.9266499999999</v>
      </c>
      <c r="E49" s="16">
        <v>3042.7742800000001</v>
      </c>
      <c r="F49" s="16">
        <v>2696.1560500000001</v>
      </c>
      <c r="G49" s="17"/>
      <c r="H49" s="18">
        <v>4.4580106800000001</v>
      </c>
      <c r="I49" s="18">
        <v>4.8508815399999996</v>
      </c>
      <c r="J49" s="18">
        <v>5.3083989499999999</v>
      </c>
      <c r="K49" s="18">
        <v>4.7326722500000002</v>
      </c>
      <c r="L49" s="15"/>
      <c r="M49" s="16">
        <v>2854.6572700000002</v>
      </c>
      <c r="N49" s="16"/>
      <c r="O49" s="24">
        <f t="shared" si="10"/>
        <v>2696.1560500000001</v>
      </c>
      <c r="P49" s="15"/>
      <c r="Q49" s="18">
        <v>5.17504309</v>
      </c>
      <c r="R49" s="18"/>
      <c r="S49" s="25">
        <f t="shared" si="11"/>
        <v>4.7326722500000002</v>
      </c>
    </row>
    <row r="50" spans="1:19" x14ac:dyDescent="0.2">
      <c r="A50" s="26"/>
      <c r="B50" s="15"/>
      <c r="C50" s="30"/>
      <c r="D50" s="30"/>
      <c r="E50" s="30"/>
      <c r="F50" s="30"/>
      <c r="G50" s="15"/>
      <c r="H50" s="31"/>
      <c r="I50" s="31"/>
      <c r="J50" s="31"/>
      <c r="K50" s="31"/>
      <c r="L50" s="15"/>
      <c r="M50" s="30"/>
      <c r="N50" s="15"/>
      <c r="O50" s="95"/>
      <c r="P50" s="15"/>
      <c r="Q50" s="28"/>
      <c r="R50" s="32"/>
      <c r="S50" s="96"/>
    </row>
    <row r="51" spans="1:19" x14ac:dyDescent="0.2">
      <c r="A51" s="14" t="s">
        <v>10</v>
      </c>
      <c r="B51" s="15"/>
      <c r="C51" s="24">
        <v>1568.17127</v>
      </c>
      <c r="D51" s="24">
        <v>1504.3398</v>
      </c>
      <c r="E51" s="24">
        <v>1585.7886900000001</v>
      </c>
      <c r="F51" s="24">
        <v>1636.47165</v>
      </c>
      <c r="G51" s="15"/>
      <c r="H51" s="18">
        <v>2.4452624699999999</v>
      </c>
      <c r="I51" s="25">
        <v>2.3496498199999998</v>
      </c>
      <c r="J51" s="25">
        <v>2.4494727900000002</v>
      </c>
      <c r="K51" s="25">
        <v>2.8498539799999998</v>
      </c>
      <c r="L51" s="15"/>
      <c r="M51" s="24">
        <v>1703.75226</v>
      </c>
      <c r="N51" s="24"/>
      <c r="O51" s="24">
        <f>F51</f>
        <v>1636.47165</v>
      </c>
      <c r="P51" s="15"/>
      <c r="Q51" s="25">
        <v>2.6781820000000001</v>
      </c>
      <c r="R51" s="25"/>
      <c r="S51" s="25">
        <f t="shared" si="11"/>
        <v>2.8498539799999998</v>
      </c>
    </row>
    <row r="52" spans="1:19" x14ac:dyDescent="0.2">
      <c r="A52" s="19" t="s">
        <v>226</v>
      </c>
      <c r="B52" s="15"/>
      <c r="C52" s="20">
        <v>644.62795500000004</v>
      </c>
      <c r="D52" s="20">
        <v>552.38819899999999</v>
      </c>
      <c r="E52" s="20">
        <v>557.73342500000001</v>
      </c>
      <c r="F52" s="20">
        <v>817.766482</v>
      </c>
      <c r="G52" s="17"/>
      <c r="H52" s="21">
        <v>25.489440699999999</v>
      </c>
      <c r="I52" s="21">
        <v>22.5372582</v>
      </c>
      <c r="J52" s="21">
        <v>22.434972800000001</v>
      </c>
      <c r="K52" s="21">
        <v>34.798573699999999</v>
      </c>
      <c r="L52" s="15"/>
      <c r="M52" s="20">
        <v>816.63256999999999</v>
      </c>
      <c r="N52" s="20"/>
      <c r="O52" s="95">
        <f>F52</f>
        <v>817.766482</v>
      </c>
      <c r="P52" s="15"/>
      <c r="Q52" s="21">
        <v>32.862477699999999</v>
      </c>
      <c r="R52" s="21"/>
      <c r="S52" s="96">
        <f t="shared" si="11"/>
        <v>34.798573699999999</v>
      </c>
    </row>
    <row r="53" spans="1:19" x14ac:dyDescent="0.2">
      <c r="A53" s="22" t="s">
        <v>6</v>
      </c>
      <c r="B53" s="15"/>
      <c r="C53" s="16">
        <v>903.05370200000004</v>
      </c>
      <c r="D53" s="16">
        <v>928.87606800000003</v>
      </c>
      <c r="E53" s="16">
        <v>1002.05888</v>
      </c>
      <c r="F53" s="16">
        <v>797.42718100000002</v>
      </c>
      <c r="G53" s="17"/>
      <c r="H53" s="18">
        <v>1.5047634700000001</v>
      </c>
      <c r="I53" s="18">
        <v>1.5492112300000001</v>
      </c>
      <c r="J53" s="18">
        <v>1.65195417</v>
      </c>
      <c r="K53" s="18">
        <v>1.4874597700000001</v>
      </c>
      <c r="L53" s="15"/>
      <c r="M53" s="16">
        <v>855.52547900000002</v>
      </c>
      <c r="N53" s="16"/>
      <c r="O53" s="24">
        <f t="shared" si="10"/>
        <v>797.42718100000002</v>
      </c>
      <c r="P53" s="15"/>
      <c r="Q53" s="18">
        <v>1.4323691999999999</v>
      </c>
      <c r="R53" s="18"/>
      <c r="S53" s="25">
        <f t="shared" si="11"/>
        <v>1.4874597700000001</v>
      </c>
    </row>
    <row r="54" spans="1:19" x14ac:dyDescent="0.2">
      <c r="A54" s="44"/>
    </row>
  </sheetData>
  <mergeCells count="18">
    <mergeCell ref="A1:S1"/>
    <mergeCell ref="C3:K3"/>
    <mergeCell ref="M3:S3"/>
    <mergeCell ref="C4:F4"/>
    <mergeCell ref="H4:K4"/>
    <mergeCell ref="M4:O4"/>
    <mergeCell ref="Q4:S4"/>
    <mergeCell ref="A36:S36"/>
    <mergeCell ref="A42:S42"/>
    <mergeCell ref="A9:S9"/>
    <mergeCell ref="A15:S15"/>
    <mergeCell ref="A28:S28"/>
    <mergeCell ref="C30:K30"/>
    <mergeCell ref="M30:S30"/>
    <mergeCell ref="C31:F31"/>
    <mergeCell ref="H31:K31"/>
    <mergeCell ref="M31:O31"/>
    <mergeCell ref="Q31:S31"/>
  </mergeCell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T48"/>
  <sheetViews>
    <sheetView showGridLines="0" workbookViewId="0">
      <selection activeCell="R18" sqref="R18"/>
    </sheetView>
  </sheetViews>
  <sheetFormatPr defaultRowHeight="12.75" x14ac:dyDescent="0.2"/>
  <cols>
    <col min="2" max="2" width="7.140625" bestFit="1" customWidth="1"/>
    <col min="3" max="3" width="0.7109375" customWidth="1"/>
    <col min="4" max="4" width="15.7109375" bestFit="1" customWidth="1"/>
    <col min="5" max="5" width="0.7109375" customWidth="1"/>
    <col min="6" max="6" width="11" customWidth="1"/>
    <col min="7" max="7" width="0.7109375" customWidth="1"/>
    <col min="8" max="8" width="10.28515625" customWidth="1"/>
    <col min="9" max="9" width="0.7109375" customWidth="1"/>
    <col min="10" max="10" width="15.7109375" bestFit="1" customWidth="1"/>
    <col min="11" max="11" width="0.7109375" customWidth="1"/>
    <col min="12" max="12" width="11" customWidth="1"/>
    <col min="13" max="13" width="0.7109375" customWidth="1"/>
    <col min="15" max="15" width="0.7109375" customWidth="1"/>
    <col min="16" max="16" width="15.7109375" bestFit="1" customWidth="1"/>
    <col min="17" max="17" width="0.7109375" customWidth="1"/>
    <col min="18" max="18" width="11" customWidth="1"/>
    <col min="19" max="19" width="0.7109375" customWidth="1"/>
  </cols>
  <sheetData>
    <row r="1" spans="1:20" ht="15.75" x14ac:dyDescent="0.25">
      <c r="A1" s="33" t="s">
        <v>12</v>
      </c>
    </row>
    <row r="4" spans="1:20" ht="15.75" x14ac:dyDescent="0.25">
      <c r="D4" s="129" t="s">
        <v>13</v>
      </c>
      <c r="E4" s="129"/>
      <c r="F4" s="129"/>
      <c r="G4" s="129"/>
      <c r="H4" s="129"/>
      <c r="J4" s="129" t="s">
        <v>14</v>
      </c>
      <c r="K4" s="129"/>
      <c r="L4" s="129"/>
      <c r="M4" s="129"/>
      <c r="N4" s="129"/>
      <c r="P4" s="129" t="s">
        <v>15</v>
      </c>
      <c r="Q4" s="129"/>
      <c r="R4" s="129"/>
      <c r="S4" s="129"/>
      <c r="T4" s="129"/>
    </row>
    <row r="6" spans="1:20" x14ac:dyDescent="0.2">
      <c r="B6" t="s">
        <v>16</v>
      </c>
      <c r="D6" s="128" t="s">
        <v>17</v>
      </c>
      <c r="F6" s="128" t="s">
        <v>18</v>
      </c>
      <c r="H6" s="128" t="s">
        <v>19</v>
      </c>
      <c r="J6" s="128" t="s">
        <v>17</v>
      </c>
      <c r="L6" s="128" t="s">
        <v>18</v>
      </c>
      <c r="N6" s="128" t="s">
        <v>19</v>
      </c>
      <c r="P6" s="128" t="s">
        <v>17</v>
      </c>
      <c r="R6" s="128" t="s">
        <v>18</v>
      </c>
      <c r="T6" s="128" t="s">
        <v>19</v>
      </c>
    </row>
    <row r="7" spans="1:20" x14ac:dyDescent="0.2">
      <c r="D7" s="128"/>
      <c r="F7" s="128"/>
      <c r="H7" s="128"/>
      <c r="J7" s="128"/>
      <c r="L7" s="128"/>
      <c r="N7" s="128"/>
      <c r="P7" s="128"/>
      <c r="R7" s="128"/>
      <c r="T7" s="128"/>
    </row>
    <row r="8" spans="1:20" x14ac:dyDescent="0.2">
      <c r="D8" s="34"/>
      <c r="J8" s="34"/>
      <c r="P8" s="34"/>
    </row>
    <row r="9" spans="1:20" x14ac:dyDescent="0.2">
      <c r="B9" s="35" t="s">
        <v>185</v>
      </c>
      <c r="D9" s="36">
        <v>4378</v>
      </c>
      <c r="E9" s="37"/>
      <c r="F9" s="36">
        <v>0</v>
      </c>
      <c r="H9" s="36">
        <f>IF(D9&lt;10,"-",F9/D9*100)</f>
        <v>0</v>
      </c>
      <c r="I9" s="37"/>
      <c r="J9" s="36">
        <v>2728</v>
      </c>
      <c r="L9" s="36">
        <v>0</v>
      </c>
      <c r="M9" s="37"/>
      <c r="N9" s="36">
        <f>IF(J9&lt;10,"-",L9/J9*100)</f>
        <v>0</v>
      </c>
      <c r="P9" s="36">
        <v>1650</v>
      </c>
      <c r="Q9" s="37"/>
      <c r="R9" s="36">
        <v>0</v>
      </c>
      <c r="T9" s="36">
        <f>IF(P9&lt;10,"-",R9/P9*100)</f>
        <v>0</v>
      </c>
    </row>
    <row r="10" spans="1:20" x14ac:dyDescent="0.2">
      <c r="B10" s="38" t="s">
        <v>186</v>
      </c>
      <c r="D10" s="39">
        <v>4289</v>
      </c>
      <c r="F10" s="39">
        <v>0</v>
      </c>
      <c r="H10" s="39">
        <f t="shared" ref="H10:H17" si="0">IF(D10&lt;10,"-",F10/D10*100)</f>
        <v>0</v>
      </c>
      <c r="J10" s="39">
        <v>2650</v>
      </c>
      <c r="L10" s="39">
        <v>0</v>
      </c>
      <c r="N10" s="39">
        <f t="shared" ref="N10:N17" si="1">IF(J10&lt;10,"-",L10/J10*100)</f>
        <v>0</v>
      </c>
      <c r="P10" s="39">
        <v>1639</v>
      </c>
      <c r="R10" s="39">
        <v>0</v>
      </c>
      <c r="T10" s="39">
        <f>IF(P10&lt;10,"-",R10/P10*100)</f>
        <v>0</v>
      </c>
    </row>
    <row r="11" spans="1:20" x14ac:dyDescent="0.2">
      <c r="B11" s="35" t="s">
        <v>187</v>
      </c>
      <c r="D11" s="36">
        <v>4087</v>
      </c>
      <c r="F11" s="36">
        <v>0</v>
      </c>
      <c r="H11" s="36">
        <f t="shared" si="0"/>
        <v>0</v>
      </c>
      <c r="J11" s="36">
        <v>2580</v>
      </c>
      <c r="L11" s="36">
        <v>0</v>
      </c>
      <c r="N11" s="36">
        <f t="shared" si="1"/>
        <v>0</v>
      </c>
      <c r="P11" s="36">
        <v>1507</v>
      </c>
      <c r="R11" s="36">
        <v>0</v>
      </c>
      <c r="T11" s="36">
        <f t="shared" ref="T11:T17" si="2">IF(P11&lt;10,"-",R11/P11*100)</f>
        <v>0</v>
      </c>
    </row>
    <row r="12" spans="1:20" x14ac:dyDescent="0.2">
      <c r="B12" s="38" t="s">
        <v>188</v>
      </c>
      <c r="D12" s="39">
        <v>3771</v>
      </c>
      <c r="F12" s="39">
        <v>345</v>
      </c>
      <c r="H12" s="39">
        <f t="shared" si="0"/>
        <v>9.1487669053301506</v>
      </c>
      <c r="J12" s="39">
        <v>2384</v>
      </c>
      <c r="L12" s="39">
        <v>156</v>
      </c>
      <c r="N12" s="39">
        <f t="shared" si="1"/>
        <v>6.5436241610738257</v>
      </c>
      <c r="P12" s="39">
        <v>1387</v>
      </c>
      <c r="R12" s="39">
        <v>189</v>
      </c>
      <c r="T12" s="39">
        <f t="shared" si="2"/>
        <v>13.626532083633741</v>
      </c>
    </row>
    <row r="13" spans="1:20" x14ac:dyDescent="0.2">
      <c r="B13" s="35" t="s">
        <v>189</v>
      </c>
      <c r="D13" s="36">
        <v>3766</v>
      </c>
      <c r="F13" s="36">
        <v>1009</v>
      </c>
      <c r="H13" s="36">
        <f t="shared" si="0"/>
        <v>26.792352628783856</v>
      </c>
      <c r="J13" s="36">
        <v>2421</v>
      </c>
      <c r="L13" s="36">
        <v>521</v>
      </c>
      <c r="N13" s="36">
        <f t="shared" si="1"/>
        <v>21.520033044196612</v>
      </c>
      <c r="P13" s="36">
        <v>1345</v>
      </c>
      <c r="R13" s="36">
        <v>488</v>
      </c>
      <c r="T13" s="36">
        <f t="shared" si="2"/>
        <v>36.282527881040892</v>
      </c>
    </row>
    <row r="14" spans="1:20" x14ac:dyDescent="0.2">
      <c r="B14" s="38" t="s">
        <v>190</v>
      </c>
      <c r="D14" s="39">
        <v>2099</v>
      </c>
      <c r="F14" s="39">
        <v>729</v>
      </c>
      <c r="H14" s="39">
        <f t="shared" si="0"/>
        <v>34.730824202000953</v>
      </c>
      <c r="J14" s="39">
        <v>1376</v>
      </c>
      <c r="L14" s="39">
        <v>401</v>
      </c>
      <c r="N14" s="39">
        <f t="shared" si="1"/>
        <v>29.142441860465119</v>
      </c>
      <c r="P14" s="39">
        <v>723</v>
      </c>
      <c r="R14" s="39">
        <v>328</v>
      </c>
      <c r="T14" s="39">
        <f t="shared" si="2"/>
        <v>45.366528354080224</v>
      </c>
    </row>
    <row r="15" spans="1:20" x14ac:dyDescent="0.2">
      <c r="B15" s="35" t="s">
        <v>193</v>
      </c>
      <c r="D15" s="36">
        <v>48</v>
      </c>
      <c r="F15" s="36">
        <v>0</v>
      </c>
      <c r="H15" s="36">
        <f t="shared" ref="H15" si="3">IF(D15&lt;10,"-",F15/D15*100)</f>
        <v>0</v>
      </c>
      <c r="J15" s="36">
        <v>37</v>
      </c>
      <c r="L15" s="36">
        <v>0</v>
      </c>
      <c r="N15" s="36">
        <f t="shared" ref="N15" si="4">IF(J15&lt;10,"-",L15/J15*100)</f>
        <v>0</v>
      </c>
      <c r="P15" s="36">
        <v>11</v>
      </c>
      <c r="R15" s="36">
        <v>0</v>
      </c>
      <c r="T15" s="36">
        <f t="shared" ref="T15" si="5">IF(P15&lt;10,"-",R15/P15*100)</f>
        <v>0</v>
      </c>
    </row>
    <row r="17" spans="2:20" x14ac:dyDescent="0.2">
      <c r="B17" s="36" t="s">
        <v>20</v>
      </c>
      <c r="D17" s="36">
        <v>1</v>
      </c>
      <c r="F17" s="36">
        <v>0</v>
      </c>
      <c r="H17" s="36" t="str">
        <f t="shared" si="0"/>
        <v>-</v>
      </c>
      <c r="J17" s="36">
        <v>1</v>
      </c>
      <c r="L17" s="36">
        <v>0</v>
      </c>
      <c r="N17" s="36" t="str">
        <f t="shared" si="1"/>
        <v>-</v>
      </c>
      <c r="P17" s="36">
        <v>0</v>
      </c>
      <c r="R17" s="36">
        <v>0</v>
      </c>
      <c r="T17" s="36" t="str">
        <f t="shared" si="2"/>
        <v>-</v>
      </c>
    </row>
    <row r="19" spans="2:20" x14ac:dyDescent="0.2">
      <c r="B19" s="38"/>
      <c r="D19" s="39"/>
      <c r="F19" s="39"/>
    </row>
    <row r="48" spans="4:11" x14ac:dyDescent="0.2">
      <c r="D48" s="51"/>
      <c r="H48" s="64"/>
      <c r="I48" s="64"/>
      <c r="J48" s="64"/>
      <c r="K48" s="64"/>
    </row>
  </sheetData>
  <mergeCells count="12">
    <mergeCell ref="R6:R7"/>
    <mergeCell ref="T6:T7"/>
    <mergeCell ref="D4:H4"/>
    <mergeCell ref="J4:N4"/>
    <mergeCell ref="P4:T4"/>
    <mergeCell ref="D6:D7"/>
    <mergeCell ref="F6:F7"/>
    <mergeCell ref="H6:H7"/>
    <mergeCell ref="J6:J7"/>
    <mergeCell ref="L6:L7"/>
    <mergeCell ref="N6:N7"/>
    <mergeCell ref="P6:P7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C52"/>
  <sheetViews>
    <sheetView showGridLines="0" tabSelected="1" workbookViewId="0">
      <selection activeCell="F13" sqref="F13"/>
    </sheetView>
  </sheetViews>
  <sheetFormatPr defaultRowHeight="12.75" x14ac:dyDescent="0.2"/>
  <cols>
    <col min="1" max="1" width="17.140625" style="44" customWidth="1"/>
    <col min="2" max="2" width="0.7109375" style="40" customWidth="1"/>
    <col min="3" max="4" width="9.7109375" bestFit="1" customWidth="1"/>
    <col min="5" max="5" width="0.7109375" style="40" customWidth="1"/>
    <col min="6" max="7" width="9.7109375" customWidth="1"/>
    <col min="8" max="8" width="0.7109375" style="40" customWidth="1"/>
    <col min="9" max="10" width="9.7109375" customWidth="1"/>
    <col min="11" max="11" width="5.42578125" customWidth="1"/>
    <col min="12" max="12" width="2.42578125" customWidth="1"/>
    <col min="13" max="13" width="5.42578125" customWidth="1"/>
    <col min="14" max="14" width="17.140625" customWidth="1"/>
    <col min="15" max="15" width="0.85546875" customWidth="1"/>
    <col min="16" max="17" width="9.7109375" customWidth="1"/>
    <col min="18" max="18" width="0.7109375" customWidth="1"/>
    <col min="19" max="20" width="9.7109375" customWidth="1"/>
    <col min="21" max="21" width="0.7109375" customWidth="1"/>
    <col min="22" max="23" width="9.7109375" customWidth="1"/>
  </cols>
  <sheetData>
    <row r="1" spans="1:25" s="41" customFormat="1" ht="15.75" customHeight="1" x14ac:dyDescent="0.25">
      <c r="A1" s="33" t="s">
        <v>21</v>
      </c>
      <c r="B1" s="40"/>
      <c r="E1" s="40"/>
      <c r="H1" s="40"/>
      <c r="L1" s="42"/>
      <c r="N1" s="33" t="s">
        <v>21</v>
      </c>
      <c r="O1" s="39"/>
      <c r="R1" s="40"/>
      <c r="U1" s="40"/>
    </row>
    <row r="2" spans="1:25" ht="15.75" customHeight="1" x14ac:dyDescent="0.2">
      <c r="L2" s="43"/>
      <c r="O2" s="39"/>
      <c r="R2" s="40"/>
      <c r="U2" s="40"/>
    </row>
    <row r="3" spans="1:25" ht="15.75" customHeight="1" x14ac:dyDescent="0.25">
      <c r="A3" s="33" t="s">
        <v>22</v>
      </c>
      <c r="L3" s="43"/>
      <c r="N3" s="33" t="s">
        <v>23</v>
      </c>
      <c r="O3" s="39"/>
      <c r="R3" s="40"/>
      <c r="U3" s="40"/>
    </row>
    <row r="4" spans="1:25" ht="15.75" customHeight="1" x14ac:dyDescent="0.2">
      <c r="L4" s="43"/>
      <c r="N4" s="44"/>
      <c r="O4" s="39"/>
      <c r="R4" s="40"/>
      <c r="U4" s="40"/>
    </row>
    <row r="5" spans="1:25" ht="15.75" customHeight="1" x14ac:dyDescent="0.2">
      <c r="L5" s="43"/>
      <c r="N5" s="44"/>
      <c r="O5" s="39"/>
      <c r="R5" s="40"/>
      <c r="U5" s="40"/>
    </row>
    <row r="6" spans="1:25" s="44" customFormat="1" ht="15.75" customHeight="1" x14ac:dyDescent="0.2">
      <c r="B6" s="40"/>
      <c r="C6" s="130" t="s">
        <v>14</v>
      </c>
      <c r="D6" s="131"/>
      <c r="E6" s="40"/>
      <c r="F6" s="130" t="s">
        <v>15</v>
      </c>
      <c r="G6" s="131"/>
      <c r="H6" s="40"/>
      <c r="I6" s="130" t="s">
        <v>13</v>
      </c>
      <c r="J6" s="131"/>
      <c r="L6" s="45"/>
      <c r="O6" s="46"/>
      <c r="P6" s="130" t="s">
        <v>14</v>
      </c>
      <c r="Q6" s="131"/>
      <c r="R6" s="40"/>
      <c r="S6" s="130" t="s">
        <v>15</v>
      </c>
      <c r="T6" s="131"/>
      <c r="U6" s="40"/>
      <c r="V6" s="130" t="s">
        <v>13</v>
      </c>
      <c r="W6" s="131"/>
    </row>
    <row r="7" spans="1:25" s="44" customFormat="1" ht="15.75" customHeight="1" x14ac:dyDescent="0.2">
      <c r="B7" s="40"/>
      <c r="C7" s="47">
        <f>Nøgletalstabeller!$M$5</f>
        <v>2018</v>
      </c>
      <c r="D7" s="47">
        <f>Nøgletalstabeller!$O$5</f>
        <v>2019</v>
      </c>
      <c r="E7" s="40"/>
      <c r="F7" s="47">
        <f>Nøgletalstabeller!$M$5</f>
        <v>2018</v>
      </c>
      <c r="G7" s="47">
        <f>Nøgletalstabeller!$O$5</f>
        <v>2019</v>
      </c>
      <c r="H7" s="40"/>
      <c r="I7" s="47">
        <f>Nøgletalstabeller!$M$5</f>
        <v>2018</v>
      </c>
      <c r="J7" s="47">
        <f>Nøgletalstabeller!$O$5</f>
        <v>2019</v>
      </c>
      <c r="L7" s="45"/>
      <c r="O7" s="48"/>
      <c r="P7" s="47">
        <f>Nøgletalstabeller!$M$5</f>
        <v>2018</v>
      </c>
      <c r="Q7" s="47">
        <f>Nøgletalstabeller!$O$5</f>
        <v>2019</v>
      </c>
      <c r="R7" s="40"/>
      <c r="S7" s="47">
        <f>Nøgletalstabeller!$M$5</f>
        <v>2018</v>
      </c>
      <c r="T7" s="47">
        <f>Nøgletalstabeller!$O$5</f>
        <v>2019</v>
      </c>
      <c r="U7" s="40"/>
      <c r="V7" s="47">
        <f>Nøgletalstabeller!$M$5</f>
        <v>2018</v>
      </c>
      <c r="W7" s="47">
        <f>Nøgletalstabeller!$O$5</f>
        <v>2019</v>
      </c>
    </row>
    <row r="8" spans="1:25" ht="15.75" customHeight="1" x14ac:dyDescent="0.2">
      <c r="C8" s="49"/>
      <c r="D8" s="49"/>
      <c r="F8" s="49"/>
      <c r="G8" s="49"/>
      <c r="I8" s="49"/>
      <c r="J8" s="49"/>
      <c r="L8" s="43"/>
      <c r="N8" s="44"/>
      <c r="O8" s="39"/>
      <c r="P8" s="49"/>
      <c r="Q8" s="49"/>
      <c r="R8" s="40"/>
      <c r="S8" s="49"/>
      <c r="T8" s="49"/>
      <c r="U8" s="40"/>
      <c r="V8" s="49"/>
      <c r="W8" s="49"/>
    </row>
    <row r="9" spans="1:25" ht="15.75" customHeight="1" x14ac:dyDescent="0.2">
      <c r="A9" s="50" t="s">
        <v>229</v>
      </c>
      <c r="C9" s="57">
        <v>22358</v>
      </c>
      <c r="D9" s="57">
        <v>23046</v>
      </c>
      <c r="E9" s="59"/>
      <c r="F9" s="57">
        <v>7733</v>
      </c>
      <c r="G9" s="57">
        <v>8113</v>
      </c>
      <c r="H9" s="59"/>
      <c r="I9" s="57">
        <v>30091</v>
      </c>
      <c r="J9" s="57">
        <f>D9+G9</f>
        <v>31159</v>
      </c>
      <c r="K9" s="51"/>
      <c r="L9" s="43"/>
      <c r="N9" s="50" t="s">
        <v>229</v>
      </c>
      <c r="O9" s="40"/>
      <c r="P9" s="57">
        <v>22426</v>
      </c>
      <c r="Q9" s="57">
        <v>23134</v>
      </c>
      <c r="R9" s="59"/>
      <c r="S9" s="57">
        <v>7750</v>
      </c>
      <c r="T9" s="57">
        <v>8130</v>
      </c>
      <c r="U9" s="59"/>
      <c r="V9" s="57">
        <v>30176</v>
      </c>
      <c r="W9" s="57">
        <f>Q9+T9</f>
        <v>31264</v>
      </c>
      <c r="Y9" s="51"/>
    </row>
    <row r="10" spans="1:25" ht="15.75" customHeight="1" x14ac:dyDescent="0.2">
      <c r="A10" s="52" t="s">
        <v>230</v>
      </c>
      <c r="C10" s="58">
        <v>27401</v>
      </c>
      <c r="D10" s="58">
        <v>27598</v>
      </c>
      <c r="E10" s="59"/>
      <c r="F10" s="58">
        <v>6124</v>
      </c>
      <c r="G10" s="58">
        <v>6295</v>
      </c>
      <c r="H10" s="59"/>
      <c r="I10" s="58">
        <v>33525</v>
      </c>
      <c r="J10" s="58">
        <f>D10+G10</f>
        <v>33893</v>
      </c>
      <c r="K10" s="51"/>
      <c r="L10" s="43"/>
      <c r="N10" s="52" t="s">
        <v>230</v>
      </c>
      <c r="O10" s="40"/>
      <c r="P10" s="58">
        <v>27664</v>
      </c>
      <c r="Q10" s="58">
        <v>27891</v>
      </c>
      <c r="R10" s="59"/>
      <c r="S10" s="58">
        <v>6142</v>
      </c>
      <c r="T10" s="58">
        <v>6315</v>
      </c>
      <c r="U10" s="59"/>
      <c r="V10" s="58">
        <v>33806</v>
      </c>
      <c r="W10" s="58">
        <f t="shared" ref="W10:W11" si="0">Q10+T10</f>
        <v>34206</v>
      </c>
      <c r="Y10" s="51"/>
    </row>
    <row r="11" spans="1:25" ht="15.75" customHeight="1" x14ac:dyDescent="0.2">
      <c r="A11" s="50" t="s">
        <v>231</v>
      </c>
      <c r="C11" s="108">
        <v>8377</v>
      </c>
      <c r="D11" s="57">
        <v>9295</v>
      </c>
      <c r="E11" s="59"/>
      <c r="F11" s="57">
        <v>6641</v>
      </c>
      <c r="G11" s="57">
        <v>7570</v>
      </c>
      <c r="H11" s="59"/>
      <c r="I11" s="108">
        <v>15018</v>
      </c>
      <c r="J11" s="108">
        <f>D11+G11</f>
        <v>16865</v>
      </c>
      <c r="K11" s="51"/>
      <c r="L11" s="43"/>
      <c r="N11" s="50" t="s">
        <v>231</v>
      </c>
      <c r="O11" s="40"/>
      <c r="P11" s="108">
        <v>8386</v>
      </c>
      <c r="Q11" s="57">
        <v>9302</v>
      </c>
      <c r="R11" s="59"/>
      <c r="S11" s="57">
        <v>6646</v>
      </c>
      <c r="T11" s="57">
        <v>7573</v>
      </c>
      <c r="U11" s="59"/>
      <c r="V11" s="108">
        <v>15032</v>
      </c>
      <c r="W11" s="108">
        <f t="shared" si="0"/>
        <v>16875</v>
      </c>
      <c r="Y11" s="51"/>
    </row>
    <row r="12" spans="1:25" ht="15.75" customHeight="1" x14ac:dyDescent="0.2">
      <c r="A12" s="52" t="s">
        <v>26</v>
      </c>
      <c r="C12" s="58">
        <v>12650</v>
      </c>
      <c r="D12" s="58">
        <v>12996</v>
      </c>
      <c r="E12" s="59"/>
      <c r="F12" s="58">
        <v>26364</v>
      </c>
      <c r="G12" s="58">
        <v>27637</v>
      </c>
      <c r="H12" s="59"/>
      <c r="I12" s="58">
        <v>39014</v>
      </c>
      <c r="J12" s="58">
        <f t="shared" ref="J12:J45" si="1">D12+G12</f>
        <v>40633</v>
      </c>
      <c r="K12" s="51"/>
      <c r="L12" s="43"/>
      <c r="N12" s="52" t="s">
        <v>26</v>
      </c>
      <c r="O12" s="40"/>
      <c r="P12" s="58">
        <v>12767</v>
      </c>
      <c r="Q12" s="58">
        <v>13117</v>
      </c>
      <c r="R12" s="59"/>
      <c r="S12" s="58">
        <v>26561</v>
      </c>
      <c r="T12" s="58">
        <v>27826</v>
      </c>
      <c r="U12" s="59"/>
      <c r="V12" s="58">
        <v>39328</v>
      </c>
      <c r="W12" s="58">
        <f t="shared" ref="W12:W45" si="2">Q12+T12</f>
        <v>40943</v>
      </c>
      <c r="Y12" s="51"/>
    </row>
    <row r="13" spans="1:25" ht="15.75" customHeight="1" x14ac:dyDescent="0.2">
      <c r="A13" s="50" t="s">
        <v>27</v>
      </c>
      <c r="C13" s="57">
        <v>7905</v>
      </c>
      <c r="D13" s="57">
        <v>7826</v>
      </c>
      <c r="E13" s="59"/>
      <c r="F13" s="57">
        <v>7071</v>
      </c>
      <c r="G13" s="57">
        <v>7137</v>
      </c>
      <c r="H13" s="59"/>
      <c r="I13" s="57">
        <v>14976</v>
      </c>
      <c r="J13" s="57">
        <f t="shared" si="1"/>
        <v>14963</v>
      </c>
      <c r="K13" s="51"/>
      <c r="L13" s="43"/>
      <c r="N13" s="50" t="s">
        <v>27</v>
      </c>
      <c r="O13" s="40"/>
      <c r="P13" s="57">
        <v>8011</v>
      </c>
      <c r="Q13" s="57">
        <v>7931</v>
      </c>
      <c r="R13" s="59"/>
      <c r="S13" s="57">
        <v>7118</v>
      </c>
      <c r="T13" s="57">
        <v>7188</v>
      </c>
      <c r="U13" s="59"/>
      <c r="V13" s="57">
        <v>15129</v>
      </c>
      <c r="W13" s="57">
        <f t="shared" si="2"/>
        <v>15119</v>
      </c>
      <c r="Y13" s="51"/>
    </row>
    <row r="14" spans="1:25" ht="15.75" customHeight="1" x14ac:dyDescent="0.2">
      <c r="A14" s="52" t="s">
        <v>28</v>
      </c>
      <c r="C14" s="58">
        <v>1288</v>
      </c>
      <c r="D14" s="58">
        <v>1323</v>
      </c>
      <c r="E14" s="59"/>
      <c r="F14" s="58">
        <v>994</v>
      </c>
      <c r="G14" s="58">
        <v>1056</v>
      </c>
      <c r="H14" s="59"/>
      <c r="I14" s="58">
        <v>2282</v>
      </c>
      <c r="J14" s="58">
        <f t="shared" si="1"/>
        <v>2379</v>
      </c>
      <c r="K14" s="51"/>
      <c r="L14" s="43"/>
      <c r="N14" s="52" t="s">
        <v>28</v>
      </c>
      <c r="O14" s="40"/>
      <c r="P14" s="58">
        <v>1292</v>
      </c>
      <c r="Q14" s="58">
        <v>1326</v>
      </c>
      <c r="R14" s="59"/>
      <c r="S14" s="58">
        <v>995</v>
      </c>
      <c r="T14" s="58">
        <v>1058</v>
      </c>
      <c r="U14" s="59"/>
      <c r="V14" s="58">
        <v>2287</v>
      </c>
      <c r="W14" s="58">
        <f t="shared" si="2"/>
        <v>2384</v>
      </c>
      <c r="Y14" s="51"/>
    </row>
    <row r="15" spans="1:25" ht="15.75" customHeight="1" x14ac:dyDescent="0.2">
      <c r="A15" s="50" t="s">
        <v>29</v>
      </c>
      <c r="C15" s="57">
        <v>1154</v>
      </c>
      <c r="D15" s="57">
        <v>1307</v>
      </c>
      <c r="E15" s="59"/>
      <c r="F15" s="57">
        <v>3035</v>
      </c>
      <c r="G15" s="57">
        <v>3484</v>
      </c>
      <c r="H15" s="59"/>
      <c r="I15" s="57">
        <v>4189</v>
      </c>
      <c r="J15" s="57">
        <f t="shared" si="1"/>
        <v>4791</v>
      </c>
      <c r="K15" s="51"/>
      <c r="L15" s="43"/>
      <c r="N15" s="50" t="s">
        <v>29</v>
      </c>
      <c r="O15" s="40"/>
      <c r="P15" s="57">
        <v>1158</v>
      </c>
      <c r="Q15" s="57">
        <v>1310</v>
      </c>
      <c r="R15" s="59"/>
      <c r="S15" s="57">
        <v>3039</v>
      </c>
      <c r="T15" s="57">
        <v>3491</v>
      </c>
      <c r="U15" s="59"/>
      <c r="V15" s="57">
        <v>4197</v>
      </c>
      <c r="W15" s="57">
        <f t="shared" si="2"/>
        <v>4801</v>
      </c>
      <c r="Y15" s="51"/>
    </row>
    <row r="16" spans="1:25" ht="15.75" customHeight="1" x14ac:dyDescent="0.2">
      <c r="A16" s="52" t="s">
        <v>30</v>
      </c>
      <c r="C16" s="58">
        <v>1172</v>
      </c>
      <c r="D16" s="58">
        <v>1142</v>
      </c>
      <c r="E16" s="59"/>
      <c r="F16" s="58">
        <v>2057</v>
      </c>
      <c r="G16" s="58">
        <v>2094</v>
      </c>
      <c r="H16" s="59"/>
      <c r="I16" s="58">
        <v>3229</v>
      </c>
      <c r="J16" s="58">
        <f t="shared" si="1"/>
        <v>3236</v>
      </c>
      <c r="K16" s="51"/>
      <c r="L16" s="43"/>
      <c r="N16" s="52" t="s">
        <v>30</v>
      </c>
      <c r="O16" s="40"/>
      <c r="P16" s="58">
        <v>1191</v>
      </c>
      <c r="Q16" s="58">
        <v>1162</v>
      </c>
      <c r="R16" s="59"/>
      <c r="S16" s="58">
        <v>2086</v>
      </c>
      <c r="T16" s="58">
        <v>2128</v>
      </c>
      <c r="U16" s="59"/>
      <c r="V16" s="58">
        <v>3277</v>
      </c>
      <c r="W16" s="58">
        <f t="shared" si="2"/>
        <v>3290</v>
      </c>
      <c r="Y16" s="51"/>
    </row>
    <row r="17" spans="1:29" ht="15.75" hidden="1" customHeight="1" x14ac:dyDescent="0.2">
      <c r="A17" s="50" t="s">
        <v>31</v>
      </c>
      <c r="C17" s="57">
        <v>1261</v>
      </c>
      <c r="D17" s="57">
        <v>1246</v>
      </c>
      <c r="E17" s="59"/>
      <c r="F17" s="57">
        <v>1143</v>
      </c>
      <c r="G17" s="57">
        <v>1163</v>
      </c>
      <c r="H17" s="59"/>
      <c r="I17" s="57">
        <v>2404</v>
      </c>
      <c r="J17" s="57">
        <f t="shared" si="1"/>
        <v>2409</v>
      </c>
      <c r="K17" s="51"/>
      <c r="L17" s="43"/>
      <c r="N17" s="50" t="s">
        <v>31</v>
      </c>
      <c r="O17" s="40"/>
      <c r="P17" s="57">
        <v>1280</v>
      </c>
      <c r="Q17" s="57">
        <v>1262</v>
      </c>
      <c r="R17" s="59"/>
      <c r="S17" s="57">
        <v>1150</v>
      </c>
      <c r="T17" s="57">
        <v>1171</v>
      </c>
      <c r="U17" s="59"/>
      <c r="V17" s="57">
        <v>2430</v>
      </c>
      <c r="W17" s="57">
        <f t="shared" si="2"/>
        <v>2433</v>
      </c>
      <c r="Y17" s="51"/>
      <c r="AA17" s="51"/>
      <c r="AC17" s="51"/>
    </row>
    <row r="18" spans="1:29" ht="15.75" hidden="1" customHeight="1" x14ac:dyDescent="0.2">
      <c r="A18" s="52" t="s">
        <v>32</v>
      </c>
      <c r="C18" s="58">
        <v>187</v>
      </c>
      <c r="D18" s="58">
        <v>191</v>
      </c>
      <c r="E18" s="59"/>
      <c r="F18" s="58">
        <v>460</v>
      </c>
      <c r="G18" s="58">
        <v>493</v>
      </c>
      <c r="H18" s="59"/>
      <c r="I18" s="58">
        <v>647</v>
      </c>
      <c r="J18" s="58">
        <f t="shared" si="1"/>
        <v>684</v>
      </c>
      <c r="K18" s="51"/>
      <c r="L18" s="43"/>
      <c r="N18" s="52" t="s">
        <v>32</v>
      </c>
      <c r="O18" s="40"/>
      <c r="P18" s="58">
        <v>189</v>
      </c>
      <c r="Q18" s="58">
        <v>192</v>
      </c>
      <c r="R18" s="59"/>
      <c r="S18" s="58">
        <v>463</v>
      </c>
      <c r="T18" s="58">
        <v>496</v>
      </c>
      <c r="U18" s="59"/>
      <c r="V18" s="58">
        <v>652</v>
      </c>
      <c r="W18" s="58">
        <f t="shared" si="2"/>
        <v>688</v>
      </c>
      <c r="Y18" s="51"/>
    </row>
    <row r="19" spans="1:29" ht="15.75" hidden="1" customHeight="1" x14ac:dyDescent="0.2">
      <c r="A19" s="50" t="s">
        <v>33</v>
      </c>
      <c r="C19" s="57">
        <v>127</v>
      </c>
      <c r="D19" s="57">
        <v>123</v>
      </c>
      <c r="E19" s="59"/>
      <c r="F19" s="57">
        <v>211</v>
      </c>
      <c r="G19" s="57">
        <v>207</v>
      </c>
      <c r="H19" s="59"/>
      <c r="I19" s="57">
        <v>338</v>
      </c>
      <c r="J19" s="57">
        <f t="shared" si="1"/>
        <v>330</v>
      </c>
      <c r="K19" s="51"/>
      <c r="L19" s="43"/>
      <c r="N19" s="50" t="s">
        <v>33</v>
      </c>
      <c r="O19" s="40"/>
      <c r="P19" s="57">
        <v>132</v>
      </c>
      <c r="Q19" s="57">
        <v>129</v>
      </c>
      <c r="R19" s="59"/>
      <c r="S19" s="57">
        <v>217</v>
      </c>
      <c r="T19" s="57">
        <v>212</v>
      </c>
      <c r="U19" s="59"/>
      <c r="V19" s="57">
        <v>349</v>
      </c>
      <c r="W19" s="57">
        <f t="shared" si="2"/>
        <v>341</v>
      </c>
      <c r="Y19" s="51"/>
    </row>
    <row r="20" spans="1:29" ht="15.75" hidden="1" customHeight="1" x14ac:dyDescent="0.2">
      <c r="A20" s="52" t="s">
        <v>34</v>
      </c>
      <c r="C20" s="58">
        <v>396</v>
      </c>
      <c r="D20" s="58">
        <v>387</v>
      </c>
      <c r="E20" s="59"/>
      <c r="F20" s="58">
        <v>120</v>
      </c>
      <c r="G20" s="58">
        <v>128</v>
      </c>
      <c r="H20" s="59"/>
      <c r="I20" s="58">
        <v>516</v>
      </c>
      <c r="J20" s="58">
        <f t="shared" si="1"/>
        <v>515</v>
      </c>
      <c r="K20" s="51"/>
      <c r="L20" s="43"/>
      <c r="N20" s="52" t="s">
        <v>34</v>
      </c>
      <c r="O20" s="40"/>
      <c r="P20" s="58">
        <v>397</v>
      </c>
      <c r="Q20" s="58">
        <v>391</v>
      </c>
      <c r="R20" s="59"/>
      <c r="S20" s="58">
        <v>121</v>
      </c>
      <c r="T20" s="58">
        <v>129</v>
      </c>
      <c r="U20" s="59"/>
      <c r="V20" s="58">
        <v>518</v>
      </c>
      <c r="W20" s="58">
        <f t="shared" si="2"/>
        <v>520</v>
      </c>
      <c r="Y20" s="51"/>
    </row>
    <row r="21" spans="1:29" ht="15.75" customHeight="1" x14ac:dyDescent="0.2">
      <c r="A21" s="50" t="s">
        <v>35</v>
      </c>
      <c r="B21" s="51">
        <v>0</v>
      </c>
      <c r="C21" s="57">
        <v>1971</v>
      </c>
      <c r="D21" s="57">
        <v>1947</v>
      </c>
      <c r="E21" s="59"/>
      <c r="F21" s="57">
        <v>1934</v>
      </c>
      <c r="G21" s="57">
        <v>1991</v>
      </c>
      <c r="H21" s="59"/>
      <c r="I21" s="57">
        <v>3905</v>
      </c>
      <c r="J21" s="57">
        <f>D21+G21</f>
        <v>3938</v>
      </c>
      <c r="K21" s="51"/>
      <c r="L21" s="43"/>
      <c r="N21" s="50" t="s">
        <v>35</v>
      </c>
      <c r="O21" s="40"/>
      <c r="P21" s="57">
        <v>1998</v>
      </c>
      <c r="Q21" s="57">
        <v>1974</v>
      </c>
      <c r="R21" s="59"/>
      <c r="S21" s="57">
        <v>1951</v>
      </c>
      <c r="T21" s="57">
        <v>2008</v>
      </c>
      <c r="U21" s="59"/>
      <c r="V21" s="57">
        <v>3949</v>
      </c>
      <c r="W21" s="57">
        <f t="shared" si="2"/>
        <v>3982</v>
      </c>
      <c r="Y21" s="51"/>
    </row>
    <row r="22" spans="1:29" ht="15.75" customHeight="1" x14ac:dyDescent="0.2">
      <c r="A22" s="52" t="s">
        <v>36</v>
      </c>
      <c r="C22" s="58">
        <v>196</v>
      </c>
      <c r="D22" s="58">
        <v>191</v>
      </c>
      <c r="E22" s="59"/>
      <c r="F22" s="58">
        <v>153</v>
      </c>
      <c r="G22" s="58">
        <v>166</v>
      </c>
      <c r="H22" s="59"/>
      <c r="I22" s="58">
        <v>349</v>
      </c>
      <c r="J22" s="58">
        <f t="shared" si="1"/>
        <v>357</v>
      </c>
      <c r="K22" s="51"/>
      <c r="L22" s="43"/>
      <c r="N22" s="52" t="s">
        <v>36</v>
      </c>
      <c r="O22" s="40"/>
      <c r="P22" s="58">
        <v>201</v>
      </c>
      <c r="Q22" s="58">
        <v>193</v>
      </c>
      <c r="R22" s="59"/>
      <c r="S22" s="58">
        <v>153</v>
      </c>
      <c r="T22" s="58">
        <v>166</v>
      </c>
      <c r="U22" s="59"/>
      <c r="V22" s="58">
        <v>354</v>
      </c>
      <c r="W22" s="58">
        <f t="shared" si="2"/>
        <v>359</v>
      </c>
      <c r="Y22" s="51"/>
    </row>
    <row r="23" spans="1:29" ht="15.75" customHeight="1" x14ac:dyDescent="0.2">
      <c r="A23" s="50" t="s">
        <v>37</v>
      </c>
      <c r="C23" s="57">
        <v>34</v>
      </c>
      <c r="D23" s="57">
        <v>47</v>
      </c>
      <c r="E23" s="59"/>
      <c r="F23" s="57">
        <v>316</v>
      </c>
      <c r="G23" s="57">
        <v>337</v>
      </c>
      <c r="H23" s="59"/>
      <c r="I23" s="57">
        <v>350</v>
      </c>
      <c r="J23" s="57">
        <f t="shared" si="1"/>
        <v>384</v>
      </c>
      <c r="K23" s="51"/>
      <c r="L23" s="43"/>
      <c r="N23" s="50" t="s">
        <v>37</v>
      </c>
      <c r="O23" s="40"/>
      <c r="P23" s="57">
        <v>34</v>
      </c>
      <c r="Q23" s="57">
        <v>47</v>
      </c>
      <c r="R23" s="59"/>
      <c r="S23" s="57">
        <v>316</v>
      </c>
      <c r="T23" s="57">
        <v>337</v>
      </c>
      <c r="U23" s="59"/>
      <c r="V23" s="57">
        <v>350</v>
      </c>
      <c r="W23" s="57">
        <f>Q23+T23</f>
        <v>384</v>
      </c>
      <c r="Y23" s="51"/>
    </row>
    <row r="24" spans="1:29" ht="15.75" customHeight="1" x14ac:dyDescent="0.2">
      <c r="A24" s="52" t="s">
        <v>38</v>
      </c>
      <c r="C24" s="58">
        <v>439</v>
      </c>
      <c r="D24" s="58">
        <v>450</v>
      </c>
      <c r="E24" s="59"/>
      <c r="F24" s="58">
        <v>1779</v>
      </c>
      <c r="G24" s="58">
        <v>1852</v>
      </c>
      <c r="H24" s="59"/>
      <c r="I24" s="58">
        <v>2218</v>
      </c>
      <c r="J24" s="58">
        <f t="shared" si="1"/>
        <v>2302</v>
      </c>
      <c r="K24" s="51"/>
      <c r="L24" s="43"/>
      <c r="N24" s="52" t="s">
        <v>38</v>
      </c>
      <c r="O24" s="40"/>
      <c r="P24" s="58">
        <v>440</v>
      </c>
      <c r="Q24" s="58">
        <v>453</v>
      </c>
      <c r="R24" s="59"/>
      <c r="S24" s="58">
        <v>1792</v>
      </c>
      <c r="T24" s="58">
        <v>1868</v>
      </c>
      <c r="U24" s="59"/>
      <c r="V24" s="58">
        <v>2232</v>
      </c>
      <c r="W24" s="58">
        <f t="shared" si="2"/>
        <v>2321</v>
      </c>
      <c r="Y24" s="51"/>
    </row>
    <row r="25" spans="1:29" ht="15.75" customHeight="1" x14ac:dyDescent="0.2">
      <c r="A25" s="50" t="s">
        <v>39</v>
      </c>
      <c r="C25" s="57">
        <v>1301</v>
      </c>
      <c r="D25" s="57">
        <v>1364</v>
      </c>
      <c r="E25" s="59"/>
      <c r="F25" s="57">
        <v>3695</v>
      </c>
      <c r="G25" s="57">
        <v>3835</v>
      </c>
      <c r="H25" s="59"/>
      <c r="I25" s="57">
        <v>4996</v>
      </c>
      <c r="J25" s="57">
        <f t="shared" si="1"/>
        <v>5199</v>
      </c>
      <c r="K25" s="51"/>
      <c r="L25" s="43"/>
      <c r="N25" s="50" t="s">
        <v>39</v>
      </c>
      <c r="O25" s="40"/>
      <c r="P25" s="57">
        <v>1308</v>
      </c>
      <c r="Q25" s="57">
        <v>1371</v>
      </c>
      <c r="R25" s="59"/>
      <c r="S25" s="57">
        <v>3723</v>
      </c>
      <c r="T25" s="57">
        <v>3865</v>
      </c>
      <c r="U25" s="59"/>
      <c r="V25" s="57">
        <v>5031</v>
      </c>
      <c r="W25" s="57">
        <f t="shared" si="2"/>
        <v>5236</v>
      </c>
      <c r="Y25" s="51"/>
    </row>
    <row r="26" spans="1:29" ht="15.75" customHeight="1" x14ac:dyDescent="0.2">
      <c r="A26" s="52" t="s">
        <v>40</v>
      </c>
      <c r="C26" s="58">
        <v>3581</v>
      </c>
      <c r="D26" s="58">
        <v>3586</v>
      </c>
      <c r="E26" s="59"/>
      <c r="F26" s="58">
        <v>7770</v>
      </c>
      <c r="G26" s="58">
        <v>7954</v>
      </c>
      <c r="H26" s="59"/>
      <c r="I26" s="58">
        <v>11351</v>
      </c>
      <c r="J26" s="58">
        <f t="shared" si="1"/>
        <v>11540</v>
      </c>
      <c r="K26" s="51"/>
      <c r="L26" s="43"/>
      <c r="N26" s="52" t="s">
        <v>40</v>
      </c>
      <c r="O26" s="40"/>
      <c r="P26" s="58">
        <v>3592</v>
      </c>
      <c r="Q26" s="58">
        <v>3593</v>
      </c>
      <c r="R26" s="59"/>
      <c r="S26" s="58">
        <v>7800</v>
      </c>
      <c r="T26" s="58">
        <v>7983</v>
      </c>
      <c r="U26" s="59"/>
      <c r="V26" s="58">
        <v>11392</v>
      </c>
      <c r="W26" s="58">
        <f t="shared" si="2"/>
        <v>11576</v>
      </c>
      <c r="Y26" s="51"/>
    </row>
    <row r="27" spans="1:29" ht="15.75" customHeight="1" x14ac:dyDescent="0.2">
      <c r="A27" s="50" t="s">
        <v>41</v>
      </c>
      <c r="C27" s="57">
        <v>315</v>
      </c>
      <c r="D27" s="57">
        <v>317</v>
      </c>
      <c r="E27" s="59"/>
      <c r="F27" s="57">
        <v>1762</v>
      </c>
      <c r="G27" s="57">
        <v>1736</v>
      </c>
      <c r="H27" s="59"/>
      <c r="I27" s="57">
        <v>2077</v>
      </c>
      <c r="J27" s="57">
        <f t="shared" si="1"/>
        <v>2053</v>
      </c>
      <c r="K27" s="51"/>
      <c r="L27" s="43"/>
      <c r="N27" s="50" t="s">
        <v>41</v>
      </c>
      <c r="O27" s="40"/>
      <c r="P27" s="57">
        <v>317</v>
      </c>
      <c r="Q27" s="57">
        <v>318</v>
      </c>
      <c r="R27" s="59"/>
      <c r="S27" s="57">
        <v>1791</v>
      </c>
      <c r="T27" s="57">
        <v>1757</v>
      </c>
      <c r="U27" s="59"/>
      <c r="V27" s="57">
        <v>2108</v>
      </c>
      <c r="W27" s="57">
        <f t="shared" si="2"/>
        <v>2075</v>
      </c>
      <c r="Y27" s="51"/>
    </row>
    <row r="28" spans="1:29" ht="15.75" customHeight="1" x14ac:dyDescent="0.2">
      <c r="A28" s="52" t="s">
        <v>191</v>
      </c>
      <c r="C28" s="58">
        <v>3011</v>
      </c>
      <c r="D28" s="58">
        <v>3027</v>
      </c>
      <c r="E28" s="59"/>
      <c r="F28" s="58">
        <v>3723</v>
      </c>
      <c r="G28" s="58">
        <v>3856</v>
      </c>
      <c r="H28" s="59"/>
      <c r="I28" s="58">
        <v>6734</v>
      </c>
      <c r="J28" s="58">
        <f t="shared" si="1"/>
        <v>6883</v>
      </c>
      <c r="K28" s="51"/>
      <c r="L28" s="43"/>
      <c r="N28" s="52" t="s">
        <v>191</v>
      </c>
      <c r="O28" s="40"/>
      <c r="P28" s="58">
        <v>3042</v>
      </c>
      <c r="Q28" s="58">
        <v>3066</v>
      </c>
      <c r="R28" s="59"/>
      <c r="S28" s="58">
        <v>3761</v>
      </c>
      <c r="T28" s="58">
        <v>3894</v>
      </c>
      <c r="U28" s="59"/>
      <c r="V28" s="58">
        <v>6803</v>
      </c>
      <c r="W28" s="58">
        <f t="shared" si="2"/>
        <v>6960</v>
      </c>
      <c r="Y28" s="51"/>
    </row>
    <row r="29" spans="1:29" ht="15.75" customHeight="1" x14ac:dyDescent="0.2">
      <c r="A29" s="50" t="s">
        <v>43</v>
      </c>
      <c r="C29" s="57">
        <v>619</v>
      </c>
      <c r="D29" s="57">
        <v>608</v>
      </c>
      <c r="E29" s="59"/>
      <c r="F29" s="57">
        <v>246</v>
      </c>
      <c r="G29" s="57">
        <v>248</v>
      </c>
      <c r="H29" s="59"/>
      <c r="I29" s="57">
        <v>865</v>
      </c>
      <c r="J29" s="57">
        <f t="shared" si="1"/>
        <v>856</v>
      </c>
      <c r="K29" s="51"/>
      <c r="L29" s="43"/>
      <c r="N29" s="50" t="s">
        <v>43</v>
      </c>
      <c r="O29" s="40"/>
      <c r="P29" s="57">
        <v>624</v>
      </c>
      <c r="Q29" s="57">
        <v>614</v>
      </c>
      <c r="R29" s="59"/>
      <c r="S29" s="57">
        <v>247</v>
      </c>
      <c r="T29" s="57">
        <v>251</v>
      </c>
      <c r="U29" s="59"/>
      <c r="V29" s="57">
        <v>871</v>
      </c>
      <c r="W29" s="57">
        <f t="shared" si="2"/>
        <v>865</v>
      </c>
      <c r="Y29" s="51"/>
    </row>
    <row r="30" spans="1:29" ht="15.75" customHeight="1" x14ac:dyDescent="0.2">
      <c r="A30" s="52" t="s">
        <v>44</v>
      </c>
      <c r="C30" s="58">
        <v>980</v>
      </c>
      <c r="D30" s="58">
        <v>935</v>
      </c>
      <c r="E30" s="59"/>
      <c r="F30" s="58">
        <v>2749</v>
      </c>
      <c r="G30" s="58">
        <v>2647</v>
      </c>
      <c r="H30" s="59"/>
      <c r="I30" s="58">
        <v>3729</v>
      </c>
      <c r="J30" s="58">
        <f t="shared" si="1"/>
        <v>3582</v>
      </c>
      <c r="K30" s="51"/>
      <c r="L30" s="43"/>
      <c r="N30" s="52" t="s">
        <v>44</v>
      </c>
      <c r="O30" s="40"/>
      <c r="P30" s="58">
        <v>1010</v>
      </c>
      <c r="Q30" s="58">
        <v>971</v>
      </c>
      <c r="R30" s="59"/>
      <c r="S30" s="58">
        <v>2853</v>
      </c>
      <c r="T30" s="58">
        <v>2767</v>
      </c>
      <c r="U30" s="59"/>
      <c r="V30" s="58">
        <v>3863</v>
      </c>
      <c r="W30" s="58">
        <f t="shared" si="2"/>
        <v>3738</v>
      </c>
      <c r="Y30" s="51"/>
    </row>
    <row r="31" spans="1:29" ht="15.75" customHeight="1" x14ac:dyDescent="0.2">
      <c r="A31" s="50" t="s">
        <v>45</v>
      </c>
      <c r="C31" s="57">
        <v>438</v>
      </c>
      <c r="D31" s="57">
        <v>428</v>
      </c>
      <c r="E31" s="59"/>
      <c r="F31" s="57">
        <v>553</v>
      </c>
      <c r="G31" s="57">
        <v>548</v>
      </c>
      <c r="H31" s="59"/>
      <c r="I31" s="57">
        <v>991</v>
      </c>
      <c r="J31" s="57">
        <f t="shared" si="1"/>
        <v>976</v>
      </c>
      <c r="K31" s="51"/>
      <c r="L31" s="43"/>
      <c r="N31" s="50" t="s">
        <v>45</v>
      </c>
      <c r="O31" s="40"/>
      <c r="P31" s="57">
        <v>448</v>
      </c>
      <c r="Q31" s="57">
        <v>436</v>
      </c>
      <c r="R31" s="59"/>
      <c r="S31" s="57">
        <v>565</v>
      </c>
      <c r="T31" s="57">
        <v>560</v>
      </c>
      <c r="U31" s="59"/>
      <c r="V31" s="57">
        <v>1013</v>
      </c>
      <c r="W31" s="57">
        <f t="shared" si="2"/>
        <v>996</v>
      </c>
      <c r="Y31" s="51"/>
    </row>
    <row r="32" spans="1:29" ht="15.75" customHeight="1" x14ac:dyDescent="0.2">
      <c r="A32" s="52" t="s">
        <v>46</v>
      </c>
      <c r="C32" s="58">
        <v>691</v>
      </c>
      <c r="D32" s="58">
        <v>674</v>
      </c>
      <c r="E32" s="59"/>
      <c r="F32" s="58">
        <v>1079</v>
      </c>
      <c r="G32" s="58">
        <v>1084</v>
      </c>
      <c r="H32" s="59"/>
      <c r="I32" s="58">
        <v>1770</v>
      </c>
      <c r="J32" s="58">
        <f t="shared" si="1"/>
        <v>1758</v>
      </c>
      <c r="K32" s="51"/>
      <c r="L32" s="43"/>
      <c r="N32" s="52" t="s">
        <v>46</v>
      </c>
      <c r="O32" s="40"/>
      <c r="P32" s="58">
        <v>701</v>
      </c>
      <c r="Q32" s="58">
        <v>683</v>
      </c>
      <c r="R32" s="59"/>
      <c r="S32" s="58">
        <v>1084</v>
      </c>
      <c r="T32" s="58">
        <v>1090</v>
      </c>
      <c r="U32" s="59"/>
      <c r="V32" s="58">
        <v>1785</v>
      </c>
      <c r="W32" s="58">
        <f t="shared" si="2"/>
        <v>1773</v>
      </c>
      <c r="Y32" s="51"/>
    </row>
    <row r="33" spans="1:25" ht="15.75" customHeight="1" x14ac:dyDescent="0.2">
      <c r="A33" s="50" t="s">
        <v>47</v>
      </c>
      <c r="C33" s="57">
        <v>1370</v>
      </c>
      <c r="D33" s="57">
        <v>1433</v>
      </c>
      <c r="E33" s="59"/>
      <c r="F33" s="57">
        <v>6105</v>
      </c>
      <c r="G33" s="57">
        <v>6465</v>
      </c>
      <c r="H33" s="59"/>
      <c r="I33" s="57">
        <v>7475</v>
      </c>
      <c r="J33" s="57">
        <f t="shared" si="1"/>
        <v>7898</v>
      </c>
      <c r="K33" s="51"/>
      <c r="L33" s="43"/>
      <c r="N33" s="50" t="s">
        <v>47</v>
      </c>
      <c r="O33" s="40"/>
      <c r="P33" s="57">
        <v>1382</v>
      </c>
      <c r="Q33" s="57">
        <v>1448</v>
      </c>
      <c r="R33" s="59"/>
      <c r="S33" s="57">
        <v>6137</v>
      </c>
      <c r="T33" s="57">
        <v>6498</v>
      </c>
      <c r="U33" s="59"/>
      <c r="V33" s="57">
        <v>7519</v>
      </c>
      <c r="W33" s="57">
        <f t="shared" si="2"/>
        <v>7946</v>
      </c>
      <c r="Y33" s="51"/>
    </row>
    <row r="34" spans="1:25" ht="15.75" customHeight="1" x14ac:dyDescent="0.2">
      <c r="A34" s="52" t="s">
        <v>48</v>
      </c>
      <c r="C34" s="58">
        <v>4890</v>
      </c>
      <c r="D34" s="58">
        <v>5043</v>
      </c>
      <c r="E34" s="59"/>
      <c r="F34" s="58">
        <v>9746</v>
      </c>
      <c r="G34" s="58">
        <v>10134</v>
      </c>
      <c r="H34" s="59"/>
      <c r="I34" s="58">
        <v>14636</v>
      </c>
      <c r="J34" s="58">
        <f t="shared" si="1"/>
        <v>15177</v>
      </c>
      <c r="K34" s="51"/>
      <c r="L34" s="43"/>
      <c r="N34" s="52" t="s">
        <v>48</v>
      </c>
      <c r="O34" s="40"/>
      <c r="P34" s="58">
        <v>4925</v>
      </c>
      <c r="Q34" s="58">
        <v>5081</v>
      </c>
      <c r="R34" s="59"/>
      <c r="S34" s="58">
        <v>9789</v>
      </c>
      <c r="T34" s="58">
        <v>10173</v>
      </c>
      <c r="U34" s="59"/>
      <c r="V34" s="58">
        <v>14714</v>
      </c>
      <c r="W34" s="58">
        <f t="shared" si="2"/>
        <v>15254</v>
      </c>
      <c r="Y34" s="51"/>
    </row>
    <row r="35" spans="1:25" ht="15.75" customHeight="1" x14ac:dyDescent="0.2">
      <c r="A35" s="50" t="s">
        <v>49</v>
      </c>
      <c r="C35" s="57">
        <v>5377</v>
      </c>
      <c r="D35" s="57">
        <v>5537</v>
      </c>
      <c r="E35" s="59"/>
      <c r="F35" s="57">
        <v>3345</v>
      </c>
      <c r="G35" s="57">
        <v>3512</v>
      </c>
      <c r="H35" s="59"/>
      <c r="I35" s="57">
        <v>8722</v>
      </c>
      <c r="J35" s="57">
        <f t="shared" si="1"/>
        <v>9049</v>
      </c>
      <c r="K35" s="51"/>
      <c r="L35" s="43"/>
      <c r="N35" s="50" t="s">
        <v>49</v>
      </c>
      <c r="O35" s="40"/>
      <c r="P35" s="57">
        <v>5398</v>
      </c>
      <c r="Q35" s="57">
        <v>5555</v>
      </c>
      <c r="R35" s="59"/>
      <c r="S35" s="57">
        <v>3349</v>
      </c>
      <c r="T35" s="57">
        <v>3518</v>
      </c>
      <c r="U35" s="59"/>
      <c r="V35" s="57">
        <v>8747</v>
      </c>
      <c r="W35" s="57">
        <f t="shared" si="2"/>
        <v>9073</v>
      </c>
      <c r="Y35" s="51"/>
    </row>
    <row r="36" spans="1:25" ht="15.75" customHeight="1" x14ac:dyDescent="0.2">
      <c r="A36" s="52" t="s">
        <v>50</v>
      </c>
      <c r="C36" s="58">
        <v>10313</v>
      </c>
      <c r="D36" s="58">
        <v>10697</v>
      </c>
      <c r="E36" s="59"/>
      <c r="F36" s="58">
        <v>14550</v>
      </c>
      <c r="G36" s="58">
        <v>15471</v>
      </c>
      <c r="H36" s="59"/>
      <c r="I36" s="58">
        <v>24863</v>
      </c>
      <c r="J36" s="58">
        <f t="shared" si="1"/>
        <v>26168</v>
      </c>
      <c r="K36" s="51"/>
      <c r="L36" s="43"/>
      <c r="N36" s="52" t="s">
        <v>50</v>
      </c>
      <c r="O36" s="40"/>
      <c r="P36" s="58">
        <v>10350</v>
      </c>
      <c r="Q36" s="58">
        <v>10745</v>
      </c>
      <c r="R36" s="59"/>
      <c r="S36" s="58">
        <v>14575</v>
      </c>
      <c r="T36" s="58">
        <v>15495</v>
      </c>
      <c r="U36" s="59"/>
      <c r="V36" s="58">
        <v>24925</v>
      </c>
      <c r="W36" s="58">
        <f t="shared" si="2"/>
        <v>26240</v>
      </c>
      <c r="Y36" s="51"/>
    </row>
    <row r="37" spans="1:25" ht="15.75" customHeight="1" x14ac:dyDescent="0.2">
      <c r="A37" s="50" t="s">
        <v>51</v>
      </c>
      <c r="C37" s="57">
        <v>17289</v>
      </c>
      <c r="D37" s="57">
        <v>18097</v>
      </c>
      <c r="E37" s="59"/>
      <c r="F37" s="57">
        <v>16149</v>
      </c>
      <c r="G37" s="57">
        <v>17071</v>
      </c>
      <c r="H37" s="59"/>
      <c r="I37" s="57">
        <v>33438</v>
      </c>
      <c r="J37" s="57">
        <f t="shared" si="1"/>
        <v>35168</v>
      </c>
      <c r="K37" s="51"/>
      <c r="L37" s="43"/>
      <c r="N37" s="50" t="s">
        <v>51</v>
      </c>
      <c r="O37" s="40"/>
      <c r="P37" s="57">
        <v>17333</v>
      </c>
      <c r="Q37" s="57">
        <v>18137</v>
      </c>
      <c r="R37" s="59"/>
      <c r="S37" s="57">
        <v>16154</v>
      </c>
      <c r="T37" s="57">
        <v>17078</v>
      </c>
      <c r="U37" s="59"/>
      <c r="V37" s="57">
        <v>33487</v>
      </c>
      <c r="W37" s="57">
        <f t="shared" si="2"/>
        <v>35215</v>
      </c>
      <c r="Y37" s="51"/>
    </row>
    <row r="38" spans="1:25" ht="15.75" customHeight="1" x14ac:dyDescent="0.2">
      <c r="A38" s="52" t="s">
        <v>52</v>
      </c>
      <c r="C38" s="58">
        <v>3158</v>
      </c>
      <c r="D38" s="58">
        <v>3320</v>
      </c>
      <c r="E38" s="59"/>
      <c r="F38" s="58">
        <v>2543</v>
      </c>
      <c r="G38" s="58">
        <v>2792</v>
      </c>
      <c r="H38" s="59"/>
      <c r="I38" s="58">
        <v>5701</v>
      </c>
      <c r="J38" s="58">
        <f t="shared" si="1"/>
        <v>6112</v>
      </c>
      <c r="K38" s="51"/>
      <c r="L38" s="43"/>
      <c r="N38" s="52" t="s">
        <v>52</v>
      </c>
      <c r="O38" s="40"/>
      <c r="P38" s="58">
        <v>3202</v>
      </c>
      <c r="Q38" s="58">
        <v>3364</v>
      </c>
      <c r="R38" s="59"/>
      <c r="S38" s="58">
        <v>2553</v>
      </c>
      <c r="T38" s="58">
        <v>2800</v>
      </c>
      <c r="U38" s="59"/>
      <c r="V38" s="58">
        <v>5755</v>
      </c>
      <c r="W38" s="58">
        <f t="shared" si="2"/>
        <v>6164</v>
      </c>
      <c r="Y38" s="51"/>
    </row>
    <row r="39" spans="1:25" ht="15.75" customHeight="1" x14ac:dyDescent="0.2">
      <c r="A39" s="50" t="s">
        <v>53</v>
      </c>
      <c r="C39" s="57">
        <v>3031</v>
      </c>
      <c r="D39" s="57">
        <v>3001</v>
      </c>
      <c r="E39" s="59"/>
      <c r="F39" s="57">
        <v>2240</v>
      </c>
      <c r="G39" s="57">
        <v>2370</v>
      </c>
      <c r="H39" s="59"/>
      <c r="I39" s="57">
        <v>5271</v>
      </c>
      <c r="J39" s="57">
        <f t="shared" si="1"/>
        <v>5371</v>
      </c>
      <c r="K39" s="51"/>
      <c r="L39" s="43"/>
      <c r="N39" s="50" t="s">
        <v>53</v>
      </c>
      <c r="O39" s="40"/>
      <c r="P39" s="57">
        <v>3063</v>
      </c>
      <c r="Q39" s="57">
        <v>3040</v>
      </c>
      <c r="R39" s="59"/>
      <c r="S39" s="57">
        <v>2261</v>
      </c>
      <c r="T39" s="57">
        <v>2392</v>
      </c>
      <c r="U39" s="59"/>
      <c r="V39" s="57">
        <v>5324</v>
      </c>
      <c r="W39" s="57">
        <f t="shared" si="2"/>
        <v>5432</v>
      </c>
      <c r="Y39" s="51"/>
    </row>
    <row r="40" spans="1:25" ht="15.75" customHeight="1" x14ac:dyDescent="0.2">
      <c r="A40" s="52" t="s">
        <v>54</v>
      </c>
      <c r="C40" s="58">
        <v>1030</v>
      </c>
      <c r="D40" s="58">
        <v>1076</v>
      </c>
      <c r="E40" s="59"/>
      <c r="F40" s="58">
        <v>6474</v>
      </c>
      <c r="G40" s="58">
        <v>6482</v>
      </c>
      <c r="H40" s="59"/>
      <c r="I40" s="58">
        <v>7504</v>
      </c>
      <c r="J40" s="58">
        <f t="shared" si="1"/>
        <v>7558</v>
      </c>
      <c r="K40" s="51"/>
      <c r="L40" s="43"/>
      <c r="N40" s="52" t="s">
        <v>54</v>
      </c>
      <c r="O40" s="40"/>
      <c r="P40" s="58">
        <v>1033</v>
      </c>
      <c r="Q40" s="58">
        <v>1083</v>
      </c>
      <c r="R40" s="59"/>
      <c r="S40" s="58">
        <v>6612</v>
      </c>
      <c r="T40" s="58">
        <v>6630</v>
      </c>
      <c r="U40" s="59"/>
      <c r="V40" s="58">
        <v>7645</v>
      </c>
      <c r="W40" s="58">
        <f t="shared" si="2"/>
        <v>7713</v>
      </c>
      <c r="Y40" s="51"/>
    </row>
    <row r="41" spans="1:25" ht="15.75" customHeight="1" x14ac:dyDescent="0.2">
      <c r="A41" s="50" t="s">
        <v>55</v>
      </c>
      <c r="C41" s="57">
        <v>2187</v>
      </c>
      <c r="D41" s="57">
        <v>2424</v>
      </c>
      <c r="E41" s="59"/>
      <c r="F41" s="57">
        <v>1733</v>
      </c>
      <c r="G41" s="57">
        <v>1952</v>
      </c>
      <c r="H41" s="59"/>
      <c r="I41" s="57">
        <v>3920</v>
      </c>
      <c r="J41" s="57">
        <f>D41+G41</f>
        <v>4376</v>
      </c>
      <c r="K41" s="51"/>
      <c r="L41" s="43"/>
      <c r="N41" s="50" t="s">
        <v>55</v>
      </c>
      <c r="O41" s="40"/>
      <c r="P41" s="57">
        <v>2187</v>
      </c>
      <c r="Q41" s="57">
        <v>2424</v>
      </c>
      <c r="R41" s="59"/>
      <c r="S41" s="57">
        <v>1733</v>
      </c>
      <c r="T41" s="57">
        <v>1952</v>
      </c>
      <c r="U41" s="59"/>
      <c r="V41" s="57">
        <v>3920</v>
      </c>
      <c r="W41" s="57">
        <f t="shared" si="2"/>
        <v>4376</v>
      </c>
      <c r="Y41" s="51"/>
    </row>
    <row r="42" spans="1:25" ht="15.75" customHeight="1" x14ac:dyDescent="0.2">
      <c r="A42" s="52" t="s">
        <v>56</v>
      </c>
      <c r="C42" s="58">
        <v>576</v>
      </c>
      <c r="D42" s="58">
        <v>642</v>
      </c>
      <c r="E42" s="59"/>
      <c r="F42" s="58">
        <v>653</v>
      </c>
      <c r="G42" s="58">
        <v>707</v>
      </c>
      <c r="H42" s="59"/>
      <c r="I42" s="58">
        <v>1229</v>
      </c>
      <c r="J42" s="58">
        <f t="shared" si="1"/>
        <v>1349</v>
      </c>
      <c r="K42" s="51"/>
      <c r="L42" s="43"/>
      <c r="N42" s="52" t="s">
        <v>56</v>
      </c>
      <c r="O42" s="40"/>
      <c r="P42" s="58">
        <v>577</v>
      </c>
      <c r="Q42" s="58">
        <v>643</v>
      </c>
      <c r="R42" s="59"/>
      <c r="S42" s="58">
        <v>653</v>
      </c>
      <c r="T42" s="58">
        <v>708</v>
      </c>
      <c r="U42" s="59"/>
      <c r="V42" s="58">
        <v>1230</v>
      </c>
      <c r="W42" s="58">
        <f t="shared" si="2"/>
        <v>1351</v>
      </c>
      <c r="Y42" s="51"/>
    </row>
    <row r="43" spans="1:25" ht="15.75" customHeight="1" x14ac:dyDescent="0.2">
      <c r="A43" s="50" t="s">
        <v>57</v>
      </c>
      <c r="C43" s="57">
        <v>1331</v>
      </c>
      <c r="D43" s="57">
        <v>1530</v>
      </c>
      <c r="E43" s="59"/>
      <c r="F43" s="57">
        <v>2180</v>
      </c>
      <c r="G43" s="57">
        <v>2596</v>
      </c>
      <c r="H43" s="59"/>
      <c r="I43" s="57">
        <v>3511</v>
      </c>
      <c r="J43" s="57">
        <f t="shared" si="1"/>
        <v>4126</v>
      </c>
      <c r="K43" s="51"/>
      <c r="L43" s="43"/>
      <c r="N43" s="50" t="s">
        <v>57</v>
      </c>
      <c r="O43" s="40"/>
      <c r="P43" s="57">
        <v>1341</v>
      </c>
      <c r="Q43" s="57">
        <v>1538</v>
      </c>
      <c r="R43" s="59"/>
      <c r="S43" s="57">
        <v>2195</v>
      </c>
      <c r="T43" s="57">
        <v>2615</v>
      </c>
      <c r="U43" s="59"/>
      <c r="V43" s="57">
        <v>3536</v>
      </c>
      <c r="W43" s="57">
        <f t="shared" si="2"/>
        <v>4153</v>
      </c>
      <c r="Y43" s="51"/>
    </row>
    <row r="44" spans="1:25" ht="15.75" customHeight="1" x14ac:dyDescent="0.2">
      <c r="A44" s="52" t="s">
        <v>58</v>
      </c>
      <c r="C44" s="58">
        <v>1393</v>
      </c>
      <c r="D44" s="58">
        <v>1573</v>
      </c>
      <c r="E44" s="59"/>
      <c r="F44" s="58">
        <v>928</v>
      </c>
      <c r="G44" s="58">
        <v>1007</v>
      </c>
      <c r="H44" s="59"/>
      <c r="I44" s="58">
        <v>2321</v>
      </c>
      <c r="J44" s="58">
        <f t="shared" si="1"/>
        <v>2580</v>
      </c>
      <c r="K44" s="51"/>
      <c r="L44" s="43"/>
      <c r="N44" s="52" t="s">
        <v>58</v>
      </c>
      <c r="O44" s="40"/>
      <c r="P44" s="58">
        <v>1393</v>
      </c>
      <c r="Q44" s="58">
        <v>1573</v>
      </c>
      <c r="R44" s="59"/>
      <c r="S44" s="58">
        <v>931</v>
      </c>
      <c r="T44" s="58">
        <v>1008</v>
      </c>
      <c r="U44" s="59"/>
      <c r="V44" s="58">
        <v>2324</v>
      </c>
      <c r="W44" s="58">
        <f t="shared" si="2"/>
        <v>2581</v>
      </c>
      <c r="Y44" s="51"/>
    </row>
    <row r="45" spans="1:25" ht="15.75" customHeight="1" x14ac:dyDescent="0.2">
      <c r="A45" s="50" t="s">
        <v>59</v>
      </c>
      <c r="C45" s="57">
        <v>10758</v>
      </c>
      <c r="D45" s="57">
        <v>10691</v>
      </c>
      <c r="E45" s="113"/>
      <c r="F45" s="57">
        <v>10492</v>
      </c>
      <c r="G45" s="57">
        <v>10533</v>
      </c>
      <c r="H45" s="113"/>
      <c r="I45" s="57">
        <v>21250</v>
      </c>
      <c r="J45" s="57">
        <f t="shared" si="1"/>
        <v>21224</v>
      </c>
      <c r="L45" s="43"/>
      <c r="N45" s="50" t="s">
        <v>59</v>
      </c>
      <c r="O45" s="40"/>
      <c r="P45" s="57">
        <v>10941</v>
      </c>
      <c r="Q45" s="57">
        <v>10846</v>
      </c>
      <c r="R45" s="113"/>
      <c r="S45" s="57">
        <v>10609</v>
      </c>
      <c r="T45" s="57">
        <v>10658</v>
      </c>
      <c r="U45" s="113"/>
      <c r="V45" s="57">
        <v>21550</v>
      </c>
      <c r="W45" s="57">
        <f t="shared" si="2"/>
        <v>21504</v>
      </c>
    </row>
    <row r="46" spans="1:25" ht="15.75" customHeight="1" x14ac:dyDescent="0.2">
      <c r="A46" s="59"/>
      <c r="K46" s="55"/>
      <c r="L46" s="56"/>
      <c r="M46" s="55"/>
      <c r="N46" s="59"/>
      <c r="O46" s="39"/>
      <c r="R46" s="40"/>
      <c r="U46" s="40"/>
    </row>
    <row r="47" spans="1:25" ht="15.75" customHeight="1" x14ac:dyDescent="0.2">
      <c r="A47" s="53" t="s">
        <v>20</v>
      </c>
      <c r="B47" s="40">
        <f>SUM(B9:B45)-SUM(B17:B20)</f>
        <v>0</v>
      </c>
      <c r="C47" s="117">
        <f>SUM(C9:C45)-SUM(C17:C20)</f>
        <v>158584</v>
      </c>
      <c r="D47" s="117">
        <f>SUM(D9:D45)-SUM(D17:D20)</f>
        <v>163171</v>
      </c>
      <c r="E47" s="59"/>
      <c r="F47" s="117">
        <f>SUM(F9:F45)-SUM(F17:F20)</f>
        <v>162916</v>
      </c>
      <c r="G47" s="117">
        <f>SUM(G9:G45)-SUM(G17:G20)</f>
        <v>170732</v>
      </c>
      <c r="H47" s="60">
        <f t="shared" ref="H47:J47" si="3">SUM(H9:H45)-SUM(H17:H20)</f>
        <v>0</v>
      </c>
      <c r="I47" s="117">
        <f t="shared" si="3"/>
        <v>321500</v>
      </c>
      <c r="J47" s="117">
        <f t="shared" si="3"/>
        <v>333903</v>
      </c>
      <c r="L47" s="43"/>
      <c r="N47" s="53" t="s">
        <v>20</v>
      </c>
      <c r="O47" s="40"/>
      <c r="P47" s="117">
        <f>SUM(P9:P45)-SUM(P17:P20)</f>
        <v>159735</v>
      </c>
      <c r="Q47" s="117">
        <f>SUM(Q9:Q45)-SUM(Q17:Q20)</f>
        <v>164369</v>
      </c>
      <c r="R47" s="59"/>
      <c r="S47" s="117">
        <f>SUM(S9:S45)-SUM(S17:S20)</f>
        <v>163924</v>
      </c>
      <c r="T47" s="117">
        <f>SUM(T9:T45)-SUM(T17:T20)</f>
        <v>171780</v>
      </c>
      <c r="U47" s="60"/>
      <c r="V47" s="117">
        <f>SUM(V9:V45)-SUM(V17:V20)</f>
        <v>323659</v>
      </c>
      <c r="W47" s="117">
        <f>SUM(W9:W45)-SUM(W17:W20)</f>
        <v>336149</v>
      </c>
    </row>
    <row r="48" spans="1:25" ht="15.75" customHeight="1" x14ac:dyDescent="0.2">
      <c r="K48" s="55"/>
      <c r="L48" s="56"/>
      <c r="M48" s="55"/>
      <c r="N48" s="44"/>
      <c r="O48" s="39"/>
      <c r="R48" s="40"/>
      <c r="U48" s="40"/>
    </row>
    <row r="49" spans="1:23" s="55" customFormat="1" ht="15.75" customHeight="1" x14ac:dyDescent="0.2">
      <c r="A49" s="35" t="s">
        <v>60</v>
      </c>
      <c r="B49" s="51"/>
      <c r="C49" s="57">
        <v>49759</v>
      </c>
      <c r="D49" s="57">
        <v>50644</v>
      </c>
      <c r="E49" s="59"/>
      <c r="F49" s="57">
        <v>13857</v>
      </c>
      <c r="G49" s="57">
        <v>14408</v>
      </c>
      <c r="H49" s="59"/>
      <c r="I49" s="57">
        <v>63616</v>
      </c>
      <c r="J49" s="57">
        <f>D49+G49</f>
        <v>65052</v>
      </c>
      <c r="L49" s="56"/>
      <c r="N49" s="35" t="s">
        <v>60</v>
      </c>
      <c r="O49" s="51"/>
      <c r="P49" s="57">
        <v>50090</v>
      </c>
      <c r="Q49" s="57">
        <v>51025</v>
      </c>
      <c r="R49" s="59"/>
      <c r="S49" s="57">
        <v>13892</v>
      </c>
      <c r="T49" s="57">
        <v>14445</v>
      </c>
      <c r="U49" s="59"/>
      <c r="V49" s="57">
        <v>63982</v>
      </c>
      <c r="W49" s="57">
        <f>Q49+T49</f>
        <v>65470</v>
      </c>
    </row>
    <row r="50" spans="1:23" ht="15" x14ac:dyDescent="0.2">
      <c r="A50" s="38" t="s">
        <v>61</v>
      </c>
      <c r="C50" s="58">
        <v>24169</v>
      </c>
      <c r="D50" s="58">
        <v>24594</v>
      </c>
      <c r="E50" s="59"/>
      <c r="F50" s="58">
        <v>39521</v>
      </c>
      <c r="G50" s="58">
        <v>41408</v>
      </c>
      <c r="H50" s="59"/>
      <c r="I50" s="58">
        <v>63690</v>
      </c>
      <c r="J50" s="58">
        <f>D50+G50</f>
        <v>66002</v>
      </c>
      <c r="K50" s="41"/>
      <c r="L50" s="42"/>
      <c r="M50" s="41"/>
      <c r="N50" s="38" t="s">
        <v>61</v>
      </c>
      <c r="O50" s="40"/>
      <c r="P50" s="58">
        <v>24419</v>
      </c>
      <c r="Q50" s="58">
        <v>24846</v>
      </c>
      <c r="R50" s="59"/>
      <c r="S50" s="58">
        <v>39799</v>
      </c>
      <c r="T50" s="58">
        <v>41691</v>
      </c>
      <c r="U50" s="59"/>
      <c r="V50" s="58">
        <v>64218</v>
      </c>
      <c r="W50" s="58">
        <f t="shared" ref="W50:W51" si="4">Q50+T50</f>
        <v>66537</v>
      </c>
    </row>
    <row r="51" spans="1:23" x14ac:dyDescent="0.2">
      <c r="A51" s="35" t="s">
        <v>62</v>
      </c>
      <c r="C51" s="57">
        <v>41027</v>
      </c>
      <c r="D51" s="57">
        <v>42694</v>
      </c>
      <c r="E51" s="59"/>
      <c r="F51" s="57">
        <v>46333</v>
      </c>
      <c r="G51" s="57">
        <v>48980</v>
      </c>
      <c r="H51" s="59"/>
      <c r="I51" s="57">
        <v>87360</v>
      </c>
      <c r="J51" s="57">
        <f>D51+G51</f>
        <v>91674</v>
      </c>
      <c r="L51" s="56"/>
      <c r="N51" s="35" t="s">
        <v>62</v>
      </c>
      <c r="O51" s="40"/>
      <c r="P51" s="57">
        <v>41208</v>
      </c>
      <c r="Q51" s="57">
        <v>42882</v>
      </c>
      <c r="R51" s="59"/>
      <c r="S51" s="57">
        <v>46420</v>
      </c>
      <c r="T51" s="57">
        <v>49064</v>
      </c>
      <c r="U51" s="59"/>
      <c r="V51" s="57">
        <v>87628</v>
      </c>
      <c r="W51" s="57">
        <f t="shared" si="4"/>
        <v>91946</v>
      </c>
    </row>
    <row r="52" spans="1:23" x14ac:dyDescent="0.2">
      <c r="A52" s="44" t="s">
        <v>63</v>
      </c>
    </row>
  </sheetData>
  <mergeCells count="6">
    <mergeCell ref="V6:W6"/>
    <mergeCell ref="C6:D6"/>
    <mergeCell ref="F6:G6"/>
    <mergeCell ref="I6:J6"/>
    <mergeCell ref="P6:Q6"/>
    <mergeCell ref="S6:T6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L52"/>
  <sheetViews>
    <sheetView showGridLines="0" workbookViewId="0"/>
  </sheetViews>
  <sheetFormatPr defaultRowHeight="12.75" x14ac:dyDescent="0.2"/>
  <cols>
    <col min="1" max="1" width="17.140625" style="44" customWidth="1"/>
    <col min="2" max="2" width="0.7109375" style="40" customWidth="1"/>
    <col min="3" max="3" width="9.7109375" customWidth="1"/>
    <col min="4" max="4" width="9.7109375" style="40" customWidth="1"/>
    <col min="5" max="5" width="0.7109375" style="40" customWidth="1"/>
    <col min="6" max="6" width="9.7109375" customWidth="1"/>
    <col min="7" max="7" width="9.7109375" style="40" customWidth="1"/>
    <col min="8" max="8" width="0.7109375" style="40" customWidth="1"/>
    <col min="9" max="10" width="9.7109375" customWidth="1"/>
  </cols>
  <sheetData>
    <row r="1" spans="1:12" s="41" customFormat="1" ht="15.75" customHeight="1" x14ac:dyDescent="0.25">
      <c r="A1" s="33" t="s">
        <v>21</v>
      </c>
      <c r="B1" s="40"/>
      <c r="C1" s="33"/>
      <c r="D1" s="33"/>
      <c r="E1" s="40"/>
      <c r="F1" s="33"/>
      <c r="G1" s="33"/>
      <c r="H1" s="40"/>
      <c r="I1" s="33"/>
      <c r="J1" s="33"/>
    </row>
    <row r="2" spans="1:12" ht="15.75" customHeight="1" x14ac:dyDescent="0.25">
      <c r="C2" s="33"/>
      <c r="D2" s="33"/>
      <c r="F2" s="33"/>
      <c r="G2" s="33"/>
      <c r="I2" s="33"/>
      <c r="J2" s="33"/>
    </row>
    <row r="3" spans="1:12" ht="15.75" customHeight="1" x14ac:dyDescent="0.25">
      <c r="A3" s="33" t="s">
        <v>198</v>
      </c>
      <c r="C3" s="33"/>
      <c r="D3" s="33"/>
      <c r="F3" s="33"/>
      <c r="G3" s="33"/>
      <c r="I3" s="33"/>
      <c r="J3" s="33"/>
    </row>
    <row r="4" spans="1:12" ht="15.75" customHeight="1" x14ac:dyDescent="0.25">
      <c r="A4" s="41"/>
      <c r="C4" s="33"/>
      <c r="D4" s="33"/>
      <c r="F4" s="33"/>
      <c r="G4" s="33"/>
      <c r="I4" s="33"/>
      <c r="J4" s="33"/>
    </row>
    <row r="5" spans="1:12" ht="15.75" customHeight="1" x14ac:dyDescent="0.2">
      <c r="C5" s="130" t="s">
        <v>14</v>
      </c>
      <c r="D5" s="130"/>
      <c r="F5" s="130" t="s">
        <v>15</v>
      </c>
      <c r="G5" s="130"/>
      <c r="I5" s="130" t="s">
        <v>13</v>
      </c>
      <c r="J5" s="130"/>
    </row>
    <row r="6" spans="1:12" s="44" customFormat="1" ht="15.75" customHeight="1" x14ac:dyDescent="0.2">
      <c r="B6" s="40"/>
      <c r="C6" s="132" t="s">
        <v>197</v>
      </c>
      <c r="D6" s="132" t="s">
        <v>196</v>
      </c>
      <c r="E6" s="40"/>
      <c r="F6" s="132" t="s">
        <v>197</v>
      </c>
      <c r="G6" s="132" t="s">
        <v>196</v>
      </c>
      <c r="H6" s="40"/>
      <c r="I6" s="132" t="s">
        <v>197</v>
      </c>
      <c r="J6" s="132" t="s">
        <v>196</v>
      </c>
    </row>
    <row r="7" spans="1:12" s="44" customFormat="1" ht="15.75" customHeight="1" x14ac:dyDescent="0.2">
      <c r="B7" s="40"/>
      <c r="C7" s="134"/>
      <c r="D7" s="133"/>
      <c r="E7" s="40"/>
      <c r="F7" s="134"/>
      <c r="G7" s="133"/>
      <c r="H7" s="40"/>
      <c r="I7" s="134"/>
      <c r="J7" s="133"/>
    </row>
    <row r="8" spans="1:12" ht="15.75" customHeight="1" x14ac:dyDescent="0.2">
      <c r="C8" s="134"/>
      <c r="D8" s="133"/>
      <c r="F8" s="134"/>
      <c r="G8" s="133"/>
      <c r="I8" s="134"/>
      <c r="J8" s="133"/>
    </row>
    <row r="9" spans="1:12" ht="15.75" customHeight="1" x14ac:dyDescent="0.2">
      <c r="A9" s="50" t="s">
        <v>229</v>
      </c>
      <c r="C9" s="57">
        <v>925</v>
      </c>
      <c r="D9" s="57">
        <v>733.42917999999997</v>
      </c>
      <c r="E9" s="58"/>
      <c r="F9" s="57">
        <v>435</v>
      </c>
      <c r="G9" s="57">
        <v>332.51544000000001</v>
      </c>
      <c r="H9" s="58">
        <v>854</v>
      </c>
      <c r="I9" s="57">
        <f>C9+F9</f>
        <v>1360</v>
      </c>
      <c r="J9" s="57">
        <f>D9+G9</f>
        <v>1065.94462</v>
      </c>
      <c r="L9" s="51"/>
    </row>
    <row r="10" spans="1:12" ht="15.75" customHeight="1" x14ac:dyDescent="0.2">
      <c r="A10" s="52" t="s">
        <v>230</v>
      </c>
      <c r="C10" s="58">
        <v>773</v>
      </c>
      <c r="D10" s="58">
        <v>600.85136999999997</v>
      </c>
      <c r="E10" s="58"/>
      <c r="F10" s="58">
        <v>258</v>
      </c>
      <c r="G10" s="58">
        <v>183.04871</v>
      </c>
      <c r="H10" s="58">
        <v>738</v>
      </c>
      <c r="I10" s="58">
        <f t="shared" ref="I10:J43" si="0">C10+F10</f>
        <v>1031</v>
      </c>
      <c r="J10" s="58">
        <f t="shared" si="0"/>
        <v>783.90008</v>
      </c>
      <c r="L10" s="51"/>
    </row>
    <row r="11" spans="1:12" ht="15.75" customHeight="1" x14ac:dyDescent="0.2">
      <c r="A11" s="50" t="s">
        <v>231</v>
      </c>
      <c r="C11" s="57">
        <v>1007</v>
      </c>
      <c r="D11" s="57">
        <v>815.87413000000004</v>
      </c>
      <c r="E11" s="58"/>
      <c r="F11" s="57">
        <v>994</v>
      </c>
      <c r="G11" s="57">
        <v>773.24704999999994</v>
      </c>
      <c r="H11" s="58">
        <v>2239</v>
      </c>
      <c r="I11" s="57">
        <f t="shared" si="0"/>
        <v>2001</v>
      </c>
      <c r="J11" s="57">
        <f t="shared" si="0"/>
        <v>1589.1211800000001</v>
      </c>
      <c r="L11" s="51"/>
    </row>
    <row r="12" spans="1:12" ht="15.75" customHeight="1" x14ac:dyDescent="0.2">
      <c r="A12" s="52" t="s">
        <v>26</v>
      </c>
      <c r="C12" s="58">
        <v>1417</v>
      </c>
      <c r="D12" s="58">
        <v>1084.07347</v>
      </c>
      <c r="E12" s="58"/>
      <c r="F12" s="58">
        <v>3121</v>
      </c>
      <c r="G12" s="58">
        <v>2300.24325</v>
      </c>
      <c r="H12" s="58">
        <v>550</v>
      </c>
      <c r="I12" s="58">
        <f t="shared" si="0"/>
        <v>4538</v>
      </c>
      <c r="J12" s="58">
        <f t="shared" si="0"/>
        <v>3384.3167199999998</v>
      </c>
      <c r="L12" s="51"/>
    </row>
    <row r="13" spans="1:12" ht="15.75" customHeight="1" x14ac:dyDescent="0.2">
      <c r="A13" s="50" t="s">
        <v>27</v>
      </c>
      <c r="C13" s="57">
        <v>294</v>
      </c>
      <c r="D13" s="57">
        <v>215.17558</v>
      </c>
      <c r="E13" s="58"/>
      <c r="F13" s="57">
        <v>367</v>
      </c>
      <c r="G13" s="57">
        <v>269.99376000000001</v>
      </c>
      <c r="H13" s="58">
        <v>91</v>
      </c>
      <c r="I13" s="57">
        <f t="shared" si="0"/>
        <v>661</v>
      </c>
      <c r="J13" s="57">
        <f t="shared" si="0"/>
        <v>485.16934000000003</v>
      </c>
      <c r="L13" s="51"/>
    </row>
    <row r="14" spans="1:12" ht="15.75" customHeight="1" x14ac:dyDescent="0.2">
      <c r="A14" s="52" t="s">
        <v>28</v>
      </c>
      <c r="C14" s="58">
        <v>60</v>
      </c>
      <c r="D14" s="58">
        <v>44.680970000000002</v>
      </c>
      <c r="E14" s="58"/>
      <c r="F14" s="58">
        <v>60</v>
      </c>
      <c r="G14" s="58">
        <v>41.709600000000002</v>
      </c>
      <c r="H14" s="58">
        <v>349</v>
      </c>
      <c r="I14" s="58">
        <f t="shared" si="0"/>
        <v>120</v>
      </c>
      <c r="J14" s="58">
        <f t="shared" si="0"/>
        <v>86.390569999999997</v>
      </c>
      <c r="L14" s="51"/>
    </row>
    <row r="15" spans="1:12" ht="15.75" customHeight="1" x14ac:dyDescent="0.2">
      <c r="A15" s="50" t="s">
        <v>29</v>
      </c>
      <c r="C15" s="57">
        <v>226</v>
      </c>
      <c r="D15" s="57">
        <v>182.06948</v>
      </c>
      <c r="E15" s="58"/>
      <c r="F15" s="57">
        <v>565</v>
      </c>
      <c r="G15" s="57">
        <v>442.54163</v>
      </c>
      <c r="H15" s="58">
        <v>204</v>
      </c>
      <c r="I15" s="57">
        <f t="shared" si="0"/>
        <v>791</v>
      </c>
      <c r="J15" s="57">
        <f t="shared" si="0"/>
        <v>624.61111000000005</v>
      </c>
      <c r="L15" s="51"/>
    </row>
    <row r="16" spans="1:12" ht="15.75" customHeight="1" x14ac:dyDescent="0.2">
      <c r="A16" s="52" t="s">
        <v>30</v>
      </c>
      <c r="C16" s="58">
        <v>93</v>
      </c>
      <c r="D16" s="58">
        <v>66.732990000000001</v>
      </c>
      <c r="E16" s="58"/>
      <c r="F16" s="58">
        <v>158</v>
      </c>
      <c r="G16" s="58">
        <v>118.0484</v>
      </c>
      <c r="H16" s="58">
        <v>66</v>
      </c>
      <c r="I16" s="58">
        <f t="shared" si="0"/>
        <v>251</v>
      </c>
      <c r="J16" s="58">
        <f t="shared" si="0"/>
        <v>184.78138999999999</v>
      </c>
      <c r="L16" s="51"/>
    </row>
    <row r="17" spans="1:12" ht="15.75" hidden="1" customHeight="1" x14ac:dyDescent="0.2">
      <c r="A17" s="50" t="s">
        <v>31</v>
      </c>
      <c r="C17" s="57">
        <v>38</v>
      </c>
      <c r="D17" s="57">
        <v>28.725750000000001</v>
      </c>
      <c r="E17" s="58"/>
      <c r="F17" s="57">
        <v>57</v>
      </c>
      <c r="G17" s="57">
        <v>38.886049999999997</v>
      </c>
      <c r="H17" s="58">
        <v>40</v>
      </c>
      <c r="I17" s="57">
        <f>C17+F17</f>
        <v>95</v>
      </c>
      <c r="J17" s="57">
        <f t="shared" si="0"/>
        <v>67.611800000000002</v>
      </c>
      <c r="L17" s="51"/>
    </row>
    <row r="18" spans="1:12" ht="15.75" hidden="1" customHeight="1" x14ac:dyDescent="0.2">
      <c r="A18" s="52" t="s">
        <v>32</v>
      </c>
      <c r="C18" s="58">
        <v>6</v>
      </c>
      <c r="D18" s="58">
        <v>3.8183699999999998</v>
      </c>
      <c r="E18" s="58"/>
      <c r="F18" s="58">
        <v>46</v>
      </c>
      <c r="G18" s="58">
        <v>32.297139999999999</v>
      </c>
      <c r="H18" s="58">
        <v>16</v>
      </c>
      <c r="I18" s="58">
        <f t="shared" si="0"/>
        <v>52</v>
      </c>
      <c r="J18" s="58">
        <f t="shared" si="0"/>
        <v>36.11551</v>
      </c>
      <c r="L18" s="51"/>
    </row>
    <row r="19" spans="1:12" ht="15.75" hidden="1" customHeight="1" x14ac:dyDescent="0.2">
      <c r="A19" s="50" t="s">
        <v>33</v>
      </c>
      <c r="C19" s="57">
        <v>1</v>
      </c>
      <c r="D19" s="57">
        <v>0.46966000000000002</v>
      </c>
      <c r="E19" s="58"/>
      <c r="F19" s="57">
        <v>8</v>
      </c>
      <c r="G19" s="57">
        <v>4.6653799999999999</v>
      </c>
      <c r="H19" s="58">
        <v>14</v>
      </c>
      <c r="I19" s="57">
        <f t="shared" si="0"/>
        <v>9</v>
      </c>
      <c r="J19" s="57">
        <f t="shared" si="0"/>
        <v>5.13504</v>
      </c>
      <c r="L19" s="51"/>
    </row>
    <row r="20" spans="1:12" ht="15.75" hidden="1" customHeight="1" x14ac:dyDescent="0.2">
      <c r="A20" s="52" t="s">
        <v>34</v>
      </c>
      <c r="C20" s="58">
        <v>11</v>
      </c>
      <c r="D20" s="58">
        <v>8.5517400000000006</v>
      </c>
      <c r="E20" s="58">
        <v>83</v>
      </c>
      <c r="F20" s="58">
        <v>12</v>
      </c>
      <c r="G20" s="58">
        <v>9.45425</v>
      </c>
      <c r="H20" s="58">
        <v>136</v>
      </c>
      <c r="I20" s="58">
        <f t="shared" si="0"/>
        <v>23</v>
      </c>
      <c r="J20" s="58">
        <f t="shared" si="0"/>
        <v>18.005990000000001</v>
      </c>
      <c r="L20" s="51"/>
    </row>
    <row r="21" spans="1:12" ht="15.75" customHeight="1" x14ac:dyDescent="0.2">
      <c r="A21" s="50" t="s">
        <v>35</v>
      </c>
      <c r="B21" s="57">
        <v>0</v>
      </c>
      <c r="C21" s="57">
        <v>56</v>
      </c>
      <c r="D21" s="57">
        <v>41.565519999999999</v>
      </c>
      <c r="E21" s="58"/>
      <c r="F21" s="57">
        <v>123</v>
      </c>
      <c r="G21" s="57">
        <v>85.302809999999994</v>
      </c>
      <c r="H21" s="58"/>
      <c r="I21" s="57">
        <f>C21+F21</f>
        <v>179</v>
      </c>
      <c r="J21" s="57">
        <f>D21+G21</f>
        <v>126.86832999999999</v>
      </c>
      <c r="L21" s="51"/>
    </row>
    <row r="22" spans="1:12" ht="15.75" customHeight="1" x14ac:dyDescent="0.2">
      <c r="A22" s="52" t="s">
        <v>36</v>
      </c>
      <c r="C22" s="58">
        <v>6</v>
      </c>
      <c r="D22" s="58">
        <v>4.9373199999999997</v>
      </c>
      <c r="E22" s="58"/>
      <c r="F22" s="58">
        <v>13</v>
      </c>
      <c r="G22" s="58">
        <v>8.10703</v>
      </c>
      <c r="H22" s="58">
        <v>17</v>
      </c>
      <c r="I22" s="58">
        <f t="shared" si="0"/>
        <v>19</v>
      </c>
      <c r="J22" s="58">
        <f t="shared" si="0"/>
        <v>13.04435</v>
      </c>
      <c r="L22" s="51"/>
    </row>
    <row r="23" spans="1:12" ht="15.75" customHeight="1" x14ac:dyDescent="0.2">
      <c r="A23" s="50" t="s">
        <v>37</v>
      </c>
      <c r="C23" s="57">
        <v>6</v>
      </c>
      <c r="D23" s="57">
        <v>4.8936599999999997</v>
      </c>
      <c r="E23" s="58"/>
      <c r="F23" s="57">
        <v>40</v>
      </c>
      <c r="G23" s="57">
        <v>27.257529999999999</v>
      </c>
      <c r="H23" s="58">
        <v>110</v>
      </c>
      <c r="I23" s="57">
        <f t="shared" si="0"/>
        <v>46</v>
      </c>
      <c r="J23" s="57">
        <f t="shared" si="0"/>
        <v>32.15119</v>
      </c>
      <c r="L23" s="51"/>
    </row>
    <row r="24" spans="1:12" ht="15.75" customHeight="1" x14ac:dyDescent="0.2">
      <c r="A24" s="52" t="s">
        <v>38</v>
      </c>
      <c r="C24" s="58">
        <v>13</v>
      </c>
      <c r="D24" s="58">
        <v>9.3039400000000008</v>
      </c>
      <c r="E24" s="58"/>
      <c r="F24" s="58">
        <v>62</v>
      </c>
      <c r="G24" s="58">
        <v>43.590719999999997</v>
      </c>
      <c r="H24" s="58">
        <v>143</v>
      </c>
      <c r="I24" s="58">
        <f t="shared" si="0"/>
        <v>75</v>
      </c>
      <c r="J24" s="58">
        <f t="shared" si="0"/>
        <v>52.894660000000002</v>
      </c>
      <c r="L24" s="51"/>
    </row>
    <row r="25" spans="1:12" ht="15.75" customHeight="1" x14ac:dyDescent="0.2">
      <c r="A25" s="50" t="s">
        <v>39</v>
      </c>
      <c r="C25" s="57">
        <v>70</v>
      </c>
      <c r="D25" s="57">
        <v>49.126800000000003</v>
      </c>
      <c r="E25" s="58"/>
      <c r="F25" s="57">
        <v>152</v>
      </c>
      <c r="G25" s="57">
        <v>119.60269</v>
      </c>
      <c r="H25" s="58">
        <v>66</v>
      </c>
      <c r="I25" s="57">
        <f t="shared" si="0"/>
        <v>222</v>
      </c>
      <c r="J25" s="57">
        <f t="shared" si="0"/>
        <v>168.72949</v>
      </c>
      <c r="L25" s="51"/>
    </row>
    <row r="26" spans="1:12" ht="15.75" customHeight="1" x14ac:dyDescent="0.2">
      <c r="A26" s="52" t="s">
        <v>40</v>
      </c>
      <c r="C26" s="58">
        <v>160</v>
      </c>
      <c r="D26" s="58">
        <v>123.19840000000001</v>
      </c>
      <c r="E26" s="58"/>
      <c r="F26" s="58">
        <v>371</v>
      </c>
      <c r="G26" s="58">
        <v>283.66556000000003</v>
      </c>
      <c r="H26" s="58">
        <v>55</v>
      </c>
      <c r="I26" s="58">
        <f t="shared" si="0"/>
        <v>531</v>
      </c>
      <c r="J26" s="58">
        <f t="shared" si="0"/>
        <v>406.86396000000002</v>
      </c>
      <c r="L26" s="51"/>
    </row>
    <row r="27" spans="1:12" ht="15.75" customHeight="1" x14ac:dyDescent="0.2">
      <c r="A27" s="50" t="s">
        <v>41</v>
      </c>
      <c r="C27" s="57">
        <v>24</v>
      </c>
      <c r="D27" s="57">
        <v>21.621030000000001</v>
      </c>
      <c r="E27" s="58"/>
      <c r="F27" s="57">
        <v>90</v>
      </c>
      <c r="G27" s="57">
        <v>66.40616</v>
      </c>
      <c r="H27" s="58">
        <v>345</v>
      </c>
      <c r="I27" s="57">
        <f t="shared" si="0"/>
        <v>114</v>
      </c>
      <c r="J27" s="57">
        <f t="shared" si="0"/>
        <v>88.027190000000004</v>
      </c>
      <c r="L27" s="51"/>
    </row>
    <row r="28" spans="1:12" ht="15.75" customHeight="1" x14ac:dyDescent="0.2">
      <c r="A28" s="52" t="s">
        <v>191</v>
      </c>
      <c r="C28" s="58">
        <v>255</v>
      </c>
      <c r="D28" s="58">
        <v>202.87906000000001</v>
      </c>
      <c r="E28" s="58"/>
      <c r="F28" s="58">
        <v>398</v>
      </c>
      <c r="G28" s="58">
        <v>289.98502999999999</v>
      </c>
      <c r="H28" s="58">
        <v>7</v>
      </c>
      <c r="I28" s="58">
        <f t="shared" si="0"/>
        <v>653</v>
      </c>
      <c r="J28" s="58">
        <f t="shared" si="0"/>
        <v>492.86409000000003</v>
      </c>
      <c r="L28" s="51"/>
    </row>
    <row r="29" spans="1:12" ht="15.75" customHeight="1" x14ac:dyDescent="0.2">
      <c r="A29" s="50" t="s">
        <v>43</v>
      </c>
      <c r="C29" s="57">
        <v>9</v>
      </c>
      <c r="D29" s="57">
        <v>6.50596</v>
      </c>
      <c r="E29" s="58"/>
      <c r="F29" s="57">
        <v>3</v>
      </c>
      <c r="G29" s="57">
        <v>2.53789</v>
      </c>
      <c r="H29" s="58">
        <v>276</v>
      </c>
      <c r="I29" s="57">
        <f t="shared" si="0"/>
        <v>12</v>
      </c>
      <c r="J29" s="57">
        <f t="shared" si="0"/>
        <v>9.0438499999999991</v>
      </c>
      <c r="L29" s="51"/>
    </row>
    <row r="30" spans="1:12" ht="15.75" customHeight="1" x14ac:dyDescent="0.2">
      <c r="A30" s="52" t="s">
        <v>44</v>
      </c>
      <c r="C30" s="58">
        <v>42</v>
      </c>
      <c r="D30" s="58">
        <v>28.89603</v>
      </c>
      <c r="E30" s="58"/>
      <c r="F30" s="58">
        <v>116</v>
      </c>
      <c r="G30" s="58">
        <v>80.443460000000002</v>
      </c>
      <c r="H30" s="58">
        <v>32</v>
      </c>
      <c r="I30" s="58">
        <f t="shared" si="0"/>
        <v>158</v>
      </c>
      <c r="J30" s="58">
        <f t="shared" si="0"/>
        <v>109.33949</v>
      </c>
      <c r="L30" s="51"/>
    </row>
    <row r="31" spans="1:12" ht="15.75" customHeight="1" x14ac:dyDescent="0.2">
      <c r="A31" s="50" t="s">
        <v>45</v>
      </c>
      <c r="C31" s="57">
        <v>18</v>
      </c>
      <c r="D31" s="57">
        <v>14.13584</v>
      </c>
      <c r="E31" s="58"/>
      <c r="F31" s="57">
        <v>27</v>
      </c>
      <c r="G31" s="57">
        <v>15.85792</v>
      </c>
      <c r="H31" s="58">
        <v>59</v>
      </c>
      <c r="I31" s="57">
        <f t="shared" si="0"/>
        <v>45</v>
      </c>
      <c r="J31" s="57">
        <f t="shared" si="0"/>
        <v>29.993760000000002</v>
      </c>
      <c r="L31" s="51"/>
    </row>
    <row r="32" spans="1:12" ht="15.75" customHeight="1" x14ac:dyDescent="0.2">
      <c r="A32" s="52" t="s">
        <v>46</v>
      </c>
      <c r="C32" s="58">
        <v>31</v>
      </c>
      <c r="D32" s="58">
        <v>24.588039999999999</v>
      </c>
      <c r="E32" s="58"/>
      <c r="F32" s="58">
        <v>46</v>
      </c>
      <c r="G32" s="58">
        <v>33.747889999999998</v>
      </c>
      <c r="H32" s="58">
        <v>279</v>
      </c>
      <c r="I32" s="58">
        <f t="shared" si="0"/>
        <v>77</v>
      </c>
      <c r="J32" s="58">
        <f t="shared" si="0"/>
        <v>58.335929999999998</v>
      </c>
      <c r="L32" s="51"/>
    </row>
    <row r="33" spans="1:12" ht="15.75" customHeight="1" x14ac:dyDescent="0.2">
      <c r="A33" s="50" t="s">
        <v>47</v>
      </c>
      <c r="C33" s="57">
        <v>124</v>
      </c>
      <c r="D33" s="57">
        <v>103.68864000000001</v>
      </c>
      <c r="E33" s="58"/>
      <c r="F33" s="57">
        <v>530</v>
      </c>
      <c r="G33" s="57">
        <v>416.57456000000002</v>
      </c>
      <c r="H33" s="58">
        <v>372</v>
      </c>
      <c r="I33" s="57">
        <f t="shared" si="0"/>
        <v>654</v>
      </c>
      <c r="J33" s="57">
        <f t="shared" si="0"/>
        <v>520.26319999999998</v>
      </c>
      <c r="L33" s="51"/>
    </row>
    <row r="34" spans="1:12" ht="15.75" customHeight="1" x14ac:dyDescent="0.2">
      <c r="A34" s="52" t="s">
        <v>48</v>
      </c>
      <c r="C34" s="58">
        <v>196</v>
      </c>
      <c r="D34" s="58">
        <v>163.14600999999999</v>
      </c>
      <c r="E34" s="58"/>
      <c r="F34" s="58">
        <v>317</v>
      </c>
      <c r="G34" s="58">
        <v>243.56827000000001</v>
      </c>
      <c r="H34" s="58">
        <v>263</v>
      </c>
      <c r="I34" s="58">
        <f t="shared" si="0"/>
        <v>513</v>
      </c>
      <c r="J34" s="58">
        <f t="shared" si="0"/>
        <v>406.71428000000003</v>
      </c>
      <c r="L34" s="51"/>
    </row>
    <row r="35" spans="1:12" ht="15.75" customHeight="1" x14ac:dyDescent="0.2">
      <c r="A35" s="50" t="s">
        <v>49</v>
      </c>
      <c r="C35" s="57">
        <v>218</v>
      </c>
      <c r="D35" s="57">
        <v>166.35377</v>
      </c>
      <c r="E35" s="58"/>
      <c r="F35" s="57">
        <v>117</v>
      </c>
      <c r="G35" s="57">
        <v>91.430800000000005</v>
      </c>
      <c r="H35" s="58">
        <v>1004</v>
      </c>
      <c r="I35" s="57">
        <f t="shared" si="0"/>
        <v>335</v>
      </c>
      <c r="J35" s="57">
        <f t="shared" si="0"/>
        <v>257.78457000000003</v>
      </c>
      <c r="L35" s="51"/>
    </row>
    <row r="36" spans="1:12" ht="15.75" customHeight="1" x14ac:dyDescent="0.2">
      <c r="A36" s="52" t="s">
        <v>50</v>
      </c>
      <c r="C36" s="58">
        <v>690</v>
      </c>
      <c r="D36" s="58">
        <v>548.09829999999999</v>
      </c>
      <c r="E36" s="58"/>
      <c r="F36" s="58">
        <v>1276</v>
      </c>
      <c r="G36" s="58">
        <v>948.65526999999997</v>
      </c>
      <c r="H36" s="58">
        <v>1657</v>
      </c>
      <c r="I36" s="58">
        <f t="shared" si="0"/>
        <v>1966</v>
      </c>
      <c r="J36" s="58">
        <f t="shared" si="0"/>
        <v>1496.7535699999999</v>
      </c>
      <c r="L36" s="51"/>
    </row>
    <row r="37" spans="1:12" ht="15.75" customHeight="1" x14ac:dyDescent="0.2">
      <c r="A37" s="50" t="s">
        <v>51</v>
      </c>
      <c r="C37" s="57">
        <v>1230</v>
      </c>
      <c r="D37" s="57">
        <v>981.77696000000003</v>
      </c>
      <c r="E37" s="58"/>
      <c r="F37" s="57">
        <v>1207</v>
      </c>
      <c r="G37" s="57">
        <v>924.77328</v>
      </c>
      <c r="H37" s="58">
        <v>333</v>
      </c>
      <c r="I37" s="57">
        <f t="shared" si="0"/>
        <v>2437</v>
      </c>
      <c r="J37" s="57">
        <f t="shared" si="0"/>
        <v>1906.55024</v>
      </c>
      <c r="L37" s="51"/>
    </row>
    <row r="38" spans="1:12" ht="15.75" customHeight="1" x14ac:dyDescent="0.2">
      <c r="A38" s="52" t="s">
        <v>52</v>
      </c>
      <c r="C38" s="58">
        <v>248</v>
      </c>
      <c r="D38" s="58">
        <v>199.31392</v>
      </c>
      <c r="E38" s="58"/>
      <c r="F38" s="58">
        <v>247</v>
      </c>
      <c r="G38" s="58">
        <v>186.03755000000001</v>
      </c>
      <c r="H38" s="58">
        <v>272</v>
      </c>
      <c r="I38" s="58">
        <f t="shared" si="0"/>
        <v>495</v>
      </c>
      <c r="J38" s="58">
        <f t="shared" si="0"/>
        <v>385.35147000000001</v>
      </c>
      <c r="L38" s="51"/>
    </row>
    <row r="39" spans="1:12" ht="15.75" customHeight="1" x14ac:dyDescent="0.2">
      <c r="A39" s="50" t="s">
        <v>53</v>
      </c>
      <c r="C39" s="57">
        <v>195</v>
      </c>
      <c r="D39" s="57">
        <v>158.61847</v>
      </c>
      <c r="E39" s="58"/>
      <c r="F39" s="57">
        <v>255</v>
      </c>
      <c r="G39" s="57">
        <v>199.27213</v>
      </c>
      <c r="H39" s="58">
        <v>457</v>
      </c>
      <c r="I39" s="57">
        <f t="shared" si="0"/>
        <v>450</v>
      </c>
      <c r="J39" s="57">
        <f t="shared" si="0"/>
        <v>357.89060000000001</v>
      </c>
      <c r="L39" s="51"/>
    </row>
    <row r="40" spans="1:12" ht="15.75" customHeight="1" x14ac:dyDescent="0.2">
      <c r="A40" s="52" t="s">
        <v>54</v>
      </c>
      <c r="C40" s="58">
        <v>120</v>
      </c>
      <c r="D40" s="58">
        <v>97.984780000000001</v>
      </c>
      <c r="E40" s="58"/>
      <c r="F40" s="58">
        <v>490</v>
      </c>
      <c r="G40" s="58">
        <v>363.22584999999998</v>
      </c>
      <c r="H40" s="58">
        <v>241</v>
      </c>
      <c r="I40" s="58">
        <f t="shared" si="0"/>
        <v>610</v>
      </c>
      <c r="J40" s="58">
        <f t="shared" si="0"/>
        <v>461.21062999999998</v>
      </c>
      <c r="L40" s="51"/>
    </row>
    <row r="41" spans="1:12" ht="15.75" customHeight="1" x14ac:dyDescent="0.2">
      <c r="A41" s="50" t="s">
        <v>55</v>
      </c>
      <c r="C41" s="57">
        <v>264</v>
      </c>
      <c r="D41" s="57">
        <v>210.10478000000001</v>
      </c>
      <c r="E41" s="58"/>
      <c r="F41" s="57">
        <v>263</v>
      </c>
      <c r="G41" s="57">
        <v>208.67149000000001</v>
      </c>
      <c r="H41" s="58">
        <v>78</v>
      </c>
      <c r="I41" s="57">
        <f t="shared" si="0"/>
        <v>527</v>
      </c>
      <c r="J41" s="57">
        <f t="shared" si="0"/>
        <v>418.77627000000001</v>
      </c>
      <c r="L41" s="51"/>
    </row>
    <row r="42" spans="1:12" ht="15.75" customHeight="1" x14ac:dyDescent="0.2">
      <c r="A42" s="52" t="s">
        <v>56</v>
      </c>
      <c r="C42" s="58">
        <v>40</v>
      </c>
      <c r="D42" s="58">
        <v>32.503590000000003</v>
      </c>
      <c r="E42" s="58"/>
      <c r="F42" s="58">
        <v>70</v>
      </c>
      <c r="G42" s="58">
        <v>51.359699999999997</v>
      </c>
      <c r="H42" s="58">
        <v>326</v>
      </c>
      <c r="I42" s="58">
        <f t="shared" si="0"/>
        <v>110</v>
      </c>
      <c r="J42" s="58">
        <f t="shared" si="0"/>
        <v>83.863290000000006</v>
      </c>
      <c r="L42" s="51"/>
    </row>
    <row r="43" spans="1:12" ht="15.75" customHeight="1" x14ac:dyDescent="0.2">
      <c r="A43" s="50" t="s">
        <v>57</v>
      </c>
      <c r="C43" s="57">
        <v>202</v>
      </c>
      <c r="D43" s="57">
        <v>160.67049</v>
      </c>
      <c r="E43" s="58"/>
      <c r="F43" s="57">
        <v>355</v>
      </c>
      <c r="G43" s="57">
        <v>266.65938999999997</v>
      </c>
      <c r="H43" s="58">
        <v>12</v>
      </c>
      <c r="I43" s="57">
        <f t="shared" si="0"/>
        <v>557</v>
      </c>
      <c r="J43" s="57">
        <f t="shared" si="0"/>
        <v>427.32988</v>
      </c>
      <c r="L43" s="51"/>
    </row>
    <row r="44" spans="1:12" ht="15.75" customHeight="1" x14ac:dyDescent="0.2">
      <c r="A44" s="52" t="s">
        <v>58</v>
      </c>
      <c r="C44" s="58">
        <v>127</v>
      </c>
      <c r="D44" s="58">
        <v>98.379589999999993</v>
      </c>
      <c r="E44" s="58"/>
      <c r="F44" s="58">
        <v>145</v>
      </c>
      <c r="G44" s="58">
        <v>105.91842</v>
      </c>
      <c r="H44" s="58">
        <v>2761</v>
      </c>
      <c r="I44" s="58">
        <f>C44+F44</f>
        <v>272</v>
      </c>
      <c r="J44" s="58">
        <f>D44+G44</f>
        <v>204.29800999999998</v>
      </c>
      <c r="L44" s="51"/>
    </row>
    <row r="45" spans="1:12" ht="15.75" customHeight="1" x14ac:dyDescent="0.2">
      <c r="A45" s="50" t="s">
        <v>59</v>
      </c>
      <c r="C45" s="57">
        <v>623</v>
      </c>
      <c r="D45" s="57">
        <v>483.67304999999999</v>
      </c>
      <c r="E45" s="52"/>
      <c r="F45" s="57">
        <v>946</v>
      </c>
      <c r="G45" s="57">
        <v>692.46740999999997</v>
      </c>
      <c r="H45" s="52"/>
      <c r="I45" s="57">
        <f>C45+F45</f>
        <v>1569</v>
      </c>
      <c r="J45" s="57">
        <f>D45+G45</f>
        <v>1176.1404600000001</v>
      </c>
      <c r="L45" s="51"/>
    </row>
    <row r="46" spans="1:12" ht="15.75" customHeight="1" x14ac:dyDescent="0.2">
      <c r="A46" s="59"/>
      <c r="L46" s="51"/>
    </row>
    <row r="47" spans="1:12" ht="15.75" customHeight="1" x14ac:dyDescent="0.2">
      <c r="A47" s="53" t="s">
        <v>20</v>
      </c>
      <c r="B47" s="40">
        <f>SUM(B9:B45)-SUM(B17:B20)</f>
        <v>0</v>
      </c>
      <c r="C47" s="117">
        <f>SUM(C9:C45)-SUM(C17:C20)</f>
        <v>9762</v>
      </c>
      <c r="D47" s="117">
        <f>SUM(D9:D45)-SUM(D17:D20)</f>
        <v>7678.8511200000003</v>
      </c>
      <c r="E47" s="59">
        <f t="shared" ref="E47:J47" si="1">SUM(E9:E45)-SUM(E17:E20)</f>
        <v>0</v>
      </c>
      <c r="F47" s="117">
        <f t="shared" si="1"/>
        <v>13617</v>
      </c>
      <c r="G47" s="117">
        <f t="shared" si="1"/>
        <v>10216.466650000002</v>
      </c>
      <c r="H47" s="59">
        <f t="shared" si="1"/>
        <v>14256</v>
      </c>
      <c r="I47" s="117">
        <f t="shared" si="1"/>
        <v>23379</v>
      </c>
      <c r="J47" s="117">
        <f t="shared" si="1"/>
        <v>17895.317769999994</v>
      </c>
      <c r="K47" s="109"/>
      <c r="L47" s="51"/>
    </row>
    <row r="48" spans="1:12" ht="15.75" customHeight="1" x14ac:dyDescent="0.2">
      <c r="L48" s="51"/>
    </row>
    <row r="49" spans="1:12" ht="15.75" customHeight="1" x14ac:dyDescent="0.2">
      <c r="A49" s="35" t="s">
        <v>60</v>
      </c>
      <c r="B49" s="58"/>
      <c r="C49" s="57">
        <v>1698</v>
      </c>
      <c r="D49" s="57">
        <v>1334.2805499999999</v>
      </c>
      <c r="E49" s="58"/>
      <c r="F49" s="57">
        <v>693</v>
      </c>
      <c r="G49" s="57">
        <v>515.56415000000004</v>
      </c>
      <c r="H49" s="58"/>
      <c r="I49" s="57">
        <f t="shared" ref="I49:I51" si="2">C49+F49</f>
        <v>2391</v>
      </c>
      <c r="J49" s="57">
        <f t="shared" ref="J49:J51" si="3">D49+G49</f>
        <v>1849.8447000000001</v>
      </c>
      <c r="L49" s="51"/>
    </row>
    <row r="50" spans="1:12" s="55" customFormat="1" ht="15.75" customHeight="1" x14ac:dyDescent="0.2">
      <c r="A50" s="38" t="s">
        <v>61</v>
      </c>
      <c r="B50" s="40"/>
      <c r="C50" s="58">
        <v>2090</v>
      </c>
      <c r="D50" s="58">
        <v>1592.7324900000001</v>
      </c>
      <c r="E50" s="58"/>
      <c r="F50" s="58">
        <v>4271</v>
      </c>
      <c r="G50" s="58">
        <v>3172.5366399999998</v>
      </c>
      <c r="H50" s="58"/>
      <c r="I50" s="58">
        <f t="shared" si="2"/>
        <v>6361</v>
      </c>
      <c r="J50" s="58">
        <f t="shared" si="3"/>
        <v>4765.2691299999997</v>
      </c>
      <c r="L50" s="51"/>
    </row>
    <row r="51" spans="1:12" ht="15.75" customHeight="1" x14ac:dyDescent="0.2">
      <c r="A51" s="35" t="s">
        <v>62</v>
      </c>
      <c r="C51" s="57">
        <v>2582</v>
      </c>
      <c r="D51" s="57">
        <v>2058.6889500000002</v>
      </c>
      <c r="E51" s="52"/>
      <c r="F51" s="57">
        <v>3164</v>
      </c>
      <c r="G51" s="57">
        <v>2394.4651699999999</v>
      </c>
      <c r="H51" s="52"/>
      <c r="I51" s="57">
        <f t="shared" si="2"/>
        <v>5746</v>
      </c>
      <c r="J51" s="57">
        <f t="shared" si="3"/>
        <v>4453.1541200000001</v>
      </c>
      <c r="L51" s="51"/>
    </row>
    <row r="52" spans="1:12" x14ac:dyDescent="0.2">
      <c r="A52" s="44" t="s">
        <v>63</v>
      </c>
    </row>
  </sheetData>
  <mergeCells count="9">
    <mergeCell ref="C5:D5"/>
    <mergeCell ref="F5:G5"/>
    <mergeCell ref="I5:J5"/>
    <mergeCell ref="D6:D8"/>
    <mergeCell ref="G6:G8"/>
    <mergeCell ref="J6:J8"/>
    <mergeCell ref="C6:C8"/>
    <mergeCell ref="F6:F8"/>
    <mergeCell ref="I6:I8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S52"/>
  <sheetViews>
    <sheetView showGridLines="0" zoomScaleNormal="100" workbookViewId="0"/>
  </sheetViews>
  <sheetFormatPr defaultRowHeight="12.75" x14ac:dyDescent="0.2"/>
  <cols>
    <col min="1" max="1" width="17.140625" style="44" customWidth="1"/>
    <col min="2" max="2" width="0.7109375" style="61" customWidth="1"/>
    <col min="3" max="4" width="9.7109375" customWidth="1"/>
    <col min="5" max="5" width="0.7109375" style="61" customWidth="1"/>
    <col min="6" max="7" width="9.7109375" customWidth="1"/>
    <col min="8" max="8" width="0.7109375" style="61" customWidth="1"/>
    <col min="9" max="10" width="9.7109375" customWidth="1"/>
  </cols>
  <sheetData>
    <row r="1" spans="1:19" s="41" customFormat="1" ht="15.75" customHeight="1" x14ac:dyDescent="0.25">
      <c r="A1" s="33" t="s">
        <v>21</v>
      </c>
      <c r="B1" s="61"/>
      <c r="E1" s="61"/>
      <c r="H1" s="61"/>
    </row>
    <row r="2" spans="1:19" ht="15.75" customHeight="1" x14ac:dyDescent="0.2"/>
    <row r="3" spans="1:19" ht="15.75" customHeight="1" x14ac:dyDescent="0.25">
      <c r="A3" s="33" t="s">
        <v>199</v>
      </c>
    </row>
    <row r="4" spans="1:19" ht="15.75" customHeight="1" x14ac:dyDescent="0.2"/>
    <row r="5" spans="1:19" ht="15.75" customHeight="1" x14ac:dyDescent="0.2">
      <c r="C5" s="130" t="s">
        <v>14</v>
      </c>
      <c r="D5" s="130"/>
      <c r="F5" s="130" t="s">
        <v>15</v>
      </c>
      <c r="G5" s="130" t="s">
        <v>15</v>
      </c>
      <c r="I5" s="130" t="s">
        <v>13</v>
      </c>
      <c r="J5" s="130" t="s">
        <v>13</v>
      </c>
    </row>
    <row r="6" spans="1:19" s="44" customFormat="1" ht="15.75" customHeight="1" x14ac:dyDescent="0.2">
      <c r="B6" s="61"/>
      <c r="C6" s="132" t="s">
        <v>197</v>
      </c>
      <c r="D6" s="132" t="s">
        <v>196</v>
      </c>
      <c r="E6" s="61"/>
      <c r="F6" s="132" t="s">
        <v>197</v>
      </c>
      <c r="G6" s="132" t="s">
        <v>196</v>
      </c>
      <c r="H6" s="61"/>
      <c r="I6" s="132" t="s">
        <v>197</v>
      </c>
      <c r="J6" s="132" t="s">
        <v>196</v>
      </c>
    </row>
    <row r="7" spans="1:19" s="44" customFormat="1" ht="15.75" customHeight="1" x14ac:dyDescent="0.2">
      <c r="B7" s="61"/>
      <c r="C7" s="134"/>
      <c r="D7" s="133"/>
      <c r="E7" s="61"/>
      <c r="F7" s="134"/>
      <c r="G7" s="133"/>
      <c r="H7" s="61"/>
      <c r="I7" s="134"/>
      <c r="J7" s="133"/>
    </row>
    <row r="8" spans="1:19" ht="15.75" customHeight="1" x14ac:dyDescent="0.2">
      <c r="C8" s="134"/>
      <c r="D8" s="133"/>
      <c r="F8" s="134"/>
      <c r="G8" s="133"/>
      <c r="I8" s="134"/>
      <c r="J8" s="133"/>
    </row>
    <row r="9" spans="1:19" ht="15.75" customHeight="1" x14ac:dyDescent="0.2">
      <c r="A9" s="50" t="s">
        <v>229</v>
      </c>
      <c r="C9" s="62">
        <f>IF(OR('Tabel 1'!$D9&lt;5,'Tabel 2'!C9&lt;0.5),"-",IFERROR('Tabel 2'!C9/'Tabel 1'!$D9*100,"-"))</f>
        <v>4.0137117070207413</v>
      </c>
      <c r="D9" s="62">
        <f>IF(OR('Tabel 1'!$D9&lt;5,'Tabel 2'!D9&lt;0.5),"-",IFERROR('Tabel 2'!D9/'Tabel 1'!$D9*100,"-"))</f>
        <v>3.1824576065260781</v>
      </c>
      <c r="E9" s="63"/>
      <c r="F9" s="62">
        <f>IF(OR('Tabel 1'!$G9&lt;5,'Tabel 2'!F9&lt;0.5),"-",IFERROR('Tabel 2'!F9/'Tabel 1'!$G9*100,"-"))</f>
        <v>5.3617650684087268</v>
      </c>
      <c r="G9" s="62">
        <f>IF(OR('Tabel 1'!$G9&lt;5,'Tabel 2'!G9&lt;0.5),"-",IFERROR('Tabel 2'!G9/'Tabel 1'!$G9*100,"-"))</f>
        <v>4.0985509675828915</v>
      </c>
      <c r="H9" s="63"/>
      <c r="I9" s="62">
        <f>IF(OR('Tabel 1'!$J9&lt;5,'Tabel 2'!I9&lt;0.5),"-",IFERROR('Tabel 2'!I9/'Tabel 1'!$J9*100,"-"))</f>
        <v>4.3647100356237356</v>
      </c>
      <c r="J9" s="62">
        <f>IF(OR('Tabel 1'!$J9&lt;5,'Tabel 2'!J9&lt;0.5),"-",IFERROR('Tabel 2'!J9/'Tabel 1'!$J9*100,"-"))</f>
        <v>3.4209846914214195</v>
      </c>
      <c r="L9" s="64"/>
      <c r="P9" s="64"/>
    </row>
    <row r="10" spans="1:19" ht="15.75" customHeight="1" x14ac:dyDescent="0.2">
      <c r="A10" s="52" t="s">
        <v>230</v>
      </c>
      <c r="C10" s="63">
        <f>IF(OR('Tabel 1'!$D10&lt;5,'Tabel 2'!C10&lt;0.5),"-",IFERROR('Tabel 2'!C10/'Tabel 1'!$D10*100,"-"))</f>
        <v>2.8009276034495252</v>
      </c>
      <c r="D10" s="63">
        <f>IF(OR('Tabel 1'!$D10&lt;5,'Tabel 2'!D10&lt;0.5),"-",IFERROR('Tabel 2'!D10/'Tabel 1'!$D10*100,"-"))</f>
        <v>2.1771554822813246</v>
      </c>
      <c r="E10" s="63"/>
      <c r="F10" s="63">
        <f>IF(OR('Tabel 1'!$G10&lt;5,'Tabel 2'!F10&lt;0.5),"-",IFERROR('Tabel 2'!F10/'Tabel 1'!$G10*100,"-"))</f>
        <v>4.0984908657664816</v>
      </c>
      <c r="G10" s="63">
        <f>IF(OR('Tabel 1'!$G10&lt;5,'Tabel 2'!G10&lt;0.5),"-",IFERROR('Tabel 2'!G10/'Tabel 1'!$G10*100,"-"))</f>
        <v>2.9078428911834786</v>
      </c>
      <c r="H10" s="63"/>
      <c r="I10" s="63">
        <f>IF(OR('Tabel 1'!$J10&lt;5,'Tabel 2'!I10&lt;0.5),"-",IFERROR('Tabel 2'!I10/'Tabel 1'!$J10*100,"-"))</f>
        <v>3.0419260614286134</v>
      </c>
      <c r="J10" s="63">
        <f>IF(OR('Tabel 1'!$J10&lt;5,'Tabel 2'!J10&lt;0.5),"-",IFERROR('Tabel 2'!J10/'Tabel 1'!$J10*100,"-"))</f>
        <v>2.3128671997167558</v>
      </c>
      <c r="L10" s="64"/>
      <c r="P10" s="64"/>
    </row>
    <row r="11" spans="1:19" ht="15.75" customHeight="1" x14ac:dyDescent="0.2">
      <c r="A11" s="50" t="s">
        <v>231</v>
      </c>
      <c r="C11" s="62">
        <f>IF(OR('Tabel 1'!$D11&lt;5,'Tabel 2'!C11&lt;0.5),"-",IFERROR('Tabel 2'!C11/'Tabel 1'!$D11*100,"-"))</f>
        <v>10.833781603012373</v>
      </c>
      <c r="D11" s="62">
        <f>IF(OR('Tabel 1'!$D11&lt;5,'Tabel 2'!D11&lt;0.5),"-",IFERROR('Tabel 2'!D11/'Tabel 1'!$D11*100,"-"))</f>
        <v>8.7775592253899948</v>
      </c>
      <c r="E11" s="63"/>
      <c r="F11" s="62">
        <f>IF(OR('Tabel 1'!$G11&lt;5,'Tabel 2'!F11&lt;0.5),"-",IFERROR('Tabel 2'!F11/'Tabel 1'!$G11*100,"-"))</f>
        <v>13.130779392338177</v>
      </c>
      <c r="G11" s="62">
        <f>IF(OR('Tabel 1'!$G11&lt;5,'Tabel 2'!G11&lt;0.5),"-",IFERROR('Tabel 2'!G11/'Tabel 1'!$G11*100,"-"))</f>
        <v>10.214624174372522</v>
      </c>
      <c r="H11" s="63"/>
      <c r="I11" s="62">
        <f>IF(OR('Tabel 1'!$J11&lt;5,'Tabel 2'!I11&lt;0.5),"-",IFERROR('Tabel 2'!I11/'Tabel 1'!$J11*100,"-"))</f>
        <v>11.864808775570708</v>
      </c>
      <c r="J11" s="62">
        <f>IF(OR('Tabel 1'!$J11&lt;5,'Tabel 2'!J11&lt;0.5),"-",IFERROR('Tabel 2'!J11/'Tabel 1'!$J11*100,"-"))</f>
        <v>9.4225981618737027</v>
      </c>
      <c r="L11" s="64"/>
      <c r="P11" s="64"/>
    </row>
    <row r="12" spans="1:19" ht="15.75" customHeight="1" x14ac:dyDescent="0.2">
      <c r="A12" s="52" t="s">
        <v>26</v>
      </c>
      <c r="C12" s="63">
        <f>IF(OR('Tabel 1'!$D12&lt;5,'Tabel 2'!C12&lt;0.5),"-",IFERROR('Tabel 2'!C12/'Tabel 1'!$D12*100,"-"))</f>
        <v>10.90335487842413</v>
      </c>
      <c r="D12" s="63">
        <f>IF(OR('Tabel 1'!$D12&lt;5,'Tabel 2'!D12&lt;0.5),"-",IFERROR('Tabel 2'!D12/'Tabel 1'!$D12*100,"-"))</f>
        <v>8.3415933364112043</v>
      </c>
      <c r="E12" s="63"/>
      <c r="F12" s="63">
        <f>IF(OR('Tabel 1'!$G12&lt;5,'Tabel 2'!F12&lt;0.5),"-",IFERROR('Tabel 2'!F12/'Tabel 1'!$G12*100,"-"))</f>
        <v>11.292832072945687</v>
      </c>
      <c r="G12" s="63">
        <f>IF(OR('Tabel 1'!$G12&lt;5,'Tabel 2'!G12&lt;0.5),"-",IFERROR('Tabel 2'!G12/'Tabel 1'!$G12*100,"-"))</f>
        <v>8.3230569526359588</v>
      </c>
      <c r="H12" s="63"/>
      <c r="I12" s="63">
        <f>IF(OR('Tabel 1'!$J12&lt;5,'Tabel 2'!I12&lt;0.5),"-",IFERROR('Tabel 2'!I12/'Tabel 1'!$J12*100,"-"))</f>
        <v>11.168262249895406</v>
      </c>
      <c r="J12" s="63">
        <f>IF(OR('Tabel 1'!$J12&lt;5,'Tabel 2'!J12&lt;0.5),"-",IFERROR('Tabel 2'!J12/'Tabel 1'!$J12*100,"-"))</f>
        <v>8.3289856028351323</v>
      </c>
      <c r="L12" s="64"/>
      <c r="P12" s="64"/>
    </row>
    <row r="13" spans="1:19" ht="15.75" customHeight="1" x14ac:dyDescent="0.2">
      <c r="A13" s="50" t="s">
        <v>27</v>
      </c>
      <c r="C13" s="62">
        <f>IF(OR('Tabel 1'!$D13&lt;5,'Tabel 2'!C13&lt;0.5),"-",IFERROR('Tabel 2'!C13/'Tabel 1'!$D13*100,"-"))</f>
        <v>3.7567084078711988</v>
      </c>
      <c r="D13" s="62">
        <f>IF(OR('Tabel 1'!$D13&lt;5,'Tabel 2'!D13&lt;0.5),"-",IFERROR('Tabel 2'!D13/'Tabel 1'!$D13*100,"-"))</f>
        <v>2.7494962944032713</v>
      </c>
      <c r="E13" s="63"/>
      <c r="F13" s="62">
        <f>IF(OR('Tabel 1'!$G13&lt;5,'Tabel 2'!F13&lt;0.5),"-",IFERROR('Tabel 2'!F13/'Tabel 1'!$G13*100,"-"))</f>
        <v>5.1422166176264534</v>
      </c>
      <c r="G13" s="62">
        <f>IF(OR('Tabel 1'!$G13&lt;5,'Tabel 2'!G13&lt;0.5),"-",IFERROR('Tabel 2'!G13/'Tabel 1'!$G13*100,"-"))</f>
        <v>3.7830147120638924</v>
      </c>
      <c r="H13" s="63"/>
      <c r="I13" s="62">
        <f>IF(OR('Tabel 1'!$J13&lt;5,'Tabel 2'!I13&lt;0.5),"-",IFERROR('Tabel 2'!I13/'Tabel 1'!$J13*100,"-"))</f>
        <v>4.417563322863062</v>
      </c>
      <c r="J13" s="62">
        <f>IF(OR('Tabel 1'!$J13&lt;5,'Tabel 2'!J13&lt;0.5),"-",IFERROR('Tabel 2'!J13/'Tabel 1'!$J13*100,"-"))</f>
        <v>3.242460335494219</v>
      </c>
      <c r="L13" s="64"/>
      <c r="P13" s="64"/>
      <c r="S13" s="65"/>
    </row>
    <row r="14" spans="1:19" ht="15.75" customHeight="1" x14ac:dyDescent="0.2">
      <c r="A14" s="52" t="s">
        <v>28</v>
      </c>
      <c r="C14" s="63">
        <f>IF(OR('Tabel 1'!$D14&lt;5,'Tabel 2'!C14&lt;0.5),"-",IFERROR('Tabel 2'!C14/'Tabel 1'!$D14*100,"-"))</f>
        <v>4.5351473922902494</v>
      </c>
      <c r="D14" s="63">
        <f>IF(OR('Tabel 1'!$D14&lt;5,'Tabel 2'!D14&lt;0.5),"-",IFERROR('Tabel 2'!D14/'Tabel 1'!$D14*100,"-"))</f>
        <v>3.377246409674981</v>
      </c>
      <c r="E14" s="63"/>
      <c r="F14" s="63">
        <f>IF(OR('Tabel 1'!$G14&lt;5,'Tabel 2'!F14&lt;0.5),"-",IFERROR('Tabel 2'!F14/'Tabel 1'!$G14*100,"-"))</f>
        <v>5.6818181818181817</v>
      </c>
      <c r="G14" s="63">
        <f>IF(OR('Tabel 1'!$G14&lt;5,'Tabel 2'!G14&lt;0.5),"-",IFERROR('Tabel 2'!G14/'Tabel 1'!$G14*100,"-"))</f>
        <v>3.9497727272727277</v>
      </c>
      <c r="H14" s="63"/>
      <c r="I14" s="63">
        <f>IF(OR('Tabel 1'!$J14&lt;5,'Tabel 2'!I14&lt;0.5),"-",IFERROR('Tabel 2'!I14/'Tabel 1'!$J14*100,"-"))</f>
        <v>5.0441361916771754</v>
      </c>
      <c r="J14" s="63">
        <f>IF(OR('Tabel 1'!$J14&lt;5,'Tabel 2'!J14&lt;0.5),"-",IFERROR('Tabel 2'!J14/'Tabel 1'!$J14*100,"-"))</f>
        <v>3.6313816729718367</v>
      </c>
      <c r="L14" s="64"/>
      <c r="P14" s="64"/>
    </row>
    <row r="15" spans="1:19" ht="15.75" customHeight="1" x14ac:dyDescent="0.2">
      <c r="A15" s="50" t="s">
        <v>29</v>
      </c>
      <c r="C15" s="62">
        <f>IF(OR('Tabel 1'!$D15&lt;5,'Tabel 2'!C15&lt;0.5),"-",IFERROR('Tabel 2'!C15/'Tabel 1'!$D15*100,"-"))</f>
        <v>17.291507268553939</v>
      </c>
      <c r="D15" s="62">
        <f>IF(OR('Tabel 1'!$D15&lt;5,'Tabel 2'!D15&lt;0.5),"-",IFERROR('Tabel 2'!D15/'Tabel 1'!$D15*100,"-"))</f>
        <v>13.930335118592197</v>
      </c>
      <c r="E15" s="63"/>
      <c r="F15" s="62">
        <f>IF(OR('Tabel 1'!$G15&lt;5,'Tabel 2'!F15&lt;0.5),"-",IFERROR('Tabel 2'!F15/'Tabel 1'!$G15*100,"-"))</f>
        <v>16.216991963260622</v>
      </c>
      <c r="G15" s="62">
        <f>IF(OR('Tabel 1'!$G15&lt;5,'Tabel 2'!G15&lt;0.5),"-",IFERROR('Tabel 2'!G15/'Tabel 1'!$G15*100,"-"))</f>
        <v>12.702113375430541</v>
      </c>
      <c r="H15" s="63"/>
      <c r="I15" s="62">
        <f>IF(OR('Tabel 1'!$J15&lt;5,'Tabel 2'!I15&lt;0.5),"-",IFERROR('Tabel 2'!I15/'Tabel 1'!$J15*100,"-"))</f>
        <v>16.510123147568358</v>
      </c>
      <c r="J15" s="62">
        <f>IF(OR('Tabel 1'!$J15&lt;5,'Tabel 2'!J15&lt;0.5),"-",IFERROR('Tabel 2'!J15/'Tabel 1'!$J15*100,"-"))</f>
        <v>13.03717616364016</v>
      </c>
      <c r="L15" s="64"/>
      <c r="P15" s="64"/>
    </row>
    <row r="16" spans="1:19" ht="15.75" customHeight="1" x14ac:dyDescent="0.2">
      <c r="A16" s="52" t="s">
        <v>30</v>
      </c>
      <c r="C16" s="63">
        <f>IF(OR('Tabel 1'!$D16&lt;5,'Tabel 2'!C16&lt;0.5),"-",IFERROR('Tabel 2'!C16/'Tabel 1'!$D16*100,"-"))</f>
        <v>8.1436077057793348</v>
      </c>
      <c r="D16" s="63">
        <f>IF(OR('Tabel 1'!$D16&lt;5,'Tabel 2'!D16&lt;0.5),"-",IFERROR('Tabel 2'!D16/'Tabel 1'!$D16*100,"-"))</f>
        <v>5.8435192644483367</v>
      </c>
      <c r="E16" s="63"/>
      <c r="F16" s="63">
        <f>IF(OR('Tabel 1'!$G16&lt;5,'Tabel 2'!F16&lt;0.5),"-",IFERROR('Tabel 2'!F16/'Tabel 1'!$G16*100,"-"))</f>
        <v>7.5453677172874878</v>
      </c>
      <c r="G16" s="63">
        <f>IF(OR('Tabel 1'!$G16&lt;5,'Tabel 2'!G16&lt;0.5),"-",IFERROR('Tabel 2'!G16/'Tabel 1'!$G16*100,"-"))</f>
        <v>5.6374594078319005</v>
      </c>
      <c r="H16" s="63"/>
      <c r="I16" s="63">
        <f>IF(OR('Tabel 1'!$J16&lt;5,'Tabel 2'!I16&lt;0.5),"-",IFERROR('Tabel 2'!I16/'Tabel 1'!$J16*100,"-"))</f>
        <v>7.7564894932014834</v>
      </c>
      <c r="J16" s="63">
        <f>IF(OR('Tabel 1'!$J16&lt;5,'Tabel 2'!J16&lt;0.5),"-",IFERROR('Tabel 2'!J16/'Tabel 1'!$J16*100,"-"))</f>
        <v>5.710178924598269</v>
      </c>
      <c r="L16" s="64"/>
      <c r="P16" s="64"/>
    </row>
    <row r="17" spans="1:16" ht="15.75" hidden="1" customHeight="1" x14ac:dyDescent="0.2">
      <c r="A17" s="50" t="s">
        <v>31</v>
      </c>
      <c r="C17" s="62">
        <f>IF(OR('Tabel 1'!$D17&lt;5,'Tabel 2'!C17&lt;0.5),"-",IFERROR('Tabel 2'!C17/'Tabel 1'!$D17*100,"-"))</f>
        <v>3.0497592295345104</v>
      </c>
      <c r="D17" s="62">
        <f>IF(OR('Tabel 1'!$D17&lt;5,'Tabel 2'!D17&lt;0.5),"-",IFERROR('Tabel 2'!D17/'Tabel 1'!$D17*100,"-"))</f>
        <v>2.3054373996789725</v>
      </c>
      <c r="E17" s="63"/>
      <c r="F17" s="62">
        <f>IF(OR('Tabel 1'!$G17&lt;5,'Tabel 2'!F17&lt;0.5),"-",IFERROR('Tabel 2'!F17/'Tabel 1'!$G17*100,"-"))</f>
        <v>4.9011177987962169</v>
      </c>
      <c r="G17" s="62">
        <f>IF(OR('Tabel 1'!$G17&lt;5,'Tabel 2'!G17&lt;0.5),"-",IFERROR('Tabel 2'!G17/'Tabel 1'!$G17*100,"-"))</f>
        <v>3.3435984522785893</v>
      </c>
      <c r="H17" s="63"/>
      <c r="I17" s="62">
        <f>IF(OR('Tabel 1'!$J17&lt;5,'Tabel 2'!I17&lt;0.5),"-",IFERROR('Tabel 2'!I17/'Tabel 1'!$J17*100,"-"))</f>
        <v>3.9435450394354503</v>
      </c>
      <c r="J17" s="62">
        <f>IF(OR('Tabel 1'!$J17&lt;5,'Tabel 2'!J17&lt;0.5),"-",IFERROR('Tabel 2'!J17/'Tabel 1'!$J17*100,"-"))</f>
        <v>2.8066334578663348</v>
      </c>
      <c r="L17" s="64"/>
      <c r="P17" s="64"/>
    </row>
    <row r="18" spans="1:16" ht="15.75" hidden="1" customHeight="1" x14ac:dyDescent="0.2">
      <c r="A18" s="52" t="s">
        <v>32</v>
      </c>
      <c r="C18" s="63">
        <f>IF(OR('Tabel 1'!$D18&lt;5,'Tabel 2'!C18&lt;0.5),"-",IFERROR('Tabel 2'!C18/'Tabel 1'!$D18*100,"-"))</f>
        <v>3.1413612565445024</v>
      </c>
      <c r="D18" s="63">
        <f>IF(OR('Tabel 1'!$D18&lt;5,'Tabel 2'!D18&lt;0.5),"-",IFERROR('Tabel 2'!D18/'Tabel 1'!$D18*100,"-"))</f>
        <v>1.9991465968586388</v>
      </c>
      <c r="E18" s="63"/>
      <c r="F18" s="63">
        <f>IF(OR('Tabel 1'!$G18&lt;5,'Tabel 2'!F18&lt;0.5),"-",IFERROR('Tabel 2'!F18/'Tabel 1'!$G18*100,"-"))</f>
        <v>9.3306288032454354</v>
      </c>
      <c r="G18" s="63">
        <f>IF(OR('Tabel 1'!$G18&lt;5,'Tabel 2'!G18&lt;0.5),"-",IFERROR('Tabel 2'!G18/'Tabel 1'!$G18*100,"-"))</f>
        <v>6.5511440162271795</v>
      </c>
      <c r="H18" s="63"/>
      <c r="I18" s="63">
        <f>IF(OR('Tabel 1'!$J18&lt;5,'Tabel 2'!I18&lt;0.5),"-",IFERROR('Tabel 2'!I18/'Tabel 1'!$J18*100,"-"))</f>
        <v>7.6023391812865491</v>
      </c>
      <c r="J18" s="63">
        <f>IF(OR('Tabel 1'!$J18&lt;5,'Tabel 2'!J18&lt;0.5),"-",IFERROR('Tabel 2'!J18/'Tabel 1'!$J18*100,"-"))</f>
        <v>5.2800453216374272</v>
      </c>
      <c r="L18" s="64"/>
      <c r="P18" s="64"/>
    </row>
    <row r="19" spans="1:16" ht="15.75" hidden="1" customHeight="1" x14ac:dyDescent="0.2">
      <c r="A19" s="50" t="s">
        <v>33</v>
      </c>
      <c r="C19" s="62">
        <f>IF(OR('Tabel 1'!$D19&lt;5,'Tabel 2'!C19&lt;0.5),"-",IFERROR('Tabel 2'!C19/'Tabel 1'!$D19*100,"-"))</f>
        <v>0.81300813008130091</v>
      </c>
      <c r="D19" s="62" t="str">
        <f>IF(OR('Tabel 1'!$D19&lt;5,'Tabel 2'!D19&lt;0.5),"-",IFERROR('Tabel 2'!D19/'Tabel 1'!$D19*100,"-"))</f>
        <v>-</v>
      </c>
      <c r="E19" s="63"/>
      <c r="F19" s="62">
        <f>IF(OR('Tabel 1'!$G19&lt;5,'Tabel 2'!F19&lt;0.5),"-",IFERROR('Tabel 2'!F19/'Tabel 1'!$G19*100,"-"))</f>
        <v>3.8647342995169081</v>
      </c>
      <c r="G19" s="62">
        <f>IF(OR('Tabel 1'!$G19&lt;5,'Tabel 2'!G19&lt;0.5),"-",IFERROR('Tabel 2'!G19/'Tabel 1'!$G19*100,"-"))</f>
        <v>2.2538067632850241</v>
      </c>
      <c r="H19" s="63"/>
      <c r="I19" s="62">
        <f>IF(OR('Tabel 1'!$J19&lt;5,'Tabel 2'!I19&lt;0.5),"-",IFERROR('Tabel 2'!I19/'Tabel 1'!$J19*100,"-"))</f>
        <v>2.7272727272727271</v>
      </c>
      <c r="J19" s="62">
        <f>IF(OR('Tabel 1'!$J19&lt;5,'Tabel 2'!J19&lt;0.5),"-",IFERROR('Tabel 2'!J19/'Tabel 1'!$J19*100,"-"))</f>
        <v>1.5560727272727273</v>
      </c>
      <c r="L19" s="64"/>
      <c r="P19" s="64"/>
    </row>
    <row r="20" spans="1:16" ht="15.75" hidden="1" customHeight="1" x14ac:dyDescent="0.2">
      <c r="A20" s="52" t="s">
        <v>34</v>
      </c>
      <c r="C20" s="63">
        <f>IF(OR('Tabel 1'!$D20&lt;5,'Tabel 2'!C20&lt;0.5),"-",IFERROR('Tabel 2'!C20/'Tabel 1'!$D20*100,"-"))</f>
        <v>2.842377260981912</v>
      </c>
      <c r="D20" s="63">
        <f>IF(OR('Tabel 1'!$D20&lt;5,'Tabel 2'!D20&lt;0.5),"-",IFERROR('Tabel 2'!D20/'Tabel 1'!$D20*100,"-"))</f>
        <v>2.2097519379844965</v>
      </c>
      <c r="E20" s="63"/>
      <c r="F20" s="63">
        <f>IF(OR('Tabel 1'!$G20&lt;5,'Tabel 2'!F20&lt;0.5),"-",IFERROR('Tabel 2'!F20/'Tabel 1'!$G20*100,"-"))</f>
        <v>9.375</v>
      </c>
      <c r="G20" s="63">
        <f>IF(OR('Tabel 1'!$G20&lt;5,'Tabel 2'!G20&lt;0.5),"-",IFERROR('Tabel 2'!G20/'Tabel 1'!$G20*100,"-"))</f>
        <v>7.3861328124999996</v>
      </c>
      <c r="H20" s="63"/>
      <c r="I20" s="63">
        <f>IF(OR('Tabel 1'!$J20&lt;5,'Tabel 2'!I20&lt;0.5),"-",IFERROR('Tabel 2'!I20/'Tabel 1'!$J20*100,"-"))</f>
        <v>4.4660194174757279</v>
      </c>
      <c r="J20" s="63">
        <f>IF(OR('Tabel 1'!$J20&lt;5,'Tabel 2'!J20&lt;0.5),"-",IFERROR('Tabel 2'!J20/'Tabel 1'!$J20*100,"-"))</f>
        <v>3.4963087378640774</v>
      </c>
      <c r="L20" s="64"/>
      <c r="P20" s="64"/>
    </row>
    <row r="21" spans="1:16" ht="15.75" customHeight="1" x14ac:dyDescent="0.2">
      <c r="A21" s="50" t="s">
        <v>35</v>
      </c>
      <c r="B21" s="62">
        <v>0</v>
      </c>
      <c r="C21" s="62">
        <f>IF(OR('Tabel 1'!$D21&lt;5,'Tabel 2'!C21&lt;0.5),"-",IFERROR('Tabel 2'!C21/'Tabel 1'!$D21*100,"-"))</f>
        <v>2.8762198253723676</v>
      </c>
      <c r="D21" s="62">
        <f>IF(OR('Tabel 1'!$D21&lt;5,'Tabel 2'!D21&lt;0.5),"-",IFERROR('Tabel 2'!D21/'Tabel 1'!$D21*100,"-"))</f>
        <v>2.134849512069851</v>
      </c>
      <c r="E21" s="63"/>
      <c r="F21" s="62">
        <f>IF(OR('Tabel 1'!$G21&lt;5,'Tabel 2'!F21&lt;0.5),"-",IFERROR('Tabel 2'!F21/'Tabel 1'!$G21*100,"-"))</f>
        <v>6.1778001004520338</v>
      </c>
      <c r="G21" s="62">
        <f>IF(OR('Tabel 1'!$G21&lt;5,'Tabel 2'!G21&lt;0.5),"-",IFERROR('Tabel 2'!G21/'Tabel 1'!$G21*100,"-"))</f>
        <v>4.2844203917629331</v>
      </c>
      <c r="H21" s="63"/>
      <c r="I21" s="62">
        <f>IF(OR('Tabel 1'!$J21&lt;5,'Tabel 2'!I21&lt;0.5),"-",IFERROR('Tabel 2'!I21/'Tabel 1'!$J21*100,"-"))</f>
        <v>4.5454545454545459</v>
      </c>
      <c r="J21" s="62">
        <f>IF(OR('Tabel 1'!$J21&lt;5,'Tabel 2'!J21&lt;0.5),"-",IFERROR('Tabel 2'!J21/'Tabel 1'!$J21*100,"-"))</f>
        <v>3.2216437277805987</v>
      </c>
      <c r="L21" s="64"/>
      <c r="P21" s="64"/>
    </row>
    <row r="22" spans="1:16" ht="15.75" customHeight="1" x14ac:dyDescent="0.2">
      <c r="A22" s="52" t="s">
        <v>36</v>
      </c>
      <c r="C22" s="63">
        <f>IF(OR('Tabel 1'!$D22&lt;5,'Tabel 2'!C22&lt;0.5),"-",IFERROR('Tabel 2'!C22/'Tabel 1'!$D22*100,"-"))</f>
        <v>3.1413612565445024</v>
      </c>
      <c r="D22" s="63">
        <f>IF(OR('Tabel 1'!$D22&lt;5,'Tabel 2'!D22&lt;0.5),"-",IFERROR('Tabel 2'!D22/'Tabel 1'!$D22*100,"-"))</f>
        <v>2.5849842931937173</v>
      </c>
      <c r="E22" s="63"/>
      <c r="F22" s="63">
        <f>IF(OR('Tabel 1'!$G22&lt;5,'Tabel 2'!F22&lt;0.5),"-",IFERROR('Tabel 2'!F22/'Tabel 1'!$G22*100,"-"))</f>
        <v>7.8313253012048198</v>
      </c>
      <c r="G22" s="63">
        <f>IF(OR('Tabel 1'!$G22&lt;5,'Tabel 2'!G22&lt;0.5),"-",IFERROR('Tabel 2'!G22/'Tabel 1'!$G22*100,"-"))</f>
        <v>4.8837530120481931</v>
      </c>
      <c r="H22" s="63"/>
      <c r="I22" s="63">
        <f>IF(OR('Tabel 1'!$J22&lt;5,'Tabel 2'!I22&lt;0.5),"-",IFERROR('Tabel 2'!I22/'Tabel 1'!$J22*100,"-"))</f>
        <v>5.322128851540616</v>
      </c>
      <c r="J22" s="63">
        <f>IF(OR('Tabel 1'!$J22&lt;5,'Tabel 2'!J22&lt;0.5),"-",IFERROR('Tabel 2'!J22/'Tabel 1'!$J22*100,"-"))</f>
        <v>3.6538795518207281</v>
      </c>
      <c r="L22" s="64"/>
      <c r="P22" s="64"/>
    </row>
    <row r="23" spans="1:16" ht="15.75" customHeight="1" x14ac:dyDescent="0.2">
      <c r="A23" s="50" t="s">
        <v>37</v>
      </c>
      <c r="C23" s="62">
        <f>IF(OR('Tabel 1'!$D23&lt;5,'Tabel 2'!C23&lt;0.5),"-",IFERROR('Tabel 2'!C23/'Tabel 1'!$D23*100,"-"))</f>
        <v>12.76595744680851</v>
      </c>
      <c r="D23" s="62">
        <f>IF(OR('Tabel 1'!$D23&lt;5,'Tabel 2'!D23&lt;0.5),"-",IFERROR('Tabel 2'!D23/'Tabel 1'!$D23*100,"-"))</f>
        <v>10.412042553191489</v>
      </c>
      <c r="E23" s="63"/>
      <c r="F23" s="62">
        <f>IF(OR('Tabel 1'!$G23&lt;5,'Tabel 2'!F23&lt;0.5),"-",IFERROR('Tabel 2'!F23/'Tabel 1'!$G23*100,"-"))</f>
        <v>11.869436201780417</v>
      </c>
      <c r="G23" s="62">
        <f>IF(OR('Tabel 1'!$G23&lt;5,'Tabel 2'!G23&lt;0.5),"-",IFERROR('Tabel 2'!G23/'Tabel 1'!$G23*100,"-"))</f>
        <v>8.0882878338278932</v>
      </c>
      <c r="H23" s="63"/>
      <c r="I23" s="62">
        <f>IF(OR('Tabel 1'!$J23&lt;5,'Tabel 2'!I23&lt;0.5),"-",IFERROR('Tabel 2'!I23/'Tabel 1'!$J23*100,"-"))</f>
        <v>11.979166666666668</v>
      </c>
      <c r="J23" s="62">
        <f>IF(OR('Tabel 1'!$J23&lt;5,'Tabel 2'!J23&lt;0.5),"-",IFERROR('Tabel 2'!J23/'Tabel 1'!$J23*100,"-"))</f>
        <v>8.3727057291666664</v>
      </c>
      <c r="L23" s="64"/>
      <c r="P23" s="64"/>
    </row>
    <row r="24" spans="1:16" ht="15.75" customHeight="1" x14ac:dyDescent="0.2">
      <c r="A24" s="52" t="s">
        <v>38</v>
      </c>
      <c r="C24" s="63">
        <f>IF(OR('Tabel 1'!$D24&lt;5,'Tabel 2'!C24&lt;0.5),"-",IFERROR('Tabel 2'!C24/'Tabel 1'!$D24*100,"-"))</f>
        <v>2.8888888888888888</v>
      </c>
      <c r="D24" s="63">
        <f>IF(OR('Tabel 1'!$D24&lt;5,'Tabel 2'!D24&lt;0.5),"-",IFERROR('Tabel 2'!D24/'Tabel 1'!$D24*100,"-"))</f>
        <v>2.0675422222222224</v>
      </c>
      <c r="E24" s="63"/>
      <c r="F24" s="63">
        <f>IF(OR('Tabel 1'!$G24&lt;5,'Tabel 2'!F24&lt;0.5),"-",IFERROR('Tabel 2'!F24/'Tabel 1'!$G24*100,"-"))</f>
        <v>3.3477321814254863</v>
      </c>
      <c r="G24" s="63">
        <f>IF(OR('Tabel 1'!$G24&lt;5,'Tabel 2'!G24&lt;0.5),"-",IFERROR('Tabel 2'!G24/'Tabel 1'!$G24*100,"-"))</f>
        <v>2.3537105831533478</v>
      </c>
      <c r="H24" s="63"/>
      <c r="I24" s="63">
        <f>IF(OR('Tabel 1'!$J24&lt;5,'Tabel 2'!I24&lt;0.5),"-",IFERROR('Tabel 2'!I24/'Tabel 1'!$J24*100,"-"))</f>
        <v>3.258036490008688</v>
      </c>
      <c r="J24" s="63">
        <f>IF(OR('Tabel 1'!$J24&lt;5,'Tabel 2'!J24&lt;0.5),"-",IFERROR('Tabel 2'!J24/'Tabel 1'!$J24*100,"-"))</f>
        <v>2.2977697654213727</v>
      </c>
      <c r="L24" s="64"/>
      <c r="P24" s="64"/>
    </row>
    <row r="25" spans="1:16" ht="15.75" customHeight="1" x14ac:dyDescent="0.2">
      <c r="A25" s="50" t="s">
        <v>39</v>
      </c>
      <c r="C25" s="62">
        <f>IF(OR('Tabel 1'!$D25&lt;5,'Tabel 2'!C25&lt;0.5),"-",IFERROR('Tabel 2'!C25/'Tabel 1'!$D25*100,"-"))</f>
        <v>5.1319648093841641</v>
      </c>
      <c r="D25" s="62">
        <f>IF(OR('Tabel 1'!$D25&lt;5,'Tabel 2'!D25&lt;0.5),"-",IFERROR('Tabel 2'!D25/'Tabel 1'!$D25*100,"-"))</f>
        <v>3.6016715542521998</v>
      </c>
      <c r="E25" s="63"/>
      <c r="F25" s="62">
        <f>IF(OR('Tabel 1'!$G25&lt;5,'Tabel 2'!F25&lt;0.5),"-",IFERROR('Tabel 2'!F25/'Tabel 1'!$G25*100,"-"))</f>
        <v>3.9634941329856588</v>
      </c>
      <c r="G25" s="62">
        <f>IF(OR('Tabel 1'!$G25&lt;5,'Tabel 2'!G25&lt;0.5),"-",IFERROR('Tabel 2'!G25/'Tabel 1'!$G25*100,"-"))</f>
        <v>3.1187142112125161</v>
      </c>
      <c r="H25" s="63"/>
      <c r="I25" s="62">
        <f>IF(OR('Tabel 1'!$J25&lt;5,'Tabel 2'!I25&lt;0.5),"-",IFERROR('Tabel 2'!I25/'Tabel 1'!$J25*100,"-"))</f>
        <v>4.2700519330640505</v>
      </c>
      <c r="J25" s="62">
        <f>IF(OR('Tabel 1'!$J25&lt;5,'Tabel 2'!J25&lt;0.5),"-",IFERROR('Tabel 2'!J25/'Tabel 1'!$J25*100,"-"))</f>
        <v>3.2454220042315831</v>
      </c>
      <c r="L25" s="64"/>
      <c r="P25" s="64"/>
    </row>
    <row r="26" spans="1:16" ht="15.75" customHeight="1" x14ac:dyDescent="0.2">
      <c r="A26" s="52" t="s">
        <v>40</v>
      </c>
      <c r="C26" s="63">
        <f>IF(OR('Tabel 1'!$D26&lt;5,'Tabel 2'!C26&lt;0.5),"-",IFERROR('Tabel 2'!C26/'Tabel 1'!$D26*100,"-"))</f>
        <v>4.4617958728388176</v>
      </c>
      <c r="D26" s="63">
        <f>IF(OR('Tabel 1'!$D26&lt;5,'Tabel 2'!D26&lt;0.5),"-",IFERROR('Tabel 2'!D26/'Tabel 1'!$D26*100,"-"))</f>
        <v>3.4355382041271616</v>
      </c>
      <c r="E26" s="63"/>
      <c r="F26" s="63">
        <f>IF(OR('Tabel 1'!$G26&lt;5,'Tabel 2'!F26&lt;0.5),"-",IFERROR('Tabel 2'!F26/'Tabel 1'!$G26*100,"-"))</f>
        <v>4.664319839074679</v>
      </c>
      <c r="G26" s="63">
        <f>IF(OR('Tabel 1'!$G26&lt;5,'Tabel 2'!G26&lt;0.5),"-",IFERROR('Tabel 2'!G26/'Tabel 1'!$G26*100,"-"))</f>
        <v>3.5663258737742023</v>
      </c>
      <c r="H26" s="63"/>
      <c r="I26" s="63">
        <f>IF(OR('Tabel 1'!$J26&lt;5,'Tabel 2'!I26&lt;0.5),"-",IFERROR('Tabel 2'!I26/'Tabel 1'!$J26*100,"-"))</f>
        <v>4.6013864818024262</v>
      </c>
      <c r="J26" s="63">
        <f>IF(OR('Tabel 1'!$J26&lt;5,'Tabel 2'!J26&lt;0.5),"-",IFERROR('Tabel 2'!J26/'Tabel 1'!$J26*100,"-"))</f>
        <v>3.5256842287694976</v>
      </c>
      <c r="L26" s="64"/>
      <c r="P26" s="64"/>
    </row>
    <row r="27" spans="1:16" ht="15.75" customHeight="1" x14ac:dyDescent="0.2">
      <c r="A27" s="50" t="s">
        <v>41</v>
      </c>
      <c r="C27" s="62">
        <f>IF(OR('Tabel 1'!$D27&lt;5,'Tabel 2'!C27&lt;0.5),"-",IFERROR('Tabel 2'!C27/'Tabel 1'!$D27*100,"-"))</f>
        <v>7.5709779179810726</v>
      </c>
      <c r="D27" s="62">
        <f>IF(OR('Tabel 1'!$D27&lt;5,'Tabel 2'!D27&lt;0.5),"-",IFERROR('Tabel 2'!D27/'Tabel 1'!$D27*100,"-"))</f>
        <v>6.8205141955835966</v>
      </c>
      <c r="E27" s="63"/>
      <c r="F27" s="62">
        <f>IF(OR('Tabel 1'!$G27&lt;5,'Tabel 2'!F27&lt;0.5),"-",IFERROR('Tabel 2'!F27/'Tabel 1'!$G27*100,"-"))</f>
        <v>5.1843317972350231</v>
      </c>
      <c r="G27" s="62">
        <f>IF(OR('Tabel 1'!$G27&lt;5,'Tabel 2'!G27&lt;0.5),"-",IFERROR('Tabel 2'!G27/'Tabel 1'!$G27*100,"-"))</f>
        <v>3.8252396313364057</v>
      </c>
      <c r="H27" s="63"/>
      <c r="I27" s="62">
        <f>IF(OR('Tabel 1'!$J27&lt;5,'Tabel 2'!I27&lt;0.5),"-",IFERROR('Tabel 2'!I27/'Tabel 1'!$J27*100,"-"))</f>
        <v>5.5528494885533366</v>
      </c>
      <c r="J27" s="62">
        <f>IF(OR('Tabel 1'!$J27&lt;5,'Tabel 2'!J27&lt;0.5),"-",IFERROR('Tabel 2'!J27/'Tabel 1'!$J27*100,"-"))</f>
        <v>4.2877345348270826</v>
      </c>
      <c r="L27" s="64"/>
      <c r="P27" s="64"/>
    </row>
    <row r="28" spans="1:16" ht="15.75" customHeight="1" x14ac:dyDescent="0.2">
      <c r="A28" s="52" t="s">
        <v>191</v>
      </c>
      <c r="C28" s="63">
        <f>IF(OR('Tabel 1'!$D28&lt;5,'Tabel 2'!C28&lt;0.5),"-",IFERROR('Tabel 2'!C28/'Tabel 1'!$D28*100,"-"))</f>
        <v>8.4241823587710609</v>
      </c>
      <c r="D28" s="63">
        <f>IF(OR('Tabel 1'!$D28&lt;5,'Tabel 2'!D28&lt;0.5),"-",IFERROR('Tabel 2'!D28/'Tabel 1'!$D28*100,"-"))</f>
        <v>6.7023145028080613</v>
      </c>
      <c r="E28" s="63"/>
      <c r="F28" s="63">
        <f>IF(OR('Tabel 1'!$G28&lt;5,'Tabel 2'!F28&lt;0.5),"-",IFERROR('Tabel 2'!F28/'Tabel 1'!$G28*100,"-"))</f>
        <v>10.321576763485476</v>
      </c>
      <c r="G28" s="63">
        <f>IF(OR('Tabel 1'!$G28&lt;5,'Tabel 2'!G28&lt;0.5),"-",IFERROR('Tabel 2'!G28/'Tabel 1'!$G28*100,"-"))</f>
        <v>7.5203586618257257</v>
      </c>
      <c r="H28" s="63"/>
      <c r="I28" s="63">
        <f>IF(OR('Tabel 1'!$J28&lt;5,'Tabel 2'!I28&lt;0.5),"-",IFERROR('Tabel 2'!I28/'Tabel 1'!$J28*100,"-"))</f>
        <v>9.4871422344907739</v>
      </c>
      <c r="J28" s="63">
        <f>IF(OR('Tabel 1'!$J28&lt;5,'Tabel 2'!J28&lt;0.5),"-",IFERROR('Tabel 2'!J28/'Tabel 1'!$J28*100,"-"))</f>
        <v>7.1605998837716118</v>
      </c>
      <c r="L28" s="64"/>
      <c r="P28" s="64"/>
    </row>
    <row r="29" spans="1:16" ht="15.75" customHeight="1" x14ac:dyDescent="0.2">
      <c r="A29" s="50" t="s">
        <v>43</v>
      </c>
      <c r="C29" s="62">
        <f>IF(OR('Tabel 1'!$D29&lt;5,'Tabel 2'!C29&lt;0.5),"-",IFERROR('Tabel 2'!C29/'Tabel 1'!$D29*100,"-"))</f>
        <v>1.4802631578947367</v>
      </c>
      <c r="D29" s="62">
        <f>IF(OR('Tabel 1'!$D29&lt;5,'Tabel 2'!D29&lt;0.5),"-",IFERROR('Tabel 2'!D29/'Tabel 1'!$D29*100,"-"))</f>
        <v>1.0700592105263158</v>
      </c>
      <c r="E29" s="63"/>
      <c r="F29" s="62">
        <f>IF(OR('Tabel 1'!$G29&lt;5,'Tabel 2'!F29&lt;0.5),"-",IFERROR('Tabel 2'!F29/'Tabel 1'!$G29*100,"-"))</f>
        <v>1.2096774193548387</v>
      </c>
      <c r="G29" s="62">
        <f>IF(OR('Tabel 1'!$G29&lt;5,'Tabel 2'!G29&lt;0.5),"-",IFERROR('Tabel 2'!G29/'Tabel 1'!$G29*100,"-"))</f>
        <v>1.0233427419354839</v>
      </c>
      <c r="H29" s="63"/>
      <c r="I29" s="62">
        <f>IF(OR('Tabel 1'!$J29&lt;5,'Tabel 2'!I29&lt;0.5),"-",IFERROR('Tabel 2'!I29/'Tabel 1'!$J29*100,"-"))</f>
        <v>1.4018691588785046</v>
      </c>
      <c r="J29" s="62">
        <f>IF(OR('Tabel 1'!$J29&lt;5,'Tabel 2'!J29&lt;0.5),"-",IFERROR('Tabel 2'!J29/'Tabel 1'!$J29*100,"-"))</f>
        <v>1.0565245327102801</v>
      </c>
      <c r="L29" s="64"/>
      <c r="P29" s="64"/>
    </row>
    <row r="30" spans="1:16" ht="15.75" customHeight="1" x14ac:dyDescent="0.2">
      <c r="A30" s="52" t="s">
        <v>44</v>
      </c>
      <c r="C30" s="63">
        <f>IF(OR('Tabel 1'!$D30&lt;5,'Tabel 2'!C30&lt;0.5),"-",IFERROR('Tabel 2'!C30/'Tabel 1'!$D30*100,"-"))</f>
        <v>4.4919786096256686</v>
      </c>
      <c r="D30" s="63">
        <f>IF(OR('Tabel 1'!$D30&lt;5,'Tabel 2'!D30&lt;0.5),"-",IFERROR('Tabel 2'!D30/'Tabel 1'!$D30*100,"-"))</f>
        <v>3.0904844919786094</v>
      </c>
      <c r="E30" s="63"/>
      <c r="F30" s="63">
        <f>IF(OR('Tabel 1'!$G30&lt;5,'Tabel 2'!F30&lt;0.5),"-",IFERROR('Tabel 2'!F30/'Tabel 1'!$G30*100,"-"))</f>
        <v>4.3823196071023798</v>
      </c>
      <c r="G30" s="63">
        <f>IF(OR('Tabel 1'!$G30&lt;5,'Tabel 2'!G30&lt;0.5),"-",IFERROR('Tabel 2'!G30/'Tabel 1'!$G30*100,"-"))</f>
        <v>3.0390426898375522</v>
      </c>
      <c r="H30" s="63"/>
      <c r="I30" s="63">
        <f>IF(OR('Tabel 1'!$J30&lt;5,'Tabel 2'!I30&lt;0.5),"-",IFERROR('Tabel 2'!I30/'Tabel 1'!$J30*100,"-"))</f>
        <v>4.4109436069235066</v>
      </c>
      <c r="J30" s="63">
        <f>IF(OR('Tabel 1'!$J30&lt;5,'Tabel 2'!J30&lt;0.5),"-",IFERROR('Tabel 2'!J30/'Tabel 1'!$J30*100,"-"))</f>
        <v>3.0524704075935229</v>
      </c>
      <c r="L30" s="64"/>
      <c r="P30" s="64"/>
    </row>
    <row r="31" spans="1:16" ht="15.75" customHeight="1" x14ac:dyDescent="0.2">
      <c r="A31" s="50" t="s">
        <v>45</v>
      </c>
      <c r="C31" s="62">
        <f>IF(OR('Tabel 1'!$D31&lt;5,'Tabel 2'!C31&lt;0.5),"-",IFERROR('Tabel 2'!C31/'Tabel 1'!$D31*100,"-"))</f>
        <v>4.2056074766355138</v>
      </c>
      <c r="D31" s="62">
        <f>IF(OR('Tabel 1'!$D31&lt;5,'Tabel 2'!D31&lt;0.5),"-",IFERROR('Tabel 2'!D31/'Tabel 1'!$D31*100,"-"))</f>
        <v>3.3027663551401867</v>
      </c>
      <c r="E31" s="63"/>
      <c r="F31" s="62">
        <f>IF(OR('Tabel 1'!$G31&lt;5,'Tabel 2'!F31&lt;0.5),"-",IFERROR('Tabel 2'!F31/'Tabel 1'!$G31*100,"-"))</f>
        <v>4.9270072992700733</v>
      </c>
      <c r="G31" s="62">
        <f>IF(OR('Tabel 1'!$G31&lt;5,'Tabel 2'!G31&lt;0.5),"-",IFERROR('Tabel 2'!G31/'Tabel 1'!$G31*100,"-"))</f>
        <v>2.8937810218978099</v>
      </c>
      <c r="H31" s="63"/>
      <c r="I31" s="62">
        <f>IF(OR('Tabel 1'!$J31&lt;5,'Tabel 2'!I31&lt;0.5),"-",IFERROR('Tabel 2'!I31/'Tabel 1'!$J31*100,"-"))</f>
        <v>4.610655737704918</v>
      </c>
      <c r="J31" s="62">
        <f>IF(OR('Tabel 1'!$J31&lt;5,'Tabel 2'!J31&lt;0.5),"-",IFERROR('Tabel 2'!J31/'Tabel 1'!$J31*100,"-"))</f>
        <v>3.0731311475409839</v>
      </c>
      <c r="L31" s="64"/>
      <c r="P31" s="64"/>
    </row>
    <row r="32" spans="1:16" ht="15.75" customHeight="1" x14ac:dyDescent="0.2">
      <c r="A32" s="52" t="s">
        <v>46</v>
      </c>
      <c r="C32" s="63">
        <f>IF(OR('Tabel 1'!$D32&lt;5,'Tabel 2'!C32&lt;0.5),"-",IFERROR('Tabel 2'!C32/'Tabel 1'!$D32*100,"-"))</f>
        <v>4.5994065281899106</v>
      </c>
      <c r="D32" s="63">
        <f>IF(OR('Tabel 1'!$D32&lt;5,'Tabel 2'!D32&lt;0.5),"-",IFERROR('Tabel 2'!D32/'Tabel 1'!$D32*100,"-"))</f>
        <v>3.6480771513353112</v>
      </c>
      <c r="E32" s="63"/>
      <c r="F32" s="63">
        <f>IF(OR('Tabel 1'!$G32&lt;5,'Tabel 2'!F32&lt;0.5),"-",IFERROR('Tabel 2'!F32/'Tabel 1'!$G32*100,"-"))</f>
        <v>4.2435424354243541</v>
      </c>
      <c r="G32" s="63">
        <f>IF(OR('Tabel 1'!$G32&lt;5,'Tabel 2'!G32&lt;0.5),"-",IFERROR('Tabel 2'!G32/'Tabel 1'!$G32*100,"-"))</f>
        <v>3.1132739852398523</v>
      </c>
      <c r="H32" s="63"/>
      <c r="I32" s="63">
        <f>IF(OR('Tabel 1'!$J32&lt;5,'Tabel 2'!I32&lt;0.5),"-",IFERROR('Tabel 2'!I32/'Tabel 1'!$J32*100,"-"))</f>
        <v>4.3799772468714453</v>
      </c>
      <c r="J32" s="63">
        <f>IF(OR('Tabel 1'!$J32&lt;5,'Tabel 2'!J32&lt;0.5),"-",IFERROR('Tabel 2'!J32/'Tabel 1'!$J32*100,"-"))</f>
        <v>3.3183122866894199</v>
      </c>
      <c r="L32" s="64"/>
      <c r="P32" s="64"/>
    </row>
    <row r="33" spans="1:16" ht="15.75" customHeight="1" x14ac:dyDescent="0.2">
      <c r="A33" s="50" t="s">
        <v>47</v>
      </c>
      <c r="C33" s="62">
        <f>IF(OR('Tabel 1'!$D33&lt;5,'Tabel 2'!C33&lt;0.5),"-",IFERROR('Tabel 2'!C33/'Tabel 1'!$D33*100,"-"))</f>
        <v>8.6531751570132585</v>
      </c>
      <c r="D33" s="62">
        <f>IF(OR('Tabel 1'!$D33&lt;5,'Tabel 2'!D33&lt;0.5),"-",IFERROR('Tabel 2'!D33/'Tabel 1'!$D33*100,"-"))</f>
        <v>7.2357739009071889</v>
      </c>
      <c r="E33" s="63"/>
      <c r="F33" s="62">
        <f>IF(OR('Tabel 1'!$G33&lt;5,'Tabel 2'!F33&lt;0.5),"-",IFERROR('Tabel 2'!F33/'Tabel 1'!$G33*100,"-"))</f>
        <v>8.1979891724671301</v>
      </c>
      <c r="G33" s="62">
        <f>IF(OR('Tabel 1'!$G33&lt;5,'Tabel 2'!G33&lt;0.5),"-",IFERROR('Tabel 2'!G33/'Tabel 1'!$G33*100,"-"))</f>
        <v>6.4435353441608667</v>
      </c>
      <c r="H33" s="63"/>
      <c r="I33" s="62">
        <f>IF(OR('Tabel 1'!$J33&lt;5,'Tabel 2'!I33&lt;0.5),"-",IFERROR('Tabel 2'!I33/'Tabel 1'!$J33*100,"-"))</f>
        <v>8.2805773613573059</v>
      </c>
      <c r="J33" s="62">
        <f>IF(OR('Tabel 1'!$J33&lt;5,'Tabel 2'!J33&lt;0.5),"-",IFERROR('Tabel 2'!J33/'Tabel 1'!$J33*100,"-"))</f>
        <v>6.587277791846037</v>
      </c>
      <c r="L33" s="64"/>
      <c r="P33" s="64"/>
    </row>
    <row r="34" spans="1:16" ht="15.75" customHeight="1" x14ac:dyDescent="0.2">
      <c r="A34" s="52" t="s">
        <v>48</v>
      </c>
      <c r="C34" s="63">
        <f>IF(OR('Tabel 1'!$D34&lt;5,'Tabel 2'!C34&lt;0.5),"-",IFERROR('Tabel 2'!C34/'Tabel 1'!$D34*100,"-"))</f>
        <v>3.8865754511203652</v>
      </c>
      <c r="D34" s="63">
        <f>IF(OR('Tabel 1'!$D34&lt;5,'Tabel 2'!D34&lt;0.5),"-",IFERROR('Tabel 2'!D34/'Tabel 1'!$D34*100,"-"))</f>
        <v>3.2350983541542728</v>
      </c>
      <c r="E34" s="63"/>
      <c r="F34" s="63">
        <f>IF(OR('Tabel 1'!$G34&lt;5,'Tabel 2'!F34&lt;0.5),"-",IFERROR('Tabel 2'!F34/'Tabel 1'!$G34*100,"-"))</f>
        <v>3.1280836787053485</v>
      </c>
      <c r="G34" s="63">
        <f>IF(OR('Tabel 1'!$G34&lt;5,'Tabel 2'!G34&lt;0.5),"-",IFERROR('Tabel 2'!G34/'Tabel 1'!$G34*100,"-"))</f>
        <v>2.403476119992106</v>
      </c>
      <c r="H34" s="63"/>
      <c r="I34" s="63">
        <f>IF(OR('Tabel 1'!$J34&lt;5,'Tabel 2'!I34&lt;0.5),"-",IFERROR('Tabel 2'!I34/'Tabel 1'!$J34*100,"-"))</f>
        <v>3.3801146471634707</v>
      </c>
      <c r="J34" s="63">
        <f>IF(OR('Tabel 1'!$J34&lt;5,'Tabel 2'!J34&lt;0.5),"-",IFERROR('Tabel 2'!J34/'Tabel 1'!$J34*100,"-"))</f>
        <v>2.6798068129406341</v>
      </c>
      <c r="L34" s="64"/>
      <c r="P34" s="64"/>
    </row>
    <row r="35" spans="1:16" ht="15.75" customHeight="1" x14ac:dyDescent="0.2">
      <c r="A35" s="50" t="s">
        <v>49</v>
      </c>
      <c r="C35" s="62">
        <f>IF(OR('Tabel 1'!$D35&lt;5,'Tabel 2'!C35&lt;0.5),"-",IFERROR('Tabel 2'!C35/'Tabel 1'!$D35*100,"-"))</f>
        <v>3.9371500812714468</v>
      </c>
      <c r="D35" s="62">
        <f>IF(OR('Tabel 1'!$D35&lt;5,'Tabel 2'!D35&lt;0.5),"-",IFERROR('Tabel 2'!D35/'Tabel 1'!$D35*100,"-"))</f>
        <v>3.0044025645656491</v>
      </c>
      <c r="E35" s="63"/>
      <c r="F35" s="62">
        <f>IF(OR('Tabel 1'!$G35&lt;5,'Tabel 2'!F35&lt;0.5),"-",IFERROR('Tabel 2'!F35/'Tabel 1'!$G35*100,"-"))</f>
        <v>3.3314350797266514</v>
      </c>
      <c r="G35" s="62">
        <f>IF(OR('Tabel 1'!$G35&lt;5,'Tabel 2'!G35&lt;0.5),"-",IFERROR('Tabel 2'!G35/'Tabel 1'!$G35*100,"-"))</f>
        <v>2.6033826879271071</v>
      </c>
      <c r="H35" s="63"/>
      <c r="I35" s="62">
        <f>IF(OR('Tabel 1'!$J35&lt;5,'Tabel 2'!I35&lt;0.5),"-",IFERROR('Tabel 2'!I35/'Tabel 1'!$J35*100,"-"))</f>
        <v>3.7020665266880317</v>
      </c>
      <c r="J35" s="62">
        <f>IF(OR('Tabel 1'!$J35&lt;5,'Tabel 2'!J35&lt;0.5),"-",IFERROR('Tabel 2'!J35/'Tabel 1'!$J35*100,"-"))</f>
        <v>2.8487630677422922</v>
      </c>
      <c r="L35" s="64"/>
      <c r="P35" s="64"/>
    </row>
    <row r="36" spans="1:16" ht="15.75" customHeight="1" x14ac:dyDescent="0.2">
      <c r="A36" s="52" t="s">
        <v>50</v>
      </c>
      <c r="C36" s="63">
        <f>IF(OR('Tabel 1'!$D36&lt;5,'Tabel 2'!C36&lt;0.5),"-",IFERROR('Tabel 2'!C36/'Tabel 1'!$D36*100,"-"))</f>
        <v>6.4504066560717961</v>
      </c>
      <c r="D36" s="63">
        <f>IF(OR('Tabel 1'!$D36&lt;5,'Tabel 2'!D36&lt;0.5),"-",IFERROR('Tabel 2'!D36/'Tabel 1'!$D36*100,"-"))</f>
        <v>5.1238506123212115</v>
      </c>
      <c r="E36" s="63"/>
      <c r="F36" s="63">
        <f>IF(OR('Tabel 1'!$G36&lt;5,'Tabel 2'!F36&lt;0.5),"-",IFERROR('Tabel 2'!F36/'Tabel 1'!$G36*100,"-"))</f>
        <v>8.2476892250016149</v>
      </c>
      <c r="G36" s="63">
        <f>IF(OR('Tabel 1'!$G36&lt;5,'Tabel 2'!G36&lt;0.5),"-",IFERROR('Tabel 2'!G36/'Tabel 1'!$G36*100,"-"))</f>
        <v>6.1318290349686508</v>
      </c>
      <c r="H36" s="63"/>
      <c r="I36" s="63">
        <f>IF(OR('Tabel 1'!$J36&lt;5,'Tabel 2'!I36&lt;0.5),"-",IFERROR('Tabel 2'!I36/'Tabel 1'!$J36*100,"-"))</f>
        <v>7.5129929685111589</v>
      </c>
      <c r="J36" s="63">
        <f>IF(OR('Tabel 1'!$J36&lt;5,'Tabel 2'!J36&lt;0.5),"-",IFERROR('Tabel 2'!J36/'Tabel 1'!$J36*100,"-"))</f>
        <v>5.7197858835218582</v>
      </c>
      <c r="L36" s="64"/>
      <c r="P36" s="64"/>
    </row>
    <row r="37" spans="1:16" ht="15.75" customHeight="1" x14ac:dyDescent="0.2">
      <c r="A37" s="50" t="s">
        <v>51</v>
      </c>
      <c r="C37" s="62">
        <f>IF(OR('Tabel 1'!$D37&lt;5,'Tabel 2'!C37&lt;0.5),"-",IFERROR('Tabel 2'!C37/'Tabel 1'!$D37*100,"-"))</f>
        <v>6.7967066364590822</v>
      </c>
      <c r="D37" s="62">
        <f>IF(OR('Tabel 1'!$D37&lt;5,'Tabel 2'!D37&lt;0.5),"-",IFERROR('Tabel 2'!D37/'Tabel 1'!$D37*100,"-"))</f>
        <v>5.4250812841907496</v>
      </c>
      <c r="E37" s="63"/>
      <c r="F37" s="62">
        <f>IF(OR('Tabel 1'!$G37&lt;5,'Tabel 2'!F37&lt;0.5),"-",IFERROR('Tabel 2'!F37/'Tabel 1'!$G37*100,"-"))</f>
        <v>7.0704703883779514</v>
      </c>
      <c r="G37" s="62">
        <f>IF(OR('Tabel 1'!$G37&lt;5,'Tabel 2'!G37&lt;0.5),"-",IFERROR('Tabel 2'!G37/'Tabel 1'!$G37*100,"-"))</f>
        <v>5.417217971999297</v>
      </c>
      <c r="H37" s="63"/>
      <c r="I37" s="62">
        <f>IF(OR('Tabel 1'!$J37&lt;5,'Tabel 2'!I37&lt;0.5),"-",IFERROR('Tabel 2'!I37/'Tabel 1'!$J37*100,"-"))</f>
        <v>6.9295950864422196</v>
      </c>
      <c r="J37" s="62">
        <f>IF(OR('Tabel 1'!$J37&lt;5,'Tabel 2'!J37&lt;0.5),"-",IFERROR('Tabel 2'!J37/'Tabel 1'!$J37*100,"-"))</f>
        <v>5.4212643312101916</v>
      </c>
      <c r="L37" s="64"/>
      <c r="P37" s="64"/>
    </row>
    <row r="38" spans="1:16" ht="15.75" customHeight="1" x14ac:dyDescent="0.2">
      <c r="A38" s="52" t="s">
        <v>52</v>
      </c>
      <c r="C38" s="63">
        <f>IF(OR('Tabel 1'!$D38&lt;5,'Tabel 2'!C38&lt;0.5),"-",IFERROR('Tabel 2'!C38/'Tabel 1'!$D38*100,"-"))</f>
        <v>7.4698795180722897</v>
      </c>
      <c r="D38" s="63">
        <f>IF(OR('Tabel 1'!$D38&lt;5,'Tabel 2'!D38&lt;0.5),"-",IFERROR('Tabel 2'!D38/'Tabel 1'!$D38*100,"-"))</f>
        <v>6.0034313253012046</v>
      </c>
      <c r="E38" s="63"/>
      <c r="F38" s="63">
        <f>IF(OR('Tabel 1'!$G38&lt;5,'Tabel 2'!F38&lt;0.5),"-",IFERROR('Tabel 2'!F38/'Tabel 1'!$G38*100,"-"))</f>
        <v>8.8467048710601723</v>
      </c>
      <c r="G38" s="63">
        <f>IF(OR('Tabel 1'!$G38&lt;5,'Tabel 2'!G38&lt;0.5),"-",IFERROR('Tabel 2'!G38/'Tabel 1'!$G38*100,"-"))</f>
        <v>6.6632360315186254</v>
      </c>
      <c r="H38" s="63"/>
      <c r="I38" s="63">
        <f>IF(OR('Tabel 1'!$J38&lt;5,'Tabel 2'!I38&lt;0.5),"-",IFERROR('Tabel 2'!I38/'Tabel 1'!$J38*100,"-"))</f>
        <v>8.0988219895287958</v>
      </c>
      <c r="J38" s="63">
        <f>IF(OR('Tabel 1'!$J38&lt;5,'Tabel 2'!J38&lt;0.5),"-",IFERROR('Tabel 2'!J38/'Tabel 1'!$J38*100,"-"))</f>
        <v>6.3048342604712033</v>
      </c>
      <c r="L38" s="64"/>
      <c r="P38" s="64"/>
    </row>
    <row r="39" spans="1:16" ht="15.75" customHeight="1" x14ac:dyDescent="0.2">
      <c r="A39" s="50" t="s">
        <v>53</v>
      </c>
      <c r="C39" s="62">
        <f>IF(OR('Tabel 1'!$D39&lt;5,'Tabel 2'!C39&lt;0.5),"-",IFERROR('Tabel 2'!C39/'Tabel 1'!$D39*100,"-"))</f>
        <v>6.497834055314895</v>
      </c>
      <c r="D39" s="62">
        <f>IF(OR('Tabel 1'!$D39&lt;5,'Tabel 2'!D39&lt;0.5),"-",IFERROR('Tabel 2'!D39/'Tabel 1'!$D39*100,"-"))</f>
        <v>5.2855204931689439</v>
      </c>
      <c r="E39" s="63"/>
      <c r="F39" s="62">
        <f>IF(OR('Tabel 1'!$G39&lt;5,'Tabel 2'!F39&lt;0.5),"-",IFERROR('Tabel 2'!F39/'Tabel 1'!$G39*100,"-"))</f>
        <v>10.759493670886076</v>
      </c>
      <c r="G39" s="62">
        <f>IF(OR('Tabel 1'!$G39&lt;5,'Tabel 2'!G39&lt;0.5),"-",IFERROR('Tabel 2'!G39/'Tabel 1'!$G39*100,"-"))</f>
        <v>8.4081067510548522</v>
      </c>
      <c r="H39" s="63"/>
      <c r="I39" s="62">
        <f>IF(OR('Tabel 1'!$J39&lt;5,'Tabel 2'!I39&lt;0.5),"-",IFERROR('Tabel 2'!I39/'Tabel 1'!$J39*100,"-"))</f>
        <v>8.3783280580897408</v>
      </c>
      <c r="J39" s="62">
        <f>IF(OR('Tabel 1'!$J39&lt;5,'Tabel 2'!J39&lt;0.5),"-",IFERROR('Tabel 2'!J39/'Tabel 1'!$J39*100,"-"))</f>
        <v>6.6633885682368277</v>
      </c>
      <c r="L39" s="64"/>
      <c r="P39" s="64"/>
    </row>
    <row r="40" spans="1:16" ht="15.75" customHeight="1" x14ac:dyDescent="0.2">
      <c r="A40" s="52" t="s">
        <v>54</v>
      </c>
      <c r="C40" s="63">
        <f>IF(OR('Tabel 1'!$D40&lt;5,'Tabel 2'!C40&lt;0.5),"-",IFERROR('Tabel 2'!C40/'Tabel 1'!$D40*100,"-"))</f>
        <v>11.152416356877323</v>
      </c>
      <c r="D40" s="63">
        <f>IF(OR('Tabel 1'!$D40&lt;5,'Tabel 2'!D40&lt;0.5),"-",IFERROR('Tabel 2'!D40/'Tabel 1'!$D40*100,"-"))</f>
        <v>9.106392193308551</v>
      </c>
      <c r="E40" s="63"/>
      <c r="F40" s="63">
        <f>IF(OR('Tabel 1'!$G40&lt;5,'Tabel 2'!F40&lt;0.5),"-",IFERROR('Tabel 2'!F40/'Tabel 1'!$G40*100,"-"))</f>
        <v>7.5593952483801292</v>
      </c>
      <c r="G40" s="63">
        <f>IF(OR('Tabel 1'!$G40&lt;5,'Tabel 2'!G40&lt;0.5),"-",IFERROR('Tabel 2'!G40/'Tabel 1'!$G40*100,"-"))</f>
        <v>5.6036076828139461</v>
      </c>
      <c r="H40" s="63"/>
      <c r="I40" s="63">
        <f>IF(OR('Tabel 1'!$J40&lt;5,'Tabel 2'!I40&lt;0.5),"-",IFERROR('Tabel 2'!I40/'Tabel 1'!$J40*100,"-"))</f>
        <v>8.0709182323365969</v>
      </c>
      <c r="J40" s="63">
        <f>IF(OR('Tabel 1'!$J40&lt;5,'Tabel 2'!J40&lt;0.5),"-",IFERROR('Tabel 2'!J40/'Tabel 1'!$J40*100,"-"))</f>
        <v>6.1022840698597509</v>
      </c>
      <c r="L40" s="64"/>
      <c r="P40" s="64"/>
    </row>
    <row r="41" spans="1:16" ht="15.75" customHeight="1" x14ac:dyDescent="0.2">
      <c r="A41" s="50" t="s">
        <v>55</v>
      </c>
      <c r="C41" s="62">
        <f>IF(OR('Tabel 1'!$D41&lt;5,'Tabel 2'!C41&lt;0.5),"-",IFERROR('Tabel 2'!C41/'Tabel 1'!$D41*100,"-"))</f>
        <v>10.891089108910892</v>
      </c>
      <c r="D41" s="62">
        <f>IF(OR('Tabel 1'!$D41&lt;5,'Tabel 2'!D41&lt;0.5),"-",IFERROR('Tabel 2'!D41/'Tabel 1'!$D41*100,"-"))</f>
        <v>8.6676889438943903</v>
      </c>
      <c r="E41" s="63"/>
      <c r="F41" s="62">
        <f>IF(OR('Tabel 1'!$G41&lt;5,'Tabel 2'!F41&lt;0.5),"-",IFERROR('Tabel 2'!F41/'Tabel 1'!$G41*100,"-"))</f>
        <v>13.473360655737704</v>
      </c>
      <c r="G41" s="62">
        <f>IF(OR('Tabel 1'!$G41&lt;5,'Tabel 2'!G41&lt;0.5),"-",IFERROR('Tabel 2'!G41/'Tabel 1'!$G41*100,"-"))</f>
        <v>10.690137807377049</v>
      </c>
      <c r="H41" s="63"/>
      <c r="I41" s="62">
        <f>IF(OR('Tabel 1'!$J41&lt;5,'Tabel 2'!I41&lt;0.5),"-",IFERROR('Tabel 2'!I41/'Tabel 1'!$J41*100,"-"))</f>
        <v>12.042961608775137</v>
      </c>
      <c r="J41" s="62">
        <f>IF(OR('Tabel 1'!$J41&lt;5,'Tabel 2'!J41&lt;0.5),"-",IFERROR('Tabel 2'!J41/'Tabel 1'!$J41*100,"-"))</f>
        <v>9.5698416361974399</v>
      </c>
      <c r="L41" s="64"/>
      <c r="P41" s="64"/>
    </row>
    <row r="42" spans="1:16" ht="15.75" customHeight="1" x14ac:dyDescent="0.2">
      <c r="A42" s="52" t="s">
        <v>56</v>
      </c>
      <c r="C42" s="63">
        <f>IF(OR('Tabel 1'!$D42&lt;5,'Tabel 2'!C42&lt;0.5),"-",IFERROR('Tabel 2'!C42/'Tabel 1'!$D42*100,"-"))</f>
        <v>6.2305295950155761</v>
      </c>
      <c r="D42" s="63">
        <f>IF(OR('Tabel 1'!$D42&lt;5,'Tabel 2'!D42&lt;0.5),"-",IFERROR('Tabel 2'!D42/'Tabel 1'!$D42*100,"-"))</f>
        <v>5.0628644859813088</v>
      </c>
      <c r="E42" s="63"/>
      <c r="F42" s="63">
        <f>IF(OR('Tabel 1'!$G42&lt;5,'Tabel 2'!F42&lt;0.5),"-",IFERROR('Tabel 2'!F42/'Tabel 1'!$G42*100,"-"))</f>
        <v>9.9009900990099009</v>
      </c>
      <c r="G42" s="63">
        <f>IF(OR('Tabel 1'!$G42&lt;5,'Tabel 2'!G42&lt;0.5),"-",IFERROR('Tabel 2'!G42/'Tabel 1'!$G42*100,"-"))</f>
        <v>7.264455445544554</v>
      </c>
      <c r="H42" s="63"/>
      <c r="I42" s="63">
        <f>IF(OR('Tabel 1'!$J42&lt;5,'Tabel 2'!I42&lt;0.5),"-",IFERROR('Tabel 2'!I42/'Tabel 1'!$J42*100,"-"))</f>
        <v>8.1541882876204586</v>
      </c>
      <c r="J42" s="63">
        <f>IF(OR('Tabel 1'!$J42&lt;5,'Tabel 2'!J42&lt;0.5),"-",IFERROR('Tabel 2'!J42/'Tabel 1'!$J42*100,"-"))</f>
        <v>6.2167005189028917</v>
      </c>
      <c r="L42" s="64"/>
      <c r="P42" s="64"/>
    </row>
    <row r="43" spans="1:16" ht="15.75" customHeight="1" x14ac:dyDescent="0.2">
      <c r="A43" s="50" t="s">
        <v>57</v>
      </c>
      <c r="C43" s="62">
        <f>IF(OR('Tabel 1'!$D43&lt;5,'Tabel 2'!C43&lt;0.5),"-",IFERROR('Tabel 2'!C43/'Tabel 1'!$D43*100,"-"))</f>
        <v>13.202614379084968</v>
      </c>
      <c r="D43" s="62">
        <f>IF(OR('Tabel 1'!$D43&lt;5,'Tabel 2'!D43&lt;0.5),"-",IFERROR('Tabel 2'!D43/'Tabel 1'!$D43*100,"-"))</f>
        <v>10.501339215686274</v>
      </c>
      <c r="E43" s="63"/>
      <c r="F43" s="62">
        <f>IF(OR('Tabel 1'!$G43&lt;5,'Tabel 2'!F43&lt;0.5),"-",IFERROR('Tabel 2'!F43/'Tabel 1'!$G43*100,"-"))</f>
        <v>13.674884437596301</v>
      </c>
      <c r="G43" s="62">
        <f>IF(OR('Tabel 1'!$G43&lt;5,'Tabel 2'!G43&lt;0.5),"-",IFERROR('Tabel 2'!G43/'Tabel 1'!$G43*100,"-"))</f>
        <v>10.271933359013866</v>
      </c>
      <c r="H43" s="63"/>
      <c r="I43" s="62">
        <f>IF(OR('Tabel 1'!$J43&lt;5,'Tabel 2'!I43&lt;0.5),"-",IFERROR('Tabel 2'!I43/'Tabel 1'!$J43*100,"-"))</f>
        <v>13.499757634512846</v>
      </c>
      <c r="J43" s="62">
        <f>IF(OR('Tabel 1'!$J43&lt;5,'Tabel 2'!J43&lt;0.5),"-",IFERROR('Tabel 2'!J43/'Tabel 1'!$J43*100,"-"))</f>
        <v>10.357001454192922</v>
      </c>
      <c r="L43" s="64"/>
      <c r="P43" s="64"/>
    </row>
    <row r="44" spans="1:16" ht="15.75" customHeight="1" x14ac:dyDescent="0.2">
      <c r="A44" s="52" t="s">
        <v>58</v>
      </c>
      <c r="C44" s="63">
        <f>IF(OR('Tabel 1'!$D44&lt;5,'Tabel 2'!C44&lt;0.5),"-",IFERROR('Tabel 2'!C44/'Tabel 1'!$D44*100,"-"))</f>
        <v>8.0737444373807996</v>
      </c>
      <c r="D44" s="63">
        <f>IF(OR('Tabel 1'!$D44&lt;5,'Tabel 2'!D44&lt;0.5),"-",IFERROR('Tabel 2'!D44/'Tabel 1'!$D44*100,"-"))</f>
        <v>6.2542650985378252</v>
      </c>
      <c r="E44" s="63"/>
      <c r="F44" s="63">
        <f>IF(OR('Tabel 1'!$G44&lt;5,'Tabel 2'!F44&lt;0.5),"-",IFERROR('Tabel 2'!F44/'Tabel 1'!$G44*100,"-"))</f>
        <v>14.399205561072492</v>
      </c>
      <c r="G44" s="63">
        <f>IF(OR('Tabel 1'!$G44&lt;5,'Tabel 2'!G44&lt;0.5),"-",IFERROR('Tabel 2'!G44/'Tabel 1'!$G44*100,"-"))</f>
        <v>10.518214498510426</v>
      </c>
      <c r="H44" s="63"/>
      <c r="I44" s="63">
        <f>IF(OR('Tabel 1'!$J44&lt;5,'Tabel 2'!I44&lt;0.5),"-",IFERROR('Tabel 2'!I44/'Tabel 1'!$J44*100,"-"))</f>
        <v>10.542635658914728</v>
      </c>
      <c r="J44" s="63">
        <f>IF(OR('Tabel 1'!$J44&lt;5,'Tabel 2'!J44&lt;0.5),"-",IFERROR('Tabel 2'!J44/'Tabel 1'!$J44*100,"-"))</f>
        <v>7.9185275193798432</v>
      </c>
      <c r="L44" s="64"/>
      <c r="P44" s="64"/>
    </row>
    <row r="45" spans="1:16" ht="15.75" customHeight="1" x14ac:dyDescent="0.2">
      <c r="A45" s="50" t="s">
        <v>59</v>
      </c>
      <c r="C45" s="62">
        <f>IF(OR('Tabel 1'!$D45&lt;5,'Tabel 2'!C45&lt;0.5),"-",IFERROR('Tabel 2'!C45/'Tabel 1'!$D45*100,"-"))</f>
        <v>5.8273314002431951</v>
      </c>
      <c r="D45" s="62">
        <f>IF(OR('Tabel 1'!$D45&lt;5,'Tabel 2'!D45&lt;0.5),"-",IFERROR('Tabel 2'!D45/'Tabel 1'!$D45*100,"-"))</f>
        <v>4.5241142082125148</v>
      </c>
      <c r="E45" s="101"/>
      <c r="F45" s="62">
        <f>IF(OR('Tabel 1'!$G45&lt;5,'Tabel 2'!F45&lt;0.5),"-",IFERROR('Tabel 2'!F45/'Tabel 1'!$G45*100,"-"))</f>
        <v>8.981296876483432</v>
      </c>
      <c r="G45" s="62">
        <f>IF(OR('Tabel 1'!$G45&lt;5,'Tabel 2'!G45&lt;0.5),"-",IFERROR('Tabel 2'!G45/'Tabel 1'!$G45*100,"-"))</f>
        <v>6.5742657362574759</v>
      </c>
      <c r="H45" s="101"/>
      <c r="I45" s="62">
        <f>IF(OR('Tabel 1'!$J45&lt;5,'Tabel 2'!I45&lt;0.5),"-",IFERROR('Tabel 2'!I45/'Tabel 1'!$J45*100,"-"))</f>
        <v>7.392574444025632</v>
      </c>
      <c r="J45" s="62">
        <f>IF(OR('Tabel 1'!$J45&lt;5,'Tabel 2'!J45&lt;0.5),"-",IFERROR('Tabel 2'!J45/'Tabel 1'!$J45*100,"-"))</f>
        <v>5.5415588955898984</v>
      </c>
      <c r="L45" s="64"/>
      <c r="P45" s="64"/>
    </row>
    <row r="46" spans="1:16" ht="15.75" customHeight="1" x14ac:dyDescent="0.2">
      <c r="A46" s="59"/>
      <c r="D46" s="40"/>
      <c r="E46" s="40"/>
      <c r="G46" s="40"/>
      <c r="H46" s="40"/>
      <c r="J46" s="40"/>
      <c r="L46" s="64"/>
      <c r="P46" s="64"/>
    </row>
    <row r="47" spans="1:16" ht="15.75" customHeight="1" x14ac:dyDescent="0.2">
      <c r="A47" s="53" t="s">
        <v>20</v>
      </c>
      <c r="B47" s="61">
        <f>SUM(B9:B45)-SUM(B17:B20)</f>
        <v>0</v>
      </c>
      <c r="C47" s="114">
        <f>IF(OR('Tabel 1'!$D47&lt;5,'Tabel 2'!C47&lt;0.5),"-",IFERROR('Tabel 2'!C47/'Tabel 1'!$D47*100,"-"))</f>
        <v>5.9826807459658884</v>
      </c>
      <c r="D47" s="114">
        <f>IF(OR('Tabel 1'!$D47&lt;5,'Tabel 2'!D47&lt;0.5),"-",IFERROR('Tabel 2'!D47/'Tabel 1'!$D47*100,"-"))</f>
        <v>4.7060146226964354</v>
      </c>
      <c r="E47" s="115">
        <f>IF('Tabel 1'!$G47&lt;10,"-",'Tabel 2'!E47/'Tabel 1'!$G47*100)</f>
        <v>0</v>
      </c>
      <c r="F47" s="114">
        <f>IF(OR('Tabel 1'!$G47&lt;5,'Tabel 2'!F47&lt;0.5),"-",IFERROR('Tabel 2'!F47/'Tabel 1'!$G47*100,"-"))</f>
        <v>7.9756577560152753</v>
      </c>
      <c r="G47" s="114">
        <f>IF(OR('Tabel 1'!$G47&lt;5,'Tabel 2'!G47&lt;0.5),"-",IFERROR('Tabel 2'!G47/'Tabel 1'!$G47*100,"-"))</f>
        <v>5.9839202082796445</v>
      </c>
      <c r="H47" s="115">
        <f>IF('Tabel 1'!$G47&lt;10,"-",'Tabel 2'!H47/'Tabel 1'!$G47*100)</f>
        <v>8.3499285429796402</v>
      </c>
      <c r="I47" s="114">
        <f>IF(OR('Tabel 1'!$J47&lt;5,'Tabel 2'!I47&lt;0.5),"-",IFERROR('Tabel 2'!I47/'Tabel 1'!$J47*100,"-"))</f>
        <v>7.0017340365315679</v>
      </c>
      <c r="J47" s="114">
        <f>IF(OR('Tabel 1'!$J47&lt;5,'Tabel 2'!J47&lt;0.5),"-",IFERROR('Tabel 2'!J47/'Tabel 1'!$J47*100,"-"))</f>
        <v>5.3594360547823756</v>
      </c>
      <c r="K47" s="109"/>
      <c r="L47" s="64"/>
      <c r="P47" s="64"/>
    </row>
    <row r="48" spans="1:16" ht="15.75" customHeight="1" x14ac:dyDescent="0.2">
      <c r="C48" s="64"/>
      <c r="D48" s="109"/>
      <c r="E48" s="109"/>
      <c r="F48" s="64"/>
      <c r="G48" s="109"/>
      <c r="H48" s="109"/>
      <c r="I48" s="64"/>
      <c r="J48" s="109"/>
      <c r="L48" s="64"/>
      <c r="P48" s="64"/>
    </row>
    <row r="49" spans="1:17" ht="15.75" customHeight="1" x14ac:dyDescent="0.2">
      <c r="A49" s="35" t="s">
        <v>60</v>
      </c>
      <c r="B49" s="63">
        <f>IF('Tabel 1'!$D49&lt;10,"-",'Tabel 2'!B49/'Tabel 1'!$D49*100)</f>
        <v>0</v>
      </c>
      <c r="C49" s="62">
        <f>IF(OR('Tabel 1'!$D49&lt;5,'Tabel 2'!C49&lt;0.5),"-",IFERROR('Tabel 2'!C49/'Tabel 1'!$D49*100,"-"))</f>
        <v>3.3528157333543951</v>
      </c>
      <c r="D49" s="62">
        <f>IF(OR('Tabel 1'!$D49&lt;5,'Tabel 2'!D49&lt;0.5),"-",IFERROR('Tabel 2'!D49/'Tabel 1'!$D49*100,"-"))</f>
        <v>2.6346271029144614</v>
      </c>
      <c r="E49" s="63"/>
      <c r="F49" s="62">
        <f>IF(OR('Tabel 1'!$G49&lt;5,'Tabel 2'!F49&lt;0.5),"-",IFERROR('Tabel 2'!F49/'Tabel 1'!$G49*100,"-"))</f>
        <v>4.8098278734036644</v>
      </c>
      <c r="G49" s="62">
        <f>IF(OR('Tabel 1'!$G49&lt;5,'Tabel 2'!G49&lt;0.5),"-",IFERROR('Tabel 2'!G49/'Tabel 1'!$G49*100,"-"))</f>
        <v>3.5783186424208773</v>
      </c>
      <c r="H49" s="63"/>
      <c r="I49" s="62">
        <f>IF(OR('Tabel 1'!$J49&lt;5,'Tabel 2'!I49&lt;0.5),"-",IFERROR('Tabel 2'!I49/'Tabel 1'!$J49*100,"-"))</f>
        <v>3.6755211215642869</v>
      </c>
      <c r="J49" s="62">
        <f>IF(OR('Tabel 1'!$J49&lt;5,'Tabel 2'!J49&lt;0.5),"-",IFERROR('Tabel 2'!J49/'Tabel 1'!$J49*100,"-"))</f>
        <v>2.8436400110680689</v>
      </c>
      <c r="K49" s="55"/>
      <c r="L49" s="64"/>
      <c r="M49" s="55"/>
      <c r="N49" s="55"/>
      <c r="P49" s="64"/>
    </row>
    <row r="50" spans="1:17" ht="15.75" customHeight="1" x14ac:dyDescent="0.2">
      <c r="A50" s="38" t="s">
        <v>61</v>
      </c>
      <c r="C50" s="63">
        <f>IF(OR('Tabel 1'!$D50&lt;5,'Tabel 2'!C50&lt;0.5),"-",IFERROR('Tabel 2'!C50/'Tabel 1'!$D50*100,"-"))</f>
        <v>8.4980076441408468</v>
      </c>
      <c r="D50" s="63">
        <f>IF(OR('Tabel 1'!$D50&lt;5,'Tabel 2'!D50&lt;0.5),"-",IFERROR('Tabel 2'!D50/'Tabel 1'!$D50*100,"-"))</f>
        <v>6.4761018541107589</v>
      </c>
      <c r="E50" s="63"/>
      <c r="F50" s="63">
        <f>IF(OR('Tabel 1'!$G50&lt;5,'Tabel 2'!F50&lt;0.5),"-",IFERROR('Tabel 2'!F50/'Tabel 1'!$G50*100,"-"))</f>
        <v>10.314431993817621</v>
      </c>
      <c r="G50" s="63">
        <f>IF(OR('Tabel 1'!$G50&lt;5,'Tabel 2'!G50&lt;0.5),"-",IFERROR('Tabel 2'!G50/'Tabel 1'!$G50*100,"-"))</f>
        <v>7.6616514683153003</v>
      </c>
      <c r="H50" s="63"/>
      <c r="I50" s="63">
        <f>IF(OR('Tabel 1'!$J50&lt;5,'Tabel 2'!I50&lt;0.5),"-",IFERROR('Tabel 2'!I50/'Tabel 1'!$J50*100,"-"))</f>
        <v>9.6375867397957649</v>
      </c>
      <c r="J50" s="63">
        <f>IF(OR('Tabel 1'!$J50&lt;5,'Tabel 2'!J50&lt;0.5),"-",IFERROR('Tabel 2'!J50/'Tabel 1'!$J50*100,"-"))</f>
        <v>7.2198859580012726</v>
      </c>
      <c r="K50" s="55"/>
      <c r="L50" s="64"/>
      <c r="M50" s="55"/>
      <c r="N50" s="55"/>
      <c r="O50" s="41"/>
      <c r="P50" s="64"/>
      <c r="Q50" s="41"/>
    </row>
    <row r="51" spans="1:17" ht="15.75" customHeight="1" x14ac:dyDescent="0.2">
      <c r="A51" s="35" t="s">
        <v>62</v>
      </c>
      <c r="C51" s="62">
        <f>IF(OR('Tabel 1'!$D51&lt;5,'Tabel 2'!C51&lt;0.5),"-",IFERROR('Tabel 2'!C51/'Tabel 1'!$D51*100,"-"))</f>
        <v>6.0476881997470375</v>
      </c>
      <c r="D51" s="62">
        <f>IF(OR('Tabel 1'!$D51&lt;5,'Tabel 2'!D51&lt;0.5),"-",IFERROR('Tabel 2'!D51/'Tabel 1'!$D51*100,"-"))</f>
        <v>4.8219631564154213</v>
      </c>
      <c r="E51" s="101"/>
      <c r="F51" s="62">
        <f>IF(OR('Tabel 1'!$G51&lt;5,'Tabel 2'!F51&lt;0.5),"-",IFERROR('Tabel 2'!F51/'Tabel 1'!$G51*100,"-"))</f>
        <v>6.4597795018374846</v>
      </c>
      <c r="G51" s="62">
        <f>IF(OR('Tabel 1'!$G51&lt;5,'Tabel 2'!G51&lt;0.5),"-",IFERROR('Tabel 2'!G51/'Tabel 1'!$G51*100,"-"))</f>
        <v>4.8886589832584724</v>
      </c>
      <c r="H51" s="101"/>
      <c r="I51" s="62">
        <f>IF(OR('Tabel 1'!$J51&lt;5,'Tabel 2'!I51&lt;0.5),"-",IFERROR('Tabel 2'!I51/'Tabel 1'!$J51*100,"-"))</f>
        <v>6.2678622073870454</v>
      </c>
      <c r="J51" s="62">
        <f>IF(OR('Tabel 1'!$J51&lt;5,'Tabel 2'!J51&lt;0.5),"-",IFERROR('Tabel 2'!J51/'Tabel 1'!$J51*100,"-"))</f>
        <v>4.8575977049108801</v>
      </c>
      <c r="L51" s="64"/>
      <c r="P51" s="64"/>
    </row>
    <row r="52" spans="1:17" x14ac:dyDescent="0.2">
      <c r="A52" s="44" t="s">
        <v>63</v>
      </c>
      <c r="P52" s="64"/>
    </row>
  </sheetData>
  <mergeCells count="9">
    <mergeCell ref="C5:D5"/>
    <mergeCell ref="F5:G5"/>
    <mergeCell ref="I5:J5"/>
    <mergeCell ref="C6:C8"/>
    <mergeCell ref="D6:D8"/>
    <mergeCell ref="F6:F8"/>
    <mergeCell ref="G6:G8"/>
    <mergeCell ref="I6:I8"/>
    <mergeCell ref="J6:J8"/>
  </mergeCells>
  <pageMargins left="0.70866141732283472" right="0.11811023622047245" top="0.39370078740157483" bottom="0.19685039370078741" header="0" footer="0.19685039370078741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U52"/>
  <sheetViews>
    <sheetView showGridLines="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9" max="12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208</v>
      </c>
    </row>
    <row r="4" spans="1:8" ht="15.75" customHeight="1" x14ac:dyDescent="0.2"/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57">
        <v>5084</v>
      </c>
      <c r="C9" s="57">
        <v>10352</v>
      </c>
      <c r="D9" s="57">
        <v>7685</v>
      </c>
      <c r="E9" s="57">
        <v>6357</v>
      </c>
      <c r="F9" s="57">
        <v>1681</v>
      </c>
      <c r="G9" s="58"/>
      <c r="H9" s="57">
        <f>B9+C9+D9+E9+F9</f>
        <v>31159</v>
      </c>
    </row>
    <row r="10" spans="1:8" ht="15.75" customHeight="1" x14ac:dyDescent="0.2">
      <c r="A10" s="52" t="s">
        <v>230</v>
      </c>
      <c r="B10" s="58">
        <v>3053</v>
      </c>
      <c r="C10" s="58">
        <v>6035</v>
      </c>
      <c r="D10" s="58">
        <v>9468</v>
      </c>
      <c r="E10" s="58">
        <v>11998</v>
      </c>
      <c r="F10" s="58">
        <v>3339</v>
      </c>
      <c r="G10" s="58"/>
      <c r="H10" s="58">
        <f t="shared" ref="H10:H45" si="0">B10+C10+D10+E10+F10</f>
        <v>33893</v>
      </c>
    </row>
    <row r="11" spans="1:8" ht="15.75" customHeight="1" x14ac:dyDescent="0.2">
      <c r="A11" s="50" t="s">
        <v>231</v>
      </c>
      <c r="B11" s="57">
        <v>5667</v>
      </c>
      <c r="C11" s="57">
        <v>7634</v>
      </c>
      <c r="D11" s="57">
        <v>2486</v>
      </c>
      <c r="E11" s="57">
        <v>894</v>
      </c>
      <c r="F11" s="57">
        <v>184</v>
      </c>
      <c r="G11" s="58"/>
      <c r="H11" s="57">
        <f t="shared" si="0"/>
        <v>16865</v>
      </c>
    </row>
    <row r="12" spans="1:8" ht="15.75" customHeight="1" x14ac:dyDescent="0.2">
      <c r="A12" s="52" t="s">
        <v>26</v>
      </c>
      <c r="B12" s="58">
        <v>6016</v>
      </c>
      <c r="C12" s="58">
        <v>13830</v>
      </c>
      <c r="D12" s="58">
        <v>13157</v>
      </c>
      <c r="E12" s="58">
        <v>5238</v>
      </c>
      <c r="F12" s="58">
        <v>2392</v>
      </c>
      <c r="G12" s="58"/>
      <c r="H12" s="58">
        <f t="shared" si="0"/>
        <v>40633</v>
      </c>
    </row>
    <row r="13" spans="1:8" ht="15.75" customHeight="1" x14ac:dyDescent="0.2">
      <c r="A13" s="50" t="s">
        <v>27</v>
      </c>
      <c r="B13" s="57">
        <v>1141</v>
      </c>
      <c r="C13" s="57">
        <v>3326</v>
      </c>
      <c r="D13" s="57">
        <v>5308</v>
      </c>
      <c r="E13" s="57">
        <v>3694</v>
      </c>
      <c r="F13" s="57">
        <v>1494</v>
      </c>
      <c r="G13" s="58"/>
      <c r="H13" s="57">
        <f t="shared" si="0"/>
        <v>14963</v>
      </c>
    </row>
    <row r="14" spans="1:8" ht="15.75" customHeight="1" x14ac:dyDescent="0.2">
      <c r="A14" s="52" t="s">
        <v>28</v>
      </c>
      <c r="B14" s="58">
        <v>42</v>
      </c>
      <c r="C14" s="58">
        <v>749</v>
      </c>
      <c r="D14" s="58">
        <v>877</v>
      </c>
      <c r="E14" s="58">
        <v>572</v>
      </c>
      <c r="F14" s="58">
        <v>139</v>
      </c>
      <c r="G14" s="58"/>
      <c r="H14" s="58">
        <f t="shared" si="0"/>
        <v>2379</v>
      </c>
    </row>
    <row r="15" spans="1:8" ht="15.75" customHeight="1" x14ac:dyDescent="0.2">
      <c r="A15" s="50" t="s">
        <v>29</v>
      </c>
      <c r="B15" s="57">
        <v>1542</v>
      </c>
      <c r="C15" s="57">
        <v>2101</v>
      </c>
      <c r="D15" s="57">
        <v>772</v>
      </c>
      <c r="E15" s="57">
        <v>306</v>
      </c>
      <c r="F15" s="57">
        <v>70</v>
      </c>
      <c r="G15" s="58"/>
      <c r="H15" s="57">
        <f t="shared" si="0"/>
        <v>4791</v>
      </c>
    </row>
    <row r="16" spans="1:8" ht="15.75" customHeight="1" x14ac:dyDescent="0.2">
      <c r="A16" s="52" t="s">
        <v>30</v>
      </c>
      <c r="B16" s="58">
        <v>314</v>
      </c>
      <c r="C16" s="58">
        <v>686</v>
      </c>
      <c r="D16" s="58">
        <v>1024</v>
      </c>
      <c r="E16" s="58">
        <v>864</v>
      </c>
      <c r="F16" s="58">
        <v>348</v>
      </c>
      <c r="G16" s="58"/>
      <c r="H16" s="58">
        <f t="shared" si="0"/>
        <v>3236</v>
      </c>
    </row>
    <row r="17" spans="1:8" ht="15.75" hidden="1" customHeight="1" x14ac:dyDescent="0.2">
      <c r="A17" s="50" t="s">
        <v>31</v>
      </c>
      <c r="B17" s="57">
        <v>122</v>
      </c>
      <c r="C17" s="57">
        <v>331</v>
      </c>
      <c r="D17" s="57">
        <v>702</v>
      </c>
      <c r="E17" s="57">
        <v>904</v>
      </c>
      <c r="F17" s="57">
        <v>350</v>
      </c>
      <c r="G17" s="58"/>
      <c r="H17" s="57">
        <f t="shared" si="0"/>
        <v>2409</v>
      </c>
    </row>
    <row r="18" spans="1:8" ht="15.75" hidden="1" customHeight="1" x14ac:dyDescent="0.2">
      <c r="A18" s="52" t="s">
        <v>32</v>
      </c>
      <c r="B18" s="58">
        <v>78</v>
      </c>
      <c r="C18" s="58">
        <v>225</v>
      </c>
      <c r="D18" s="58">
        <v>217</v>
      </c>
      <c r="E18" s="58">
        <v>126</v>
      </c>
      <c r="F18" s="58">
        <v>38</v>
      </c>
      <c r="G18" s="58"/>
      <c r="H18" s="58">
        <f t="shared" si="0"/>
        <v>684</v>
      </c>
    </row>
    <row r="19" spans="1:8" ht="15.75" hidden="1" customHeight="1" x14ac:dyDescent="0.2">
      <c r="A19" s="50" t="s">
        <v>33</v>
      </c>
      <c r="B19" s="57">
        <v>2</v>
      </c>
      <c r="C19" s="57">
        <v>33</v>
      </c>
      <c r="D19" s="57">
        <v>88</v>
      </c>
      <c r="E19" s="57">
        <v>149</v>
      </c>
      <c r="F19" s="57">
        <v>58</v>
      </c>
      <c r="G19" s="58"/>
      <c r="H19" s="57">
        <f t="shared" si="0"/>
        <v>330</v>
      </c>
    </row>
    <row r="20" spans="1:8" ht="15.75" hidden="1" customHeight="1" x14ac:dyDescent="0.2">
      <c r="A20" s="52" t="s">
        <v>34</v>
      </c>
      <c r="B20" s="58">
        <v>27</v>
      </c>
      <c r="C20" s="58">
        <v>81</v>
      </c>
      <c r="D20" s="58">
        <v>217</v>
      </c>
      <c r="E20" s="58">
        <v>132</v>
      </c>
      <c r="F20" s="58">
        <v>58</v>
      </c>
      <c r="G20" s="58"/>
      <c r="H20" s="58">
        <f t="shared" si="0"/>
        <v>515</v>
      </c>
    </row>
    <row r="21" spans="1:8" ht="15.75" customHeight="1" x14ac:dyDescent="0.2">
      <c r="A21" s="50" t="s">
        <v>35</v>
      </c>
      <c r="B21" s="57">
        <v>229</v>
      </c>
      <c r="C21" s="57">
        <v>670</v>
      </c>
      <c r="D21" s="57">
        <v>1224</v>
      </c>
      <c r="E21" s="57">
        <v>1311</v>
      </c>
      <c r="F21" s="57">
        <v>504</v>
      </c>
      <c r="G21" s="58"/>
      <c r="H21" s="57">
        <f>B21+C21+D21+E21+F21</f>
        <v>3938</v>
      </c>
    </row>
    <row r="22" spans="1:8" ht="15.75" customHeight="1" x14ac:dyDescent="0.2">
      <c r="A22" s="52" t="s">
        <v>36</v>
      </c>
      <c r="B22" s="58">
        <v>35</v>
      </c>
      <c r="C22" s="58">
        <v>59</v>
      </c>
      <c r="D22" s="58">
        <v>78</v>
      </c>
      <c r="E22" s="58">
        <v>129</v>
      </c>
      <c r="F22" s="58">
        <v>56</v>
      </c>
      <c r="G22" s="58"/>
      <c r="H22" s="58">
        <f t="shared" si="0"/>
        <v>357</v>
      </c>
    </row>
    <row r="23" spans="1:8" ht="15.75" customHeight="1" x14ac:dyDescent="0.2">
      <c r="A23" s="50" t="s">
        <v>37</v>
      </c>
      <c r="B23" s="57">
        <v>89</v>
      </c>
      <c r="C23" s="57">
        <v>186</v>
      </c>
      <c r="D23" s="57">
        <v>95</v>
      </c>
      <c r="E23" s="57">
        <v>11</v>
      </c>
      <c r="F23" s="57">
        <v>3</v>
      </c>
      <c r="G23" s="58"/>
      <c r="H23" s="57">
        <f t="shared" si="0"/>
        <v>384</v>
      </c>
    </row>
    <row r="24" spans="1:8" ht="15.75" customHeight="1" x14ac:dyDescent="0.2">
      <c r="A24" s="52" t="s">
        <v>38</v>
      </c>
      <c r="B24" s="58">
        <v>281</v>
      </c>
      <c r="C24" s="58">
        <v>773</v>
      </c>
      <c r="D24" s="58">
        <v>624</v>
      </c>
      <c r="E24" s="58">
        <v>470</v>
      </c>
      <c r="F24" s="58">
        <v>154</v>
      </c>
      <c r="G24" s="58"/>
      <c r="H24" s="58">
        <f t="shared" si="0"/>
        <v>2302</v>
      </c>
    </row>
    <row r="25" spans="1:8" ht="15.75" customHeight="1" x14ac:dyDescent="0.2">
      <c r="A25" s="50" t="s">
        <v>39</v>
      </c>
      <c r="B25" s="57">
        <v>902</v>
      </c>
      <c r="C25" s="57">
        <v>1708</v>
      </c>
      <c r="D25" s="57">
        <v>1375</v>
      </c>
      <c r="E25" s="57">
        <v>924</v>
      </c>
      <c r="F25" s="57">
        <v>290</v>
      </c>
      <c r="G25" s="58"/>
      <c r="H25" s="57">
        <f t="shared" si="0"/>
        <v>5199</v>
      </c>
    </row>
    <row r="26" spans="1:8" ht="15.75" customHeight="1" x14ac:dyDescent="0.2">
      <c r="A26" s="52" t="s">
        <v>40</v>
      </c>
      <c r="B26" s="58">
        <v>2097</v>
      </c>
      <c r="C26" s="58">
        <v>4549</v>
      </c>
      <c r="D26" s="58">
        <v>2398</v>
      </c>
      <c r="E26" s="58">
        <v>1664</v>
      </c>
      <c r="F26" s="58">
        <v>832</v>
      </c>
      <c r="G26" s="58"/>
      <c r="H26" s="58">
        <f t="shared" si="0"/>
        <v>11540</v>
      </c>
    </row>
    <row r="27" spans="1:8" ht="15.75" customHeight="1" x14ac:dyDescent="0.2">
      <c r="A27" s="50" t="s">
        <v>41</v>
      </c>
      <c r="B27" s="57">
        <v>381</v>
      </c>
      <c r="C27" s="57">
        <v>659</v>
      </c>
      <c r="D27" s="57">
        <v>435</v>
      </c>
      <c r="E27" s="57">
        <v>399</v>
      </c>
      <c r="F27" s="57">
        <v>179</v>
      </c>
      <c r="G27" s="58"/>
      <c r="H27" s="57">
        <f t="shared" si="0"/>
        <v>2053</v>
      </c>
    </row>
    <row r="28" spans="1:8" ht="15.75" customHeight="1" x14ac:dyDescent="0.2">
      <c r="A28" s="52" t="s">
        <v>191</v>
      </c>
      <c r="B28" s="58">
        <v>783</v>
      </c>
      <c r="C28" s="58">
        <v>2289</v>
      </c>
      <c r="D28" s="58">
        <v>1939</v>
      </c>
      <c r="E28" s="58">
        <v>1246</v>
      </c>
      <c r="F28" s="58">
        <v>626</v>
      </c>
      <c r="G28" s="58"/>
      <c r="H28" s="58">
        <f t="shared" si="0"/>
        <v>6883</v>
      </c>
    </row>
    <row r="29" spans="1:8" ht="15.75" customHeight="1" x14ac:dyDescent="0.2">
      <c r="A29" s="50" t="s">
        <v>43</v>
      </c>
      <c r="B29" s="57">
        <v>61</v>
      </c>
      <c r="C29" s="57">
        <v>213</v>
      </c>
      <c r="D29" s="57">
        <v>252</v>
      </c>
      <c r="E29" s="57">
        <v>219</v>
      </c>
      <c r="F29" s="57">
        <v>111</v>
      </c>
      <c r="G29" s="58"/>
      <c r="H29" s="57">
        <f t="shared" si="0"/>
        <v>856</v>
      </c>
    </row>
    <row r="30" spans="1:8" ht="15.75" customHeight="1" x14ac:dyDescent="0.2">
      <c r="A30" s="52" t="s">
        <v>44</v>
      </c>
      <c r="B30" s="58">
        <v>112</v>
      </c>
      <c r="C30" s="58">
        <v>764</v>
      </c>
      <c r="D30" s="58">
        <v>1156</v>
      </c>
      <c r="E30" s="58">
        <v>915</v>
      </c>
      <c r="F30" s="58">
        <v>635</v>
      </c>
      <c r="G30" s="58"/>
      <c r="H30" s="58">
        <f t="shared" si="0"/>
        <v>3582</v>
      </c>
    </row>
    <row r="31" spans="1:8" ht="15.75" customHeight="1" x14ac:dyDescent="0.2">
      <c r="A31" s="50" t="s">
        <v>45</v>
      </c>
      <c r="B31" s="57">
        <v>20</v>
      </c>
      <c r="C31" s="57">
        <v>135</v>
      </c>
      <c r="D31" s="57">
        <v>200</v>
      </c>
      <c r="E31" s="57">
        <v>390</v>
      </c>
      <c r="F31" s="57">
        <v>231</v>
      </c>
      <c r="G31" s="58"/>
      <c r="H31" s="57">
        <f t="shared" si="0"/>
        <v>976</v>
      </c>
    </row>
    <row r="32" spans="1:8" ht="15.75" customHeight="1" x14ac:dyDescent="0.2">
      <c r="A32" s="52" t="s">
        <v>46</v>
      </c>
      <c r="B32" s="58">
        <v>47</v>
      </c>
      <c r="C32" s="58">
        <v>301</v>
      </c>
      <c r="D32" s="58">
        <v>584</v>
      </c>
      <c r="E32" s="58">
        <v>605</v>
      </c>
      <c r="F32" s="58">
        <v>221</v>
      </c>
      <c r="G32" s="58"/>
      <c r="H32" s="58">
        <f t="shared" si="0"/>
        <v>1758</v>
      </c>
    </row>
    <row r="33" spans="1:19" ht="15.75" customHeight="1" x14ac:dyDescent="0.2">
      <c r="A33" s="50" t="s">
        <v>47</v>
      </c>
      <c r="B33" s="57">
        <v>1538</v>
      </c>
      <c r="C33" s="57">
        <v>2779</v>
      </c>
      <c r="D33" s="57">
        <v>1970</v>
      </c>
      <c r="E33" s="57">
        <v>1084</v>
      </c>
      <c r="F33" s="57">
        <v>527</v>
      </c>
      <c r="G33" s="58"/>
      <c r="H33" s="57">
        <f t="shared" si="0"/>
        <v>7898</v>
      </c>
    </row>
    <row r="34" spans="1:19" ht="15.75" customHeight="1" x14ac:dyDescent="0.2">
      <c r="A34" s="52" t="s">
        <v>48</v>
      </c>
      <c r="B34" s="58">
        <v>2822</v>
      </c>
      <c r="C34" s="58">
        <v>4783</v>
      </c>
      <c r="D34" s="58">
        <v>4046</v>
      </c>
      <c r="E34" s="58">
        <v>2763</v>
      </c>
      <c r="F34" s="58">
        <v>763</v>
      </c>
      <c r="G34" s="58"/>
      <c r="H34" s="58">
        <f t="shared" si="0"/>
        <v>15177</v>
      </c>
    </row>
    <row r="35" spans="1:19" ht="15.75" customHeight="1" x14ac:dyDescent="0.2">
      <c r="A35" s="50" t="s">
        <v>49</v>
      </c>
      <c r="B35" s="57">
        <v>1641</v>
      </c>
      <c r="C35" s="57">
        <v>2529</v>
      </c>
      <c r="D35" s="57">
        <v>2444</v>
      </c>
      <c r="E35" s="57">
        <v>1987</v>
      </c>
      <c r="F35" s="57">
        <v>448</v>
      </c>
      <c r="G35" s="58"/>
      <c r="H35" s="57">
        <f t="shared" si="0"/>
        <v>9049</v>
      </c>
    </row>
    <row r="36" spans="1:19" ht="15.75" customHeight="1" x14ac:dyDescent="0.2">
      <c r="A36" s="52" t="s">
        <v>50</v>
      </c>
      <c r="B36" s="58">
        <v>4262</v>
      </c>
      <c r="C36" s="58">
        <v>10571</v>
      </c>
      <c r="D36" s="58">
        <v>7140</v>
      </c>
      <c r="E36" s="58">
        <v>3440</v>
      </c>
      <c r="F36" s="58">
        <v>755</v>
      </c>
      <c r="G36" s="58"/>
      <c r="H36" s="58">
        <f t="shared" si="0"/>
        <v>26168</v>
      </c>
    </row>
    <row r="37" spans="1:19" ht="15.75" customHeight="1" x14ac:dyDescent="0.2">
      <c r="A37" s="50" t="s">
        <v>51</v>
      </c>
      <c r="B37" s="57">
        <v>8283</v>
      </c>
      <c r="C37" s="57">
        <v>13398</v>
      </c>
      <c r="D37" s="57">
        <v>7914</v>
      </c>
      <c r="E37" s="57">
        <v>4940</v>
      </c>
      <c r="F37" s="57">
        <v>633</v>
      </c>
      <c r="G37" s="58"/>
      <c r="H37" s="57">
        <f t="shared" si="0"/>
        <v>35168</v>
      </c>
    </row>
    <row r="38" spans="1:19" ht="15.75" customHeight="1" x14ac:dyDescent="0.2">
      <c r="A38" s="52" t="s">
        <v>52</v>
      </c>
      <c r="B38" s="58">
        <v>1541</v>
      </c>
      <c r="C38" s="58">
        <v>994</v>
      </c>
      <c r="D38" s="58">
        <v>1345</v>
      </c>
      <c r="E38" s="58">
        <v>1820</v>
      </c>
      <c r="F38" s="58">
        <v>412</v>
      </c>
      <c r="G38" s="58"/>
      <c r="H38" s="58">
        <f t="shared" si="0"/>
        <v>6112</v>
      </c>
    </row>
    <row r="39" spans="1:19" ht="15.75" customHeight="1" x14ac:dyDescent="0.2">
      <c r="A39" s="50" t="s">
        <v>53</v>
      </c>
      <c r="B39" s="57">
        <v>1095</v>
      </c>
      <c r="C39" s="57">
        <v>848</v>
      </c>
      <c r="D39" s="57">
        <v>1011</v>
      </c>
      <c r="E39" s="57">
        <v>1823</v>
      </c>
      <c r="F39" s="57">
        <v>594</v>
      </c>
      <c r="G39" s="58"/>
      <c r="H39" s="57">
        <f t="shared" si="0"/>
        <v>5371</v>
      </c>
    </row>
    <row r="40" spans="1:19" ht="15.75" customHeight="1" x14ac:dyDescent="0.2">
      <c r="A40" s="52" t="s">
        <v>54</v>
      </c>
      <c r="B40" s="58">
        <v>1126</v>
      </c>
      <c r="C40" s="58">
        <v>1944</v>
      </c>
      <c r="D40" s="58">
        <v>2065</v>
      </c>
      <c r="E40" s="58">
        <v>1764</v>
      </c>
      <c r="F40" s="58">
        <v>659</v>
      </c>
      <c r="G40" s="58"/>
      <c r="H40" s="58">
        <f t="shared" si="0"/>
        <v>7558</v>
      </c>
    </row>
    <row r="41" spans="1:19" ht="15.75" customHeight="1" x14ac:dyDescent="0.2">
      <c r="A41" s="50" t="s">
        <v>55</v>
      </c>
      <c r="B41" s="57">
        <v>1282</v>
      </c>
      <c r="C41" s="57">
        <v>2057</v>
      </c>
      <c r="D41" s="57">
        <v>928</v>
      </c>
      <c r="E41" s="57">
        <v>97</v>
      </c>
      <c r="F41" s="57">
        <v>12</v>
      </c>
      <c r="G41" s="58"/>
      <c r="H41" s="57">
        <f t="shared" si="0"/>
        <v>4376</v>
      </c>
    </row>
    <row r="42" spans="1:19" ht="15.75" customHeight="1" x14ac:dyDescent="0.2">
      <c r="A42" s="52" t="s">
        <v>56</v>
      </c>
      <c r="B42" s="58">
        <v>327</v>
      </c>
      <c r="C42" s="58">
        <v>371</v>
      </c>
      <c r="D42" s="58">
        <v>386</v>
      </c>
      <c r="E42" s="58">
        <v>236</v>
      </c>
      <c r="F42" s="58">
        <v>29</v>
      </c>
      <c r="G42" s="58"/>
      <c r="H42" s="58">
        <f t="shared" si="0"/>
        <v>1349</v>
      </c>
    </row>
    <row r="43" spans="1:19" ht="15.75" customHeight="1" x14ac:dyDescent="0.2">
      <c r="A43" s="50" t="s">
        <v>57</v>
      </c>
      <c r="B43" s="57">
        <v>1696</v>
      </c>
      <c r="C43" s="57">
        <v>748</v>
      </c>
      <c r="D43" s="57">
        <v>879</v>
      </c>
      <c r="E43" s="57">
        <v>640</v>
      </c>
      <c r="F43" s="57">
        <v>163</v>
      </c>
      <c r="G43" s="58"/>
      <c r="H43" s="57">
        <f t="shared" si="0"/>
        <v>4126</v>
      </c>
    </row>
    <row r="44" spans="1:19" ht="15.75" customHeight="1" x14ac:dyDescent="0.2">
      <c r="A44" s="52" t="s">
        <v>58</v>
      </c>
      <c r="B44" s="58">
        <v>1045</v>
      </c>
      <c r="C44" s="58">
        <v>918</v>
      </c>
      <c r="D44" s="58">
        <v>387</v>
      </c>
      <c r="E44" s="58">
        <v>200</v>
      </c>
      <c r="F44" s="58">
        <v>30</v>
      </c>
      <c r="G44" s="58"/>
      <c r="H44" s="58">
        <f t="shared" si="0"/>
        <v>2580</v>
      </c>
    </row>
    <row r="45" spans="1:19" ht="15.75" customHeight="1" x14ac:dyDescent="0.2">
      <c r="A45" s="50" t="s">
        <v>59</v>
      </c>
      <c r="B45" s="57">
        <v>2705</v>
      </c>
      <c r="C45" s="57">
        <v>7410</v>
      </c>
      <c r="D45" s="57">
        <v>5623</v>
      </c>
      <c r="E45" s="57">
        <v>3806</v>
      </c>
      <c r="F45" s="57">
        <v>1680</v>
      </c>
      <c r="G45" s="118"/>
      <c r="H45" s="57">
        <f t="shared" si="0"/>
        <v>21224</v>
      </c>
      <c r="I45" s="58"/>
    </row>
    <row r="46" spans="1:19" ht="15.75" customHeight="1" x14ac:dyDescent="0.2">
      <c r="A46" s="59"/>
      <c r="C46" s="40"/>
      <c r="D46" s="40"/>
      <c r="F46" s="40"/>
      <c r="G46" s="40"/>
    </row>
    <row r="47" spans="1:19" ht="15.75" customHeight="1" x14ac:dyDescent="0.2">
      <c r="A47" s="53" t="s">
        <v>20</v>
      </c>
      <c r="B47" s="117">
        <f t="shared" ref="B47:F47" si="1">SUM(B9:B45)-SUM(B17:B20)</f>
        <v>57259</v>
      </c>
      <c r="C47" s="117">
        <f t="shared" si="1"/>
        <v>106369</v>
      </c>
      <c r="D47" s="117">
        <f t="shared" si="1"/>
        <v>87275</v>
      </c>
      <c r="E47" s="117">
        <f t="shared" si="1"/>
        <v>62806</v>
      </c>
      <c r="F47" s="117">
        <f t="shared" si="1"/>
        <v>20194</v>
      </c>
      <c r="G47" s="59"/>
      <c r="H47" s="117">
        <f>SUM(H9:H45)-SUM(H17:H20)</f>
        <v>333903</v>
      </c>
      <c r="I47" s="109"/>
      <c r="J47" s="109"/>
      <c r="K47" s="109"/>
      <c r="L47" s="55"/>
      <c r="M47" s="40"/>
      <c r="N47" s="55"/>
      <c r="O47" s="55"/>
      <c r="P47" s="55"/>
      <c r="Q47" s="55"/>
      <c r="R47" s="55"/>
      <c r="S47" s="55"/>
    </row>
    <row r="48" spans="1:19" ht="15.75" customHeight="1" x14ac:dyDescent="0.2">
      <c r="C48" s="40"/>
      <c r="D48" s="40"/>
      <c r="F48" s="40"/>
      <c r="G48" s="40"/>
    </row>
    <row r="49" spans="1:21" ht="15.75" customHeight="1" x14ac:dyDescent="0.2">
      <c r="A49" s="35" t="s">
        <v>60</v>
      </c>
      <c r="B49" s="57">
        <v>8137</v>
      </c>
      <c r="C49" s="57">
        <v>16387</v>
      </c>
      <c r="D49" s="57">
        <v>17153</v>
      </c>
      <c r="E49" s="57">
        <v>18355</v>
      </c>
      <c r="F49" s="57">
        <v>5020</v>
      </c>
      <c r="G49" s="58"/>
      <c r="H49" s="57">
        <f>B49+C49+D49+E49+F49</f>
        <v>65052</v>
      </c>
      <c r="I49" s="58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58">
        <v>9055</v>
      </c>
      <c r="C50" s="58">
        <v>20692</v>
      </c>
      <c r="D50" s="58">
        <v>21138</v>
      </c>
      <c r="E50" s="58">
        <v>10674</v>
      </c>
      <c r="F50" s="58">
        <v>4443</v>
      </c>
      <c r="G50" s="58"/>
      <c r="H50" s="58">
        <f>B50+C50+D50+E50+F50</f>
        <v>66002</v>
      </c>
      <c r="I50" s="58"/>
      <c r="S50" s="41"/>
      <c r="T50" s="41"/>
      <c r="U50" s="41"/>
    </row>
    <row r="51" spans="1:21" ht="15" x14ac:dyDescent="0.2">
      <c r="A51" s="35" t="s">
        <v>62</v>
      </c>
      <c r="B51" s="57">
        <v>18549</v>
      </c>
      <c r="C51" s="57">
        <v>32275</v>
      </c>
      <c r="D51" s="57">
        <v>22889</v>
      </c>
      <c r="E51" s="57">
        <v>14950</v>
      </c>
      <c r="F51" s="57">
        <v>3011</v>
      </c>
      <c r="G51" s="118"/>
      <c r="H51" s="57">
        <f>B51+C51+D51+E51+F51</f>
        <v>91674</v>
      </c>
      <c r="I51" s="58"/>
      <c r="J51" s="41"/>
      <c r="K51" s="41"/>
    </row>
    <row r="52" spans="1:2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/>
  <dimension ref="A1:U52"/>
  <sheetViews>
    <sheetView showGridLines="0" zoomScaleNormal="10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9" max="12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200</v>
      </c>
    </row>
    <row r="4" spans="1:8" ht="15.75" customHeight="1" x14ac:dyDescent="0.2"/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57">
        <v>846</v>
      </c>
      <c r="C9" s="57">
        <v>283</v>
      </c>
      <c r="D9" s="57">
        <v>84</v>
      </c>
      <c r="E9" s="57">
        <v>101</v>
      </c>
      <c r="F9" s="57">
        <v>46</v>
      </c>
      <c r="G9" s="58"/>
      <c r="H9" s="57">
        <f t="shared" ref="H9:H45" si="0">B9+C9+D9+E9+F9</f>
        <v>1360</v>
      </c>
    </row>
    <row r="10" spans="1:8" ht="15.75" customHeight="1" x14ac:dyDescent="0.2">
      <c r="A10" s="52" t="s">
        <v>230</v>
      </c>
      <c r="B10" s="58">
        <v>387</v>
      </c>
      <c r="C10" s="58">
        <v>168</v>
      </c>
      <c r="D10" s="58">
        <v>141</v>
      </c>
      <c r="E10" s="58">
        <v>242</v>
      </c>
      <c r="F10" s="58">
        <v>93</v>
      </c>
      <c r="G10" s="58"/>
      <c r="H10" s="58">
        <f t="shared" si="0"/>
        <v>1031</v>
      </c>
    </row>
    <row r="11" spans="1:8" ht="15.75" customHeight="1" x14ac:dyDescent="0.2">
      <c r="A11" s="50" t="s">
        <v>231</v>
      </c>
      <c r="B11" s="57">
        <v>1327</v>
      </c>
      <c r="C11" s="57">
        <v>540</v>
      </c>
      <c r="D11" s="57">
        <v>89</v>
      </c>
      <c r="E11" s="57">
        <v>34</v>
      </c>
      <c r="F11" s="57">
        <v>11</v>
      </c>
      <c r="G11" s="58"/>
      <c r="H11" s="57">
        <f t="shared" si="0"/>
        <v>2001</v>
      </c>
    </row>
    <row r="12" spans="1:8" ht="15.75" customHeight="1" x14ac:dyDescent="0.2">
      <c r="A12" s="52" t="s">
        <v>26</v>
      </c>
      <c r="B12" s="58">
        <v>1965</v>
      </c>
      <c r="C12" s="58">
        <v>1574</v>
      </c>
      <c r="D12" s="58">
        <v>597</v>
      </c>
      <c r="E12" s="58">
        <v>279</v>
      </c>
      <c r="F12" s="58">
        <v>123</v>
      </c>
      <c r="G12" s="58"/>
      <c r="H12" s="58">
        <f t="shared" si="0"/>
        <v>4538</v>
      </c>
    </row>
    <row r="13" spans="1:8" ht="15.75" customHeight="1" x14ac:dyDescent="0.2">
      <c r="A13" s="50" t="s">
        <v>27</v>
      </c>
      <c r="B13" s="57">
        <v>245</v>
      </c>
      <c r="C13" s="57">
        <v>210</v>
      </c>
      <c r="D13" s="57">
        <v>92</v>
      </c>
      <c r="E13" s="57">
        <v>87</v>
      </c>
      <c r="F13" s="57">
        <v>27</v>
      </c>
      <c r="G13" s="58"/>
      <c r="H13" s="57">
        <f t="shared" si="0"/>
        <v>661</v>
      </c>
    </row>
    <row r="14" spans="1:8" ht="15.75" customHeight="1" x14ac:dyDescent="0.2">
      <c r="A14" s="52" t="s">
        <v>28</v>
      </c>
      <c r="B14" s="58">
        <v>6</v>
      </c>
      <c r="C14" s="58">
        <v>43</v>
      </c>
      <c r="D14" s="58">
        <v>39</v>
      </c>
      <c r="E14" s="58">
        <v>24</v>
      </c>
      <c r="F14" s="58">
        <v>8</v>
      </c>
      <c r="G14" s="58"/>
      <c r="H14" s="58">
        <f t="shared" si="0"/>
        <v>120</v>
      </c>
    </row>
    <row r="15" spans="1:8" ht="15.75" customHeight="1" x14ac:dyDescent="0.2">
      <c r="A15" s="50" t="s">
        <v>29</v>
      </c>
      <c r="B15" s="57">
        <v>435</v>
      </c>
      <c r="C15" s="57">
        <v>277</v>
      </c>
      <c r="D15" s="57">
        <v>57</v>
      </c>
      <c r="E15" s="57">
        <v>16</v>
      </c>
      <c r="F15" s="57">
        <v>6</v>
      </c>
      <c r="G15" s="58"/>
      <c r="H15" s="57">
        <f t="shared" si="0"/>
        <v>791</v>
      </c>
    </row>
    <row r="16" spans="1:8" ht="15.75" customHeight="1" x14ac:dyDescent="0.2">
      <c r="A16" s="52" t="s">
        <v>30</v>
      </c>
      <c r="B16" s="58">
        <v>83</v>
      </c>
      <c r="C16" s="58">
        <v>77</v>
      </c>
      <c r="D16" s="58">
        <v>43</v>
      </c>
      <c r="E16" s="58">
        <v>31</v>
      </c>
      <c r="F16" s="58">
        <v>17</v>
      </c>
      <c r="G16" s="58"/>
      <c r="H16" s="58">
        <f t="shared" si="0"/>
        <v>251</v>
      </c>
    </row>
    <row r="17" spans="1:8" ht="15.75" hidden="1" customHeight="1" x14ac:dyDescent="0.2">
      <c r="A17" s="50" t="s">
        <v>31</v>
      </c>
      <c r="B17" s="57">
        <v>26</v>
      </c>
      <c r="C17" s="57">
        <v>23</v>
      </c>
      <c r="D17" s="57">
        <v>13</v>
      </c>
      <c r="E17" s="57">
        <v>19</v>
      </c>
      <c r="F17" s="57">
        <v>14</v>
      </c>
      <c r="G17" s="58"/>
      <c r="H17" s="57">
        <f t="shared" si="0"/>
        <v>95</v>
      </c>
    </row>
    <row r="18" spans="1:8" ht="15.75" hidden="1" customHeight="1" x14ac:dyDescent="0.2">
      <c r="A18" s="52" t="s">
        <v>32</v>
      </c>
      <c r="B18" s="58">
        <v>21</v>
      </c>
      <c r="C18" s="58">
        <v>17</v>
      </c>
      <c r="D18" s="58">
        <v>8</v>
      </c>
      <c r="E18" s="58">
        <v>4</v>
      </c>
      <c r="F18" s="58">
        <v>2</v>
      </c>
      <c r="G18" s="58"/>
      <c r="H18" s="58">
        <f t="shared" si="0"/>
        <v>52</v>
      </c>
    </row>
    <row r="19" spans="1:8" ht="15.75" hidden="1" customHeight="1" x14ac:dyDescent="0.2">
      <c r="A19" s="50" t="s">
        <v>33</v>
      </c>
      <c r="B19" s="57">
        <v>0</v>
      </c>
      <c r="C19" s="57">
        <v>1</v>
      </c>
      <c r="D19" s="57">
        <v>1</v>
      </c>
      <c r="E19" s="57">
        <v>5</v>
      </c>
      <c r="F19" s="57">
        <v>2</v>
      </c>
      <c r="G19" s="58"/>
      <c r="H19" s="57">
        <f t="shared" si="0"/>
        <v>9</v>
      </c>
    </row>
    <row r="20" spans="1:8" ht="15.75" hidden="1" customHeight="1" x14ac:dyDescent="0.2">
      <c r="A20" s="52" t="s">
        <v>34</v>
      </c>
      <c r="B20" s="58">
        <v>9</v>
      </c>
      <c r="C20" s="58">
        <v>9</v>
      </c>
      <c r="D20" s="58">
        <v>0</v>
      </c>
      <c r="E20" s="58">
        <v>4</v>
      </c>
      <c r="F20" s="58">
        <v>1</v>
      </c>
      <c r="G20" s="58"/>
      <c r="H20" s="58">
        <f t="shared" si="0"/>
        <v>23</v>
      </c>
    </row>
    <row r="21" spans="1:8" ht="15.75" customHeight="1" x14ac:dyDescent="0.2">
      <c r="A21" s="50" t="s">
        <v>35</v>
      </c>
      <c r="B21" s="57">
        <v>56</v>
      </c>
      <c r="C21" s="57">
        <v>50</v>
      </c>
      <c r="D21" s="57">
        <v>22</v>
      </c>
      <c r="E21" s="57">
        <v>32</v>
      </c>
      <c r="F21" s="57">
        <v>19</v>
      </c>
      <c r="G21" s="58"/>
      <c r="H21" s="57">
        <f t="shared" si="0"/>
        <v>179</v>
      </c>
    </row>
    <row r="22" spans="1:8" ht="15.75" customHeight="1" x14ac:dyDescent="0.2">
      <c r="A22" s="52" t="s">
        <v>36</v>
      </c>
      <c r="B22" s="58">
        <v>9</v>
      </c>
      <c r="C22" s="58">
        <v>1</v>
      </c>
      <c r="D22" s="58">
        <v>0</v>
      </c>
      <c r="E22" s="58">
        <v>7</v>
      </c>
      <c r="F22" s="58">
        <v>2</v>
      </c>
      <c r="G22" s="58"/>
      <c r="H22" s="58">
        <f t="shared" si="0"/>
        <v>19</v>
      </c>
    </row>
    <row r="23" spans="1:8" ht="15.75" customHeight="1" x14ac:dyDescent="0.2">
      <c r="A23" s="50" t="s">
        <v>37</v>
      </c>
      <c r="B23" s="57">
        <v>21</v>
      </c>
      <c r="C23" s="57">
        <v>17</v>
      </c>
      <c r="D23" s="57">
        <v>7</v>
      </c>
      <c r="E23" s="57">
        <v>1</v>
      </c>
      <c r="F23" s="57">
        <v>0</v>
      </c>
      <c r="G23" s="58"/>
      <c r="H23" s="57">
        <f t="shared" si="0"/>
        <v>46</v>
      </c>
    </row>
    <row r="24" spans="1:8" ht="15.75" customHeight="1" x14ac:dyDescent="0.2">
      <c r="A24" s="52" t="s">
        <v>38</v>
      </c>
      <c r="B24" s="58">
        <v>24</v>
      </c>
      <c r="C24" s="58">
        <v>30</v>
      </c>
      <c r="D24" s="58">
        <v>10</v>
      </c>
      <c r="E24" s="58">
        <v>8</v>
      </c>
      <c r="F24" s="58">
        <v>3</v>
      </c>
      <c r="G24" s="58"/>
      <c r="H24" s="58">
        <f t="shared" si="0"/>
        <v>75</v>
      </c>
    </row>
    <row r="25" spans="1:8" ht="15.75" customHeight="1" x14ac:dyDescent="0.2">
      <c r="A25" s="50" t="s">
        <v>39</v>
      </c>
      <c r="B25" s="57">
        <v>129</v>
      </c>
      <c r="C25" s="57">
        <v>51</v>
      </c>
      <c r="D25" s="57">
        <v>16</v>
      </c>
      <c r="E25" s="57">
        <v>17</v>
      </c>
      <c r="F25" s="57">
        <v>9</v>
      </c>
      <c r="G25" s="58"/>
      <c r="H25" s="57">
        <f t="shared" si="0"/>
        <v>222</v>
      </c>
    </row>
    <row r="26" spans="1:8" ht="15.75" customHeight="1" x14ac:dyDescent="0.2">
      <c r="A26" s="52" t="s">
        <v>40</v>
      </c>
      <c r="B26" s="58">
        <v>402</v>
      </c>
      <c r="C26" s="58">
        <v>109</v>
      </c>
      <c r="D26" s="58">
        <v>8</v>
      </c>
      <c r="E26" s="58">
        <v>8</v>
      </c>
      <c r="F26" s="58">
        <v>4</v>
      </c>
      <c r="G26" s="58"/>
      <c r="H26" s="58">
        <f t="shared" si="0"/>
        <v>531</v>
      </c>
    </row>
    <row r="27" spans="1:8" ht="15.75" customHeight="1" x14ac:dyDescent="0.2">
      <c r="A27" s="50" t="s">
        <v>41</v>
      </c>
      <c r="B27" s="57">
        <v>92</v>
      </c>
      <c r="C27" s="57">
        <v>14</v>
      </c>
      <c r="D27" s="57">
        <v>2</v>
      </c>
      <c r="E27" s="57">
        <v>3</v>
      </c>
      <c r="F27" s="57">
        <v>3</v>
      </c>
      <c r="G27" s="58"/>
      <c r="H27" s="57">
        <f t="shared" si="0"/>
        <v>114</v>
      </c>
    </row>
    <row r="28" spans="1:8" ht="15.75" customHeight="1" x14ac:dyDescent="0.2">
      <c r="A28" s="52" t="s">
        <v>191</v>
      </c>
      <c r="B28" s="58">
        <v>272</v>
      </c>
      <c r="C28" s="58">
        <v>225</v>
      </c>
      <c r="D28" s="58">
        <v>72</v>
      </c>
      <c r="E28" s="58">
        <v>55</v>
      </c>
      <c r="F28" s="58">
        <v>29</v>
      </c>
      <c r="G28" s="58"/>
      <c r="H28" s="58">
        <f t="shared" si="0"/>
        <v>653</v>
      </c>
    </row>
    <row r="29" spans="1:8" ht="15.75" customHeight="1" x14ac:dyDescent="0.2">
      <c r="A29" s="50" t="s">
        <v>43</v>
      </c>
      <c r="B29" s="57">
        <v>10</v>
      </c>
      <c r="C29" s="57">
        <v>1</v>
      </c>
      <c r="D29" s="57">
        <v>1</v>
      </c>
      <c r="E29" s="57">
        <v>0</v>
      </c>
      <c r="F29" s="57">
        <v>0</v>
      </c>
      <c r="G29" s="58"/>
      <c r="H29" s="57">
        <f t="shared" si="0"/>
        <v>12</v>
      </c>
    </row>
    <row r="30" spans="1:8" ht="15.75" customHeight="1" x14ac:dyDescent="0.2">
      <c r="A30" s="52" t="s">
        <v>44</v>
      </c>
      <c r="B30" s="58">
        <v>23</v>
      </c>
      <c r="C30" s="58">
        <v>44</v>
      </c>
      <c r="D30" s="58">
        <v>40</v>
      </c>
      <c r="E30" s="58">
        <v>33</v>
      </c>
      <c r="F30" s="58">
        <v>18</v>
      </c>
      <c r="G30" s="58"/>
      <c r="H30" s="58">
        <f t="shared" si="0"/>
        <v>158</v>
      </c>
    </row>
    <row r="31" spans="1:8" ht="15.75" customHeight="1" x14ac:dyDescent="0.2">
      <c r="A31" s="50" t="s">
        <v>45</v>
      </c>
      <c r="B31" s="57">
        <v>10</v>
      </c>
      <c r="C31" s="57">
        <v>9</v>
      </c>
      <c r="D31" s="57">
        <v>6</v>
      </c>
      <c r="E31" s="57">
        <v>13</v>
      </c>
      <c r="F31" s="57">
        <v>7</v>
      </c>
      <c r="G31" s="58"/>
      <c r="H31" s="57">
        <f t="shared" si="0"/>
        <v>45</v>
      </c>
    </row>
    <row r="32" spans="1:8" ht="15.75" customHeight="1" x14ac:dyDescent="0.2">
      <c r="A32" s="52" t="s">
        <v>46</v>
      </c>
      <c r="B32" s="58">
        <v>15</v>
      </c>
      <c r="C32" s="58">
        <v>27</v>
      </c>
      <c r="D32" s="58">
        <v>10</v>
      </c>
      <c r="E32" s="58">
        <v>22</v>
      </c>
      <c r="F32" s="58">
        <v>3</v>
      </c>
      <c r="G32" s="58"/>
      <c r="H32" s="58">
        <f t="shared" si="0"/>
        <v>77</v>
      </c>
    </row>
    <row r="33" spans="1:19" ht="15.75" customHeight="1" x14ac:dyDescent="0.2">
      <c r="A33" s="50" t="s">
        <v>47</v>
      </c>
      <c r="B33" s="57">
        <v>400</v>
      </c>
      <c r="C33" s="57">
        <v>178</v>
      </c>
      <c r="D33" s="57">
        <v>38</v>
      </c>
      <c r="E33" s="57">
        <v>22</v>
      </c>
      <c r="F33" s="57">
        <v>16</v>
      </c>
      <c r="G33" s="58"/>
      <c r="H33" s="57">
        <f t="shared" si="0"/>
        <v>654</v>
      </c>
    </row>
    <row r="34" spans="1:19" ht="15.75" customHeight="1" x14ac:dyDescent="0.2">
      <c r="A34" s="52" t="s">
        <v>48</v>
      </c>
      <c r="B34" s="58">
        <v>293</v>
      </c>
      <c r="C34" s="58">
        <v>81</v>
      </c>
      <c r="D34" s="58">
        <v>69</v>
      </c>
      <c r="E34" s="58">
        <v>46</v>
      </c>
      <c r="F34" s="58">
        <v>24</v>
      </c>
      <c r="G34" s="58"/>
      <c r="H34" s="58">
        <f t="shared" si="0"/>
        <v>513</v>
      </c>
    </row>
    <row r="35" spans="1:19" ht="15.75" customHeight="1" x14ac:dyDescent="0.2">
      <c r="A35" s="50" t="s">
        <v>49</v>
      </c>
      <c r="B35" s="57">
        <v>185</v>
      </c>
      <c r="C35" s="57">
        <v>54</v>
      </c>
      <c r="D35" s="57">
        <v>31</v>
      </c>
      <c r="E35" s="57">
        <v>44</v>
      </c>
      <c r="F35" s="57">
        <v>21</v>
      </c>
      <c r="G35" s="58"/>
      <c r="H35" s="57">
        <f t="shared" si="0"/>
        <v>335</v>
      </c>
    </row>
    <row r="36" spans="1:19" ht="15.75" customHeight="1" x14ac:dyDescent="0.2">
      <c r="A36" s="52" t="s">
        <v>50</v>
      </c>
      <c r="B36" s="58">
        <v>998</v>
      </c>
      <c r="C36" s="58">
        <v>640</v>
      </c>
      <c r="D36" s="58">
        <v>198</v>
      </c>
      <c r="E36" s="58">
        <v>109</v>
      </c>
      <c r="F36" s="58">
        <v>21</v>
      </c>
      <c r="G36" s="58"/>
      <c r="H36" s="58">
        <f t="shared" si="0"/>
        <v>1966</v>
      </c>
    </row>
    <row r="37" spans="1:19" ht="15.75" customHeight="1" x14ac:dyDescent="0.2">
      <c r="A37" s="50" t="s">
        <v>51</v>
      </c>
      <c r="B37" s="57">
        <v>1461</v>
      </c>
      <c r="C37" s="57">
        <v>552</v>
      </c>
      <c r="D37" s="57">
        <v>222</v>
      </c>
      <c r="E37" s="57">
        <v>169</v>
      </c>
      <c r="F37" s="57">
        <v>33</v>
      </c>
      <c r="G37" s="58"/>
      <c r="H37" s="57">
        <f t="shared" si="0"/>
        <v>2437</v>
      </c>
    </row>
    <row r="38" spans="1:19" ht="15.75" customHeight="1" x14ac:dyDescent="0.2">
      <c r="A38" s="52" t="s">
        <v>52</v>
      </c>
      <c r="B38" s="58">
        <v>317</v>
      </c>
      <c r="C38" s="58">
        <v>73</v>
      </c>
      <c r="D38" s="58">
        <v>23</v>
      </c>
      <c r="E38" s="58">
        <v>66</v>
      </c>
      <c r="F38" s="58">
        <v>16</v>
      </c>
      <c r="G38" s="58"/>
      <c r="H38" s="58">
        <f t="shared" si="0"/>
        <v>495</v>
      </c>
    </row>
    <row r="39" spans="1:19" ht="15.75" customHeight="1" x14ac:dyDescent="0.2">
      <c r="A39" s="50" t="s">
        <v>53</v>
      </c>
      <c r="B39" s="57">
        <v>277</v>
      </c>
      <c r="C39" s="57">
        <v>68</v>
      </c>
      <c r="D39" s="57">
        <v>17</v>
      </c>
      <c r="E39" s="57">
        <v>62</v>
      </c>
      <c r="F39" s="57">
        <v>26</v>
      </c>
      <c r="G39" s="58"/>
      <c r="H39" s="57">
        <f t="shared" si="0"/>
        <v>450</v>
      </c>
    </row>
    <row r="40" spans="1:19" ht="15.75" customHeight="1" x14ac:dyDescent="0.2">
      <c r="A40" s="52" t="s">
        <v>54</v>
      </c>
      <c r="B40" s="58">
        <v>266</v>
      </c>
      <c r="C40" s="58">
        <v>149</v>
      </c>
      <c r="D40" s="58">
        <v>76</v>
      </c>
      <c r="E40" s="58">
        <v>83</v>
      </c>
      <c r="F40" s="58">
        <v>36</v>
      </c>
      <c r="G40" s="58"/>
      <c r="H40" s="58">
        <f t="shared" si="0"/>
        <v>610</v>
      </c>
    </row>
    <row r="41" spans="1:19" ht="15.75" customHeight="1" x14ac:dyDescent="0.2">
      <c r="A41" s="50" t="s">
        <v>55</v>
      </c>
      <c r="B41" s="57">
        <v>317</v>
      </c>
      <c r="C41" s="57">
        <v>159</v>
      </c>
      <c r="D41" s="57">
        <v>34</v>
      </c>
      <c r="E41" s="57">
        <v>12</v>
      </c>
      <c r="F41" s="57">
        <v>5</v>
      </c>
      <c r="G41" s="58"/>
      <c r="H41" s="57">
        <f t="shared" si="0"/>
        <v>527</v>
      </c>
    </row>
    <row r="42" spans="1:19" ht="15.75" customHeight="1" x14ac:dyDescent="0.2">
      <c r="A42" s="52" t="s">
        <v>56</v>
      </c>
      <c r="B42" s="58">
        <v>62</v>
      </c>
      <c r="C42" s="58">
        <v>24</v>
      </c>
      <c r="D42" s="58">
        <v>13</v>
      </c>
      <c r="E42" s="58">
        <v>8</v>
      </c>
      <c r="F42" s="58">
        <v>3</v>
      </c>
      <c r="G42" s="58"/>
      <c r="H42" s="58">
        <f t="shared" si="0"/>
        <v>110</v>
      </c>
    </row>
    <row r="43" spans="1:19" ht="15.75" customHeight="1" x14ac:dyDescent="0.2">
      <c r="A43" s="50" t="s">
        <v>57</v>
      </c>
      <c r="B43" s="57">
        <v>345</v>
      </c>
      <c r="C43" s="57">
        <v>98</v>
      </c>
      <c r="D43" s="57">
        <v>58</v>
      </c>
      <c r="E43" s="57">
        <v>37</v>
      </c>
      <c r="F43" s="57">
        <v>19</v>
      </c>
      <c r="G43" s="58"/>
      <c r="H43" s="57">
        <f t="shared" si="0"/>
        <v>557</v>
      </c>
    </row>
    <row r="44" spans="1:19" ht="15.75" customHeight="1" x14ac:dyDescent="0.2">
      <c r="A44" s="52" t="s">
        <v>58</v>
      </c>
      <c r="B44" s="58">
        <v>188</v>
      </c>
      <c r="C44" s="58">
        <v>63</v>
      </c>
      <c r="D44" s="58">
        <v>9</v>
      </c>
      <c r="E44" s="58">
        <v>12</v>
      </c>
      <c r="F44" s="58">
        <v>0</v>
      </c>
      <c r="G44" s="58"/>
      <c r="H44" s="58">
        <f t="shared" si="0"/>
        <v>272</v>
      </c>
    </row>
    <row r="45" spans="1:19" ht="15.75" customHeight="1" x14ac:dyDescent="0.2">
      <c r="A45" s="50" t="s">
        <v>59</v>
      </c>
      <c r="B45" s="57">
        <v>517</v>
      </c>
      <c r="C45" s="57">
        <v>461</v>
      </c>
      <c r="D45" s="119">
        <v>249</v>
      </c>
      <c r="E45" s="57">
        <v>224</v>
      </c>
      <c r="F45" s="57">
        <v>118</v>
      </c>
      <c r="G45" s="118"/>
      <c r="H45" s="57">
        <f t="shared" si="0"/>
        <v>1569</v>
      </c>
    </row>
    <row r="46" spans="1:19" ht="15.75" customHeight="1" x14ac:dyDescent="0.2">
      <c r="A46" s="59"/>
      <c r="C46" s="40"/>
      <c r="D46" s="40"/>
      <c r="F46" s="40"/>
      <c r="G46" s="40"/>
    </row>
    <row r="47" spans="1:19" ht="15.75" customHeight="1" x14ac:dyDescent="0.2">
      <c r="A47" s="53" t="s">
        <v>20</v>
      </c>
      <c r="B47" s="117">
        <f t="shared" ref="B47:H47" si="1">SUM(B9:B45)-SUM(B17:B20)</f>
        <v>11983</v>
      </c>
      <c r="C47" s="117">
        <f t="shared" si="1"/>
        <v>6350</v>
      </c>
      <c r="D47" s="117">
        <f t="shared" si="1"/>
        <v>2373</v>
      </c>
      <c r="E47" s="117">
        <f t="shared" si="1"/>
        <v>1907</v>
      </c>
      <c r="F47" s="117">
        <f t="shared" si="1"/>
        <v>766</v>
      </c>
      <c r="G47" s="59"/>
      <c r="H47" s="117">
        <f t="shared" si="1"/>
        <v>23379</v>
      </c>
      <c r="I47" s="109">
        <v>6.6425502300000003</v>
      </c>
      <c r="J47" s="109">
        <v>6.7017909700000002</v>
      </c>
      <c r="K47" s="109">
        <v>7.1458378800000002</v>
      </c>
      <c r="L47" s="55"/>
      <c r="M47" s="40"/>
      <c r="N47" s="55"/>
      <c r="O47" s="55"/>
      <c r="P47" s="55"/>
      <c r="Q47" s="55"/>
      <c r="R47" s="55"/>
      <c r="S47" s="55"/>
    </row>
    <row r="48" spans="1:19" ht="15.75" customHeight="1" x14ac:dyDescent="0.2">
      <c r="C48" s="40"/>
      <c r="D48" s="40"/>
      <c r="F48" s="40"/>
      <c r="G48" s="40"/>
    </row>
    <row r="49" spans="1:21" ht="15.75" customHeight="1" x14ac:dyDescent="0.2">
      <c r="A49" s="35" t="s">
        <v>60</v>
      </c>
      <c r="B49" s="57">
        <v>1233</v>
      </c>
      <c r="C49" s="57">
        <v>451</v>
      </c>
      <c r="D49" s="57">
        <v>225</v>
      </c>
      <c r="E49" s="57">
        <v>343</v>
      </c>
      <c r="F49" s="57">
        <v>139</v>
      </c>
      <c r="G49" s="58"/>
      <c r="H49" s="57">
        <f>B49+C49+D49+E49+F49</f>
        <v>2391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58">
        <v>2734</v>
      </c>
      <c r="C50" s="58">
        <v>2181</v>
      </c>
      <c r="D50" s="58">
        <v>828</v>
      </c>
      <c r="E50" s="58">
        <v>437</v>
      </c>
      <c r="F50" s="58">
        <v>181</v>
      </c>
      <c r="G50" s="58"/>
      <c r="H50" s="58">
        <f>B50+C50+D50+E50+F50</f>
        <v>6361</v>
      </c>
      <c r="S50" s="41"/>
      <c r="T50" s="41"/>
      <c r="U50" s="41"/>
    </row>
    <row r="51" spans="1:21" ht="15" x14ac:dyDescent="0.2">
      <c r="A51" s="35" t="s">
        <v>62</v>
      </c>
      <c r="B51" s="57">
        <v>3254</v>
      </c>
      <c r="C51" s="57">
        <v>1400</v>
      </c>
      <c r="D51" s="57">
        <v>543</v>
      </c>
      <c r="E51" s="57">
        <v>434</v>
      </c>
      <c r="F51" s="57">
        <v>115</v>
      </c>
      <c r="G51" s="118"/>
      <c r="H51" s="57">
        <f>B51+C51+D51+E51+F51</f>
        <v>5746</v>
      </c>
      <c r="I51" s="41"/>
      <c r="J51" s="41"/>
      <c r="K51" s="41"/>
    </row>
    <row r="52" spans="1:2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8"/>
  <dimension ref="A1:U52"/>
  <sheetViews>
    <sheetView showGridLines="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9" max="12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201</v>
      </c>
    </row>
    <row r="4" spans="1:8" ht="15.75" customHeight="1" x14ac:dyDescent="0.2"/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57">
        <v>682.94767000000002</v>
      </c>
      <c r="C9" s="57">
        <v>221.08090000000001</v>
      </c>
      <c r="D9" s="57">
        <v>59.869639999999997</v>
      </c>
      <c r="E9" s="57">
        <v>70.745959999999997</v>
      </c>
      <c r="F9" s="57">
        <v>31.300439999999998</v>
      </c>
      <c r="G9" s="58"/>
      <c r="H9" s="57">
        <f>SUM(B9:F9)</f>
        <v>1065.94461</v>
      </c>
    </row>
    <row r="10" spans="1:8" ht="15.75" customHeight="1" x14ac:dyDescent="0.2">
      <c r="A10" s="52" t="s">
        <v>230</v>
      </c>
      <c r="B10" s="58">
        <v>303.99738000000002</v>
      </c>
      <c r="C10" s="58">
        <v>130.89564999999999</v>
      </c>
      <c r="D10" s="58">
        <v>104.34914999999999</v>
      </c>
      <c r="E10" s="58">
        <v>176.4598</v>
      </c>
      <c r="F10" s="58">
        <v>68.198089999999993</v>
      </c>
      <c r="G10" s="58"/>
      <c r="H10" s="58">
        <f t="shared" ref="H10:H45" si="0">SUM(B10:F10)</f>
        <v>783.90006999999991</v>
      </c>
    </row>
    <row r="11" spans="1:8" ht="15.75" customHeight="1" x14ac:dyDescent="0.2">
      <c r="A11" s="50" t="s">
        <v>231</v>
      </c>
      <c r="B11" s="57">
        <v>1068.95777</v>
      </c>
      <c r="C11" s="57">
        <v>420.89564999999999</v>
      </c>
      <c r="D11" s="57">
        <v>65.493049999999997</v>
      </c>
      <c r="E11" s="57">
        <v>24.966629999999999</v>
      </c>
      <c r="F11" s="57">
        <v>8.8080800000000004</v>
      </c>
      <c r="G11" s="58"/>
      <c r="H11" s="57">
        <f t="shared" si="0"/>
        <v>1589.1211799999999</v>
      </c>
    </row>
    <row r="12" spans="1:8" ht="15.75" customHeight="1" x14ac:dyDescent="0.2">
      <c r="A12" s="52" t="s">
        <v>26</v>
      </c>
      <c r="B12" s="58">
        <v>1556.8234299999999</v>
      </c>
      <c r="C12" s="58">
        <v>1149.3688</v>
      </c>
      <c r="D12" s="58">
        <v>400.38296000000003</v>
      </c>
      <c r="E12" s="58">
        <v>189.71558999999999</v>
      </c>
      <c r="F12" s="58">
        <v>88.025949999999995</v>
      </c>
      <c r="G12" s="58"/>
      <c r="H12" s="58">
        <f t="shared" si="0"/>
        <v>3384.3167299999996</v>
      </c>
    </row>
    <row r="13" spans="1:8" ht="15.75" customHeight="1" x14ac:dyDescent="0.2">
      <c r="A13" s="50" t="s">
        <v>27</v>
      </c>
      <c r="B13" s="57">
        <v>195.37142</v>
      </c>
      <c r="C13" s="57">
        <v>150.36113</v>
      </c>
      <c r="D13" s="57">
        <v>62.271560000000001</v>
      </c>
      <c r="E13" s="57">
        <v>58.632199999999997</v>
      </c>
      <c r="F13" s="57">
        <v>18.53303</v>
      </c>
      <c r="G13" s="58"/>
      <c r="H13" s="57">
        <f t="shared" si="0"/>
        <v>485.16934000000003</v>
      </c>
    </row>
    <row r="14" spans="1:8" ht="15.75" customHeight="1" x14ac:dyDescent="0.2">
      <c r="A14" s="52" t="s">
        <v>28</v>
      </c>
      <c r="B14" s="58">
        <v>3.8757600000000001</v>
      </c>
      <c r="C14" s="58">
        <v>31.515000000000001</v>
      </c>
      <c r="D14" s="58">
        <v>27.717210000000001</v>
      </c>
      <c r="E14" s="58">
        <v>17.870640000000002</v>
      </c>
      <c r="F14" s="58">
        <v>5.4119599999999997</v>
      </c>
      <c r="G14" s="58"/>
      <c r="H14" s="58">
        <f t="shared" si="0"/>
        <v>86.390569999999997</v>
      </c>
    </row>
    <row r="15" spans="1:8" ht="15.75" customHeight="1" x14ac:dyDescent="0.2">
      <c r="A15" s="50" t="s">
        <v>29</v>
      </c>
      <c r="B15" s="57">
        <v>352.25783999999999</v>
      </c>
      <c r="C15" s="57">
        <v>217.31117</v>
      </c>
      <c r="D15" s="57">
        <v>38.806840000000001</v>
      </c>
      <c r="E15" s="57">
        <v>11.5861</v>
      </c>
      <c r="F15" s="57">
        <v>4.6491600000000002</v>
      </c>
      <c r="G15" s="58"/>
      <c r="H15" s="57">
        <f t="shared" si="0"/>
        <v>624.61110999999994</v>
      </c>
    </row>
    <row r="16" spans="1:8" ht="15.75" customHeight="1" x14ac:dyDescent="0.2">
      <c r="A16" s="52" t="s">
        <v>30</v>
      </c>
      <c r="B16" s="58">
        <v>65.499279999999999</v>
      </c>
      <c r="C16" s="58">
        <v>59.681280000000001</v>
      </c>
      <c r="D16" s="58">
        <v>26.85586</v>
      </c>
      <c r="E16" s="58">
        <v>22.239129999999999</v>
      </c>
      <c r="F16" s="58">
        <v>10.50583</v>
      </c>
      <c r="G16" s="58"/>
      <c r="H16" s="58">
        <f t="shared" si="0"/>
        <v>184.78137999999998</v>
      </c>
    </row>
    <row r="17" spans="1:8" ht="15.75" hidden="1" customHeight="1" x14ac:dyDescent="0.2">
      <c r="A17" s="50" t="s">
        <v>31</v>
      </c>
      <c r="B17" s="57">
        <v>20.515809999999998</v>
      </c>
      <c r="C17" s="57">
        <v>15.387639999999999</v>
      </c>
      <c r="D17" s="57">
        <v>9.1324100000000001</v>
      </c>
      <c r="E17" s="57">
        <v>13.01877</v>
      </c>
      <c r="F17" s="57">
        <v>9.5571599999999997</v>
      </c>
      <c r="G17" s="58"/>
      <c r="H17" s="57">
        <f t="shared" si="0"/>
        <v>67.611789999999999</v>
      </c>
    </row>
    <row r="18" spans="1:8" ht="15.75" hidden="1" customHeight="1" x14ac:dyDescent="0.2">
      <c r="A18" s="52" t="s">
        <v>32</v>
      </c>
      <c r="B18" s="58">
        <v>14.912369999999999</v>
      </c>
      <c r="C18" s="58">
        <v>12.002739999999999</v>
      </c>
      <c r="D18" s="58">
        <v>5.71197</v>
      </c>
      <c r="E18" s="58">
        <v>1.8761300000000001</v>
      </c>
      <c r="F18" s="58">
        <v>1.6123000000000001</v>
      </c>
      <c r="G18" s="58"/>
      <c r="H18" s="58">
        <f t="shared" si="0"/>
        <v>36.11551</v>
      </c>
    </row>
    <row r="19" spans="1:8" ht="15.75" hidden="1" customHeight="1" x14ac:dyDescent="0.2">
      <c r="A19" s="50" t="s">
        <v>33</v>
      </c>
      <c r="B19" s="57">
        <v>0</v>
      </c>
      <c r="C19" s="57">
        <v>0.39979999999999999</v>
      </c>
      <c r="D19" s="57">
        <v>0.53825999999999996</v>
      </c>
      <c r="E19" s="57">
        <v>2.8198099999999999</v>
      </c>
      <c r="F19" s="57">
        <v>1.3771599999999999</v>
      </c>
      <c r="G19" s="58"/>
      <c r="H19" s="57">
        <f t="shared" si="0"/>
        <v>5.1350299999999995</v>
      </c>
    </row>
    <row r="20" spans="1:8" ht="15.75" hidden="1" customHeight="1" x14ac:dyDescent="0.2">
      <c r="A20" s="52" t="s">
        <v>34</v>
      </c>
      <c r="B20" s="58">
        <v>7.6136699999999999</v>
      </c>
      <c r="C20" s="58">
        <v>7.1471299999999998</v>
      </c>
      <c r="D20" s="58">
        <v>0</v>
      </c>
      <c r="E20" s="58">
        <v>2.84538</v>
      </c>
      <c r="F20" s="58">
        <v>0.39979999999999999</v>
      </c>
      <c r="G20" s="58"/>
      <c r="H20" s="58">
        <f t="shared" si="0"/>
        <v>18.005979999999997</v>
      </c>
    </row>
    <row r="21" spans="1:8" ht="15.75" customHeight="1" x14ac:dyDescent="0.2">
      <c r="A21" s="50" t="s">
        <v>35</v>
      </c>
      <c r="B21" s="57">
        <v>43.041849999999997</v>
      </c>
      <c r="C21" s="57">
        <v>34.93732</v>
      </c>
      <c r="D21" s="57">
        <v>15.38265</v>
      </c>
      <c r="E21" s="57">
        <v>20.560089999999999</v>
      </c>
      <c r="F21" s="57">
        <v>12.94642</v>
      </c>
      <c r="G21" s="58"/>
      <c r="H21" s="57">
        <f t="shared" si="0"/>
        <v>126.86833</v>
      </c>
    </row>
    <row r="22" spans="1:8" ht="15.75" customHeight="1" x14ac:dyDescent="0.2">
      <c r="A22" s="52" t="s">
        <v>36</v>
      </c>
      <c r="B22" s="58">
        <v>7.0616899999999996</v>
      </c>
      <c r="C22" s="58">
        <v>0.39979999999999999</v>
      </c>
      <c r="D22" s="58">
        <v>0</v>
      </c>
      <c r="E22" s="58">
        <v>3.5832299999999999</v>
      </c>
      <c r="F22" s="58">
        <v>1.99963</v>
      </c>
      <c r="G22" s="58"/>
      <c r="H22" s="58">
        <f t="shared" si="0"/>
        <v>13.04435</v>
      </c>
    </row>
    <row r="23" spans="1:8" ht="15.75" customHeight="1" x14ac:dyDescent="0.2">
      <c r="A23" s="50" t="s">
        <v>37</v>
      </c>
      <c r="B23" s="57">
        <v>16.074349999999999</v>
      </c>
      <c r="C23" s="57">
        <v>11.28485</v>
      </c>
      <c r="D23" s="57">
        <v>3.7921800000000001</v>
      </c>
      <c r="E23" s="57">
        <v>0.99980999999999998</v>
      </c>
      <c r="F23" s="57">
        <v>0</v>
      </c>
      <c r="G23" s="58"/>
      <c r="H23" s="57">
        <f t="shared" si="0"/>
        <v>32.15119</v>
      </c>
    </row>
    <row r="24" spans="1:8" ht="15.75" customHeight="1" x14ac:dyDescent="0.2">
      <c r="A24" s="52" t="s">
        <v>38</v>
      </c>
      <c r="B24" s="58">
        <v>15.93089</v>
      </c>
      <c r="C24" s="58">
        <v>22.113769999999999</v>
      </c>
      <c r="D24" s="58">
        <v>7.0292500000000002</v>
      </c>
      <c r="E24" s="58">
        <v>5.4450200000000004</v>
      </c>
      <c r="F24" s="58">
        <v>2.3757299999999999</v>
      </c>
      <c r="G24" s="58"/>
      <c r="H24" s="58">
        <f t="shared" si="0"/>
        <v>52.894659999999995</v>
      </c>
    </row>
    <row r="25" spans="1:8" ht="15.75" customHeight="1" x14ac:dyDescent="0.2">
      <c r="A25" s="50" t="s">
        <v>39</v>
      </c>
      <c r="B25" s="57">
        <v>101.53059</v>
      </c>
      <c r="C25" s="57">
        <v>38.813070000000003</v>
      </c>
      <c r="D25" s="57">
        <v>10.48962</v>
      </c>
      <c r="E25" s="57">
        <v>11.181940000000001</v>
      </c>
      <c r="F25" s="57">
        <v>6.7142799999999996</v>
      </c>
      <c r="G25" s="58"/>
      <c r="H25" s="57">
        <f t="shared" si="0"/>
        <v>168.7295</v>
      </c>
    </row>
    <row r="26" spans="1:8" ht="15.75" customHeight="1" x14ac:dyDescent="0.2">
      <c r="A26" s="52" t="s">
        <v>40</v>
      </c>
      <c r="B26" s="58">
        <v>318.68583999999998</v>
      </c>
      <c r="C26" s="58">
        <v>72.771780000000007</v>
      </c>
      <c r="D26" s="58">
        <v>6.1523099999999999</v>
      </c>
      <c r="E26" s="58">
        <v>6.47539</v>
      </c>
      <c r="F26" s="58">
        <v>2.7786400000000002</v>
      </c>
      <c r="G26" s="58"/>
      <c r="H26" s="58">
        <f t="shared" si="0"/>
        <v>406.86396000000002</v>
      </c>
    </row>
    <row r="27" spans="1:8" ht="15.75" customHeight="1" x14ac:dyDescent="0.2">
      <c r="A27" s="50" t="s">
        <v>41</v>
      </c>
      <c r="B27" s="57">
        <v>73.387389999999996</v>
      </c>
      <c r="C27" s="57">
        <v>9.4579900000000006</v>
      </c>
      <c r="D27" s="57">
        <v>1.5954600000000001</v>
      </c>
      <c r="E27" s="57">
        <v>1.79941</v>
      </c>
      <c r="F27" s="57">
        <v>1.78694</v>
      </c>
      <c r="G27" s="58"/>
      <c r="H27" s="57">
        <f t="shared" si="0"/>
        <v>88.02718999999999</v>
      </c>
    </row>
    <row r="28" spans="1:8" ht="15.75" customHeight="1" x14ac:dyDescent="0.2">
      <c r="A28" s="52" t="s">
        <v>191</v>
      </c>
      <c r="B28" s="58">
        <v>211.66656</v>
      </c>
      <c r="C28" s="58">
        <v>169.09748999999999</v>
      </c>
      <c r="D28" s="58">
        <v>48.715150000000001</v>
      </c>
      <c r="E28" s="58">
        <v>39.882739999999998</v>
      </c>
      <c r="F28" s="58">
        <v>23.50215</v>
      </c>
      <c r="G28" s="58"/>
      <c r="H28" s="58">
        <f t="shared" si="0"/>
        <v>492.86409000000003</v>
      </c>
    </row>
    <row r="29" spans="1:8" ht="15.75" customHeight="1" x14ac:dyDescent="0.2">
      <c r="A29" s="50" t="s">
        <v>43</v>
      </c>
      <c r="B29" s="57">
        <v>8.6596399999999996</v>
      </c>
      <c r="C29" s="57">
        <v>0.16903000000000001</v>
      </c>
      <c r="D29" s="57">
        <v>0.21518000000000001</v>
      </c>
      <c r="E29" s="57">
        <v>0</v>
      </c>
      <c r="F29" s="57">
        <v>0</v>
      </c>
      <c r="G29" s="58"/>
      <c r="H29" s="57">
        <f t="shared" si="0"/>
        <v>9.0438499999999991</v>
      </c>
    </row>
    <row r="30" spans="1:8" ht="15.75" customHeight="1" x14ac:dyDescent="0.2">
      <c r="A30" s="52" t="s">
        <v>44</v>
      </c>
      <c r="B30" s="58">
        <v>17.059809999999999</v>
      </c>
      <c r="C30" s="58">
        <v>33.640619999999998</v>
      </c>
      <c r="D30" s="58">
        <v>26.263960000000001</v>
      </c>
      <c r="E30" s="58">
        <v>19.581489999999999</v>
      </c>
      <c r="F30" s="58">
        <v>12.793609999999999</v>
      </c>
      <c r="G30" s="58"/>
      <c r="H30" s="58">
        <f t="shared" si="0"/>
        <v>109.33949</v>
      </c>
    </row>
    <row r="31" spans="1:8" ht="15.75" customHeight="1" x14ac:dyDescent="0.2">
      <c r="A31" s="50" t="s">
        <v>45</v>
      </c>
      <c r="B31" s="57">
        <v>7.3984899999999998</v>
      </c>
      <c r="C31" s="57">
        <v>6.1042800000000002</v>
      </c>
      <c r="D31" s="57">
        <v>2.6913200000000002</v>
      </c>
      <c r="E31" s="57">
        <v>9.0226400000000009</v>
      </c>
      <c r="F31" s="57">
        <v>4.7770200000000003</v>
      </c>
      <c r="G31" s="58"/>
      <c r="H31" s="57">
        <f t="shared" si="0"/>
        <v>29.993749999999999</v>
      </c>
    </row>
    <row r="32" spans="1:8" ht="15.75" customHeight="1" x14ac:dyDescent="0.2">
      <c r="A32" s="52" t="s">
        <v>46</v>
      </c>
      <c r="B32" s="58">
        <v>12.6645</v>
      </c>
      <c r="C32" s="58">
        <v>21.49005</v>
      </c>
      <c r="D32" s="58">
        <v>7.13903</v>
      </c>
      <c r="E32" s="58">
        <v>14.873699999999999</v>
      </c>
      <c r="F32" s="58">
        <v>2.16865</v>
      </c>
      <c r="G32" s="58"/>
      <c r="H32" s="58">
        <f t="shared" si="0"/>
        <v>58.335929999999998</v>
      </c>
    </row>
    <row r="33" spans="1:19" ht="15.75" customHeight="1" x14ac:dyDescent="0.2">
      <c r="A33" s="50" t="s">
        <v>47</v>
      </c>
      <c r="B33" s="57">
        <v>328.13073000000003</v>
      </c>
      <c r="C33" s="57">
        <v>135.88348999999999</v>
      </c>
      <c r="D33" s="57">
        <v>27.727810000000002</v>
      </c>
      <c r="E33" s="57">
        <v>16.142959999999999</v>
      </c>
      <c r="F33" s="57">
        <v>12.378220000000001</v>
      </c>
      <c r="G33" s="58"/>
      <c r="H33" s="57">
        <f t="shared" si="0"/>
        <v>520.26321000000007</v>
      </c>
    </row>
    <row r="34" spans="1:19" ht="15.75" customHeight="1" x14ac:dyDescent="0.2">
      <c r="A34" s="52" t="s">
        <v>48</v>
      </c>
      <c r="B34" s="58">
        <v>235.70947000000001</v>
      </c>
      <c r="C34" s="58">
        <v>62.433729999999997</v>
      </c>
      <c r="D34" s="58">
        <v>53.488430000000001</v>
      </c>
      <c r="E34" s="58">
        <v>35.188670000000002</v>
      </c>
      <c r="F34" s="58">
        <v>19.893969999999999</v>
      </c>
      <c r="G34" s="58"/>
      <c r="H34" s="58">
        <f t="shared" si="0"/>
        <v>406.71427</v>
      </c>
    </row>
    <row r="35" spans="1:19" ht="15.75" customHeight="1" x14ac:dyDescent="0.2">
      <c r="A35" s="50" t="s">
        <v>49</v>
      </c>
      <c r="B35" s="57">
        <v>148.63157000000001</v>
      </c>
      <c r="C35" s="57">
        <v>40.456560000000003</v>
      </c>
      <c r="D35" s="57">
        <v>23.298819999999999</v>
      </c>
      <c r="E35" s="57">
        <v>30.376719999999999</v>
      </c>
      <c r="F35" s="57">
        <v>15.02089</v>
      </c>
      <c r="G35" s="58"/>
      <c r="H35" s="57">
        <f t="shared" si="0"/>
        <v>257.78456</v>
      </c>
    </row>
    <row r="36" spans="1:19" ht="15.75" customHeight="1" x14ac:dyDescent="0.2">
      <c r="A36" s="52" t="s">
        <v>50</v>
      </c>
      <c r="B36" s="58">
        <v>784.33356000000003</v>
      </c>
      <c r="C36" s="58">
        <v>482.02582000000001</v>
      </c>
      <c r="D36" s="58">
        <v>136.89391000000001</v>
      </c>
      <c r="E36" s="58">
        <v>80.293769999999995</v>
      </c>
      <c r="F36" s="58">
        <v>13.20651</v>
      </c>
      <c r="G36" s="58"/>
      <c r="H36" s="58">
        <f t="shared" si="0"/>
        <v>1496.7535700000001</v>
      </c>
    </row>
    <row r="37" spans="1:19" ht="15.75" customHeight="1" x14ac:dyDescent="0.2">
      <c r="A37" s="50" t="s">
        <v>51</v>
      </c>
      <c r="B37" s="57">
        <v>1164.0522699999999</v>
      </c>
      <c r="C37" s="57">
        <v>440.56695999999999</v>
      </c>
      <c r="D37" s="57">
        <v>151.94349</v>
      </c>
      <c r="E37" s="57">
        <v>122.82854</v>
      </c>
      <c r="F37" s="57">
        <v>27.15898</v>
      </c>
      <c r="G37" s="58"/>
      <c r="H37" s="57">
        <f t="shared" si="0"/>
        <v>1906.5502399999998</v>
      </c>
    </row>
    <row r="38" spans="1:19" ht="15.75" customHeight="1" x14ac:dyDescent="0.2">
      <c r="A38" s="52" t="s">
        <v>52</v>
      </c>
      <c r="B38" s="58">
        <v>249.68253000000001</v>
      </c>
      <c r="C38" s="58">
        <v>58.054009999999998</v>
      </c>
      <c r="D38" s="58">
        <v>16.88954</v>
      </c>
      <c r="E38" s="58">
        <v>47.805149999999998</v>
      </c>
      <c r="F38" s="58">
        <v>12.92023</v>
      </c>
      <c r="G38" s="58"/>
      <c r="H38" s="58">
        <f t="shared" si="0"/>
        <v>385.35146000000003</v>
      </c>
    </row>
    <row r="39" spans="1:19" ht="15.75" customHeight="1" x14ac:dyDescent="0.2">
      <c r="A39" s="50" t="s">
        <v>53</v>
      </c>
      <c r="B39" s="57">
        <v>224.80259000000001</v>
      </c>
      <c r="C39" s="57">
        <v>54.374099999999999</v>
      </c>
      <c r="D39" s="57">
        <v>12.9352</v>
      </c>
      <c r="E39" s="57">
        <v>46.703049999999998</v>
      </c>
      <c r="F39" s="57">
        <v>19.075659999999999</v>
      </c>
      <c r="G39" s="58"/>
      <c r="H39" s="57">
        <f t="shared" si="0"/>
        <v>357.89060000000006</v>
      </c>
    </row>
    <row r="40" spans="1:19" ht="15.75" customHeight="1" x14ac:dyDescent="0.2">
      <c r="A40" s="52" t="s">
        <v>54</v>
      </c>
      <c r="B40" s="58">
        <v>211.79567</v>
      </c>
      <c r="C40" s="58">
        <v>113.59384</v>
      </c>
      <c r="D40" s="58">
        <v>52.061369999999997</v>
      </c>
      <c r="E40" s="58">
        <v>55.832970000000003</v>
      </c>
      <c r="F40" s="58">
        <v>27.926780000000001</v>
      </c>
      <c r="G40" s="58"/>
      <c r="H40" s="58">
        <f t="shared" si="0"/>
        <v>461.21062999999998</v>
      </c>
    </row>
    <row r="41" spans="1:19" ht="15.75" customHeight="1" x14ac:dyDescent="0.2">
      <c r="A41" s="50" t="s">
        <v>55</v>
      </c>
      <c r="B41" s="57">
        <v>254.67972</v>
      </c>
      <c r="C41" s="57">
        <v>126.09867</v>
      </c>
      <c r="D41" s="57">
        <v>25.88786</v>
      </c>
      <c r="E41" s="57">
        <v>8.6340699999999995</v>
      </c>
      <c r="F41" s="57">
        <v>3.4759600000000002</v>
      </c>
      <c r="G41" s="58"/>
      <c r="H41" s="57">
        <f t="shared" si="0"/>
        <v>418.77627999999999</v>
      </c>
    </row>
    <row r="42" spans="1:19" ht="15.75" customHeight="1" x14ac:dyDescent="0.2">
      <c r="A42" s="52" t="s">
        <v>56</v>
      </c>
      <c r="B42" s="58">
        <v>49.232210000000002</v>
      </c>
      <c r="C42" s="58">
        <v>19.751760000000001</v>
      </c>
      <c r="D42" s="58">
        <v>7.8849900000000002</v>
      </c>
      <c r="E42" s="58">
        <v>4.3179699999999999</v>
      </c>
      <c r="F42" s="58">
        <v>2.6763599999999999</v>
      </c>
      <c r="G42" s="58"/>
      <c r="H42" s="58">
        <f t="shared" si="0"/>
        <v>83.863290000000006</v>
      </c>
    </row>
    <row r="43" spans="1:19" ht="15.75" customHeight="1" x14ac:dyDescent="0.2">
      <c r="A43" s="50" t="s">
        <v>57</v>
      </c>
      <c r="B43" s="57">
        <v>266.67685</v>
      </c>
      <c r="C43" s="57">
        <v>78.983350000000002</v>
      </c>
      <c r="D43" s="57">
        <v>41.747019999999999</v>
      </c>
      <c r="E43" s="57">
        <v>25.66769</v>
      </c>
      <c r="F43" s="57">
        <v>14.25497</v>
      </c>
      <c r="G43" s="58"/>
      <c r="H43" s="57">
        <f t="shared" si="0"/>
        <v>427.32988000000006</v>
      </c>
    </row>
    <row r="44" spans="1:19" ht="15.75" customHeight="1" x14ac:dyDescent="0.2">
      <c r="A44" s="52" t="s">
        <v>58</v>
      </c>
      <c r="B44" s="58">
        <v>140.28192000000001</v>
      </c>
      <c r="C44" s="58">
        <v>46.758560000000003</v>
      </c>
      <c r="D44" s="58">
        <v>7.2444300000000004</v>
      </c>
      <c r="E44" s="58">
        <v>10.0131</v>
      </c>
      <c r="F44" s="58">
        <v>0</v>
      </c>
      <c r="G44" s="58"/>
      <c r="H44" s="58">
        <f t="shared" si="0"/>
        <v>204.29801</v>
      </c>
    </row>
    <row r="45" spans="1:19" ht="15.75" customHeight="1" x14ac:dyDescent="0.2">
      <c r="A45" s="50" t="s">
        <v>59</v>
      </c>
      <c r="B45" s="57">
        <v>407.78894000000003</v>
      </c>
      <c r="C45" s="57">
        <v>342.63519000000002</v>
      </c>
      <c r="D45" s="57">
        <v>175.32839000000001</v>
      </c>
      <c r="E45" s="57">
        <v>163.48032000000001</v>
      </c>
      <c r="F45" s="57">
        <v>86.907629999999997</v>
      </c>
      <c r="G45" s="58"/>
      <c r="H45" s="57">
        <f t="shared" si="0"/>
        <v>1176.1404700000001</v>
      </c>
    </row>
    <row r="46" spans="1:19" ht="15.75" customHeight="1" x14ac:dyDescent="0.2">
      <c r="A46" s="59"/>
      <c r="B46" s="39"/>
      <c r="C46" s="39"/>
      <c r="D46" s="39"/>
      <c r="E46" s="39"/>
      <c r="F46" s="39"/>
      <c r="G46" s="39"/>
      <c r="H46" s="39"/>
    </row>
    <row r="47" spans="1:19" ht="15.75" customHeight="1" x14ac:dyDescent="0.2">
      <c r="A47" s="53" t="s">
        <v>20</v>
      </c>
      <c r="B47" s="117">
        <f t="shared" ref="B47:H47" si="1">SUM(B9:B45)-SUM(B17:B20)</f>
        <v>9528.6901799999978</v>
      </c>
      <c r="C47" s="117">
        <f t="shared" si="1"/>
        <v>4803.0056700000005</v>
      </c>
      <c r="D47" s="117">
        <f t="shared" si="1"/>
        <v>1648.5436400000001</v>
      </c>
      <c r="E47" s="117">
        <f t="shared" si="1"/>
        <v>1352.9064899999998</v>
      </c>
      <c r="F47" s="117">
        <f t="shared" si="1"/>
        <v>562.17177000000004</v>
      </c>
      <c r="G47" s="59"/>
      <c r="H47" s="117">
        <f t="shared" si="1"/>
        <v>17895.317749999995</v>
      </c>
      <c r="I47" s="109">
        <v>6.6425502300000003</v>
      </c>
      <c r="J47" s="109">
        <v>6.7017909700000002</v>
      </c>
      <c r="K47" s="109">
        <v>7.1458378800000002</v>
      </c>
      <c r="L47" s="55"/>
      <c r="M47" s="55"/>
      <c r="N47" s="55"/>
      <c r="O47" s="55"/>
      <c r="P47" s="55"/>
      <c r="Q47" s="55"/>
      <c r="R47" s="55"/>
      <c r="S47" s="55"/>
    </row>
    <row r="48" spans="1:19" ht="15.75" customHeight="1" x14ac:dyDescent="0.2"/>
    <row r="49" spans="1:21" ht="15.75" customHeight="1" x14ac:dyDescent="0.2">
      <c r="A49" s="35" t="s">
        <v>60</v>
      </c>
      <c r="B49" s="57">
        <v>986.94505000000004</v>
      </c>
      <c r="C49" s="57">
        <v>351.97654999999997</v>
      </c>
      <c r="D49" s="57">
        <v>164.21879999999999</v>
      </c>
      <c r="E49" s="57">
        <v>247.20576</v>
      </c>
      <c r="F49" s="57">
        <v>99.498530000000002</v>
      </c>
      <c r="G49" s="58"/>
      <c r="H49" s="57">
        <f>SUM(B49:F49)</f>
        <v>1849.8446900000004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58">
        <v>2173.82773</v>
      </c>
      <c r="C50" s="58">
        <v>1608.23739</v>
      </c>
      <c r="D50" s="58">
        <v>556.03443000000004</v>
      </c>
      <c r="E50" s="58">
        <v>300.04365999999999</v>
      </c>
      <c r="F50" s="58">
        <v>127.12593</v>
      </c>
      <c r="G50" s="58"/>
      <c r="H50" s="58">
        <f t="shared" ref="H50:H51" si="2">SUM(B50:F50)</f>
        <v>4765.2691400000003</v>
      </c>
      <c r="S50" s="41"/>
      <c r="T50" s="41"/>
      <c r="U50" s="41"/>
    </row>
    <row r="51" spans="1:21" ht="15" x14ac:dyDescent="0.2">
      <c r="A51" s="35" t="s">
        <v>62</v>
      </c>
      <c r="B51" s="57">
        <v>2582.4094100000002</v>
      </c>
      <c r="C51" s="57">
        <v>1083.5370800000001</v>
      </c>
      <c r="D51" s="57">
        <v>382.51418999999999</v>
      </c>
      <c r="E51" s="57">
        <v>316.49286000000001</v>
      </c>
      <c r="F51" s="57">
        <v>88.200590000000005</v>
      </c>
      <c r="G51" s="58"/>
      <c r="H51" s="57">
        <f t="shared" si="2"/>
        <v>4453.1541300000008</v>
      </c>
      <c r="I51" s="41"/>
      <c r="J51" s="41"/>
      <c r="K51" s="41"/>
    </row>
    <row r="52" spans="1:2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9"/>
  <dimension ref="A1:U52"/>
  <sheetViews>
    <sheetView showGridLines="0" zoomScaleNormal="100" zoomScaleSheetLayoutView="5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10" max="13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205</v>
      </c>
    </row>
    <row r="4" spans="1:8" ht="15.75" customHeight="1" x14ac:dyDescent="0.25">
      <c r="A4" s="33"/>
    </row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62">
        <f>IF(OR('Tabel 4 F'!B9&lt;5,'Tabel 4 Be'!B9&lt;0.5),"-",IFERROR('Tabel 4 Be'!B9/'Tabel 4 F'!B9*100,"-"))</f>
        <v>16.640440597954367</v>
      </c>
      <c r="C9" s="62">
        <f>IF(OR('Tabel 4 F'!C9&lt;5,'Tabel 4 Be'!C9&lt;0.5),"-",IFERROR('Tabel 4 Be'!C9/'Tabel 4 F'!C9*100,"-"))</f>
        <v>2.7337712519319939</v>
      </c>
      <c r="D9" s="62">
        <f>IF(OR('Tabel 4 F'!D9&lt;5,'Tabel 4 Be'!D9&lt;0.5),"-",IFERROR('Tabel 4 Be'!D9/'Tabel 4 F'!D9*100,"-"))</f>
        <v>1.0930383864671438</v>
      </c>
      <c r="E9" s="62">
        <f>IF(OR('Tabel 4 F'!E9&lt;5,'Tabel 4 Be'!E9&lt;0.5),"-",IFERROR('Tabel 4 Be'!E9/'Tabel 4 F'!E9*100,"-"))</f>
        <v>1.5887997483089507</v>
      </c>
      <c r="F9" s="62">
        <f>IF(OR('Tabel 4 F'!F9&lt;5,'Tabel 4 Be'!F9&lt;0.5),"-",IFERROR('Tabel 4 Be'!F9/'Tabel 4 F'!F9*100,"-"))</f>
        <v>2.7364663890541343</v>
      </c>
      <c r="G9" s="63"/>
      <c r="H9" s="62">
        <f>IF(OR('Tabel 4 F'!H9&lt;5,'Tabel 4 Be'!H9&lt;0.5),"-",IFERROR('Tabel 4 Be'!H9/'Tabel 4 F'!H9*100,"-"))</f>
        <v>4.3647100356237356</v>
      </c>
    </row>
    <row r="10" spans="1:8" ht="15.75" customHeight="1" x14ac:dyDescent="0.2">
      <c r="A10" s="52" t="s">
        <v>230</v>
      </c>
      <c r="B10" s="63">
        <f>IF(OR('Tabel 4 F'!B10&lt;5,'Tabel 4 Be'!B10&lt;0.5),"-",IFERROR('Tabel 4 Be'!B10/'Tabel 4 F'!B10*100,"-"))</f>
        <v>12.676056338028168</v>
      </c>
      <c r="C10" s="63">
        <f>IF(OR('Tabel 4 F'!C10&lt;5,'Tabel 4 Be'!C10&lt;0.5),"-",IFERROR('Tabel 4 Be'!C10/'Tabel 4 F'!C10*100,"-"))</f>
        <v>2.783761391880696</v>
      </c>
      <c r="D10" s="63">
        <f>IF(OR('Tabel 4 F'!D10&lt;5,'Tabel 4 Be'!D10&lt;0.5),"-",IFERROR('Tabel 4 Be'!D10/'Tabel 4 F'!D10*100,"-"))</f>
        <v>1.4892268694550064</v>
      </c>
      <c r="E10" s="63">
        <f>IF(OR('Tabel 4 F'!E10&lt;5,'Tabel 4 Be'!E10&lt;0.5),"-",IFERROR('Tabel 4 Be'!E10/'Tabel 4 F'!E10*100,"-"))</f>
        <v>2.0170028338056345</v>
      </c>
      <c r="F10" s="63">
        <f>IF(OR('Tabel 4 F'!F10&lt;5,'Tabel 4 Be'!F10&lt;0.5),"-",IFERROR('Tabel 4 Be'!F10/'Tabel 4 F'!F10*100,"-"))</f>
        <v>2.785265049415993</v>
      </c>
      <c r="G10" s="63"/>
      <c r="H10" s="63">
        <f>IF(OR('Tabel 4 F'!H10&lt;5,'Tabel 4 Be'!H10&lt;0.5),"-",IFERROR('Tabel 4 Be'!H10/'Tabel 4 F'!H10*100,"-"))</f>
        <v>3.0419260614286134</v>
      </c>
    </row>
    <row r="11" spans="1:8" ht="15.75" customHeight="1" x14ac:dyDescent="0.2">
      <c r="A11" s="50" t="s">
        <v>231</v>
      </c>
      <c r="B11" s="62">
        <f>IF(OR('Tabel 4 F'!B11&lt;5,'Tabel 4 Be'!B11&lt;0.5),"-",IFERROR('Tabel 4 Be'!B11/'Tabel 4 F'!B11*100,"-"))</f>
        <v>23.416269631198166</v>
      </c>
      <c r="C11" s="62">
        <f>IF(OR('Tabel 4 F'!C11&lt;5,'Tabel 4 Be'!C11&lt;0.5),"-",IFERROR('Tabel 4 Be'!C11/'Tabel 4 F'!C11*100,"-"))</f>
        <v>7.0736180246266693</v>
      </c>
      <c r="D11" s="62">
        <f>IF(OR('Tabel 4 F'!D11&lt;5,'Tabel 4 Be'!D11&lt;0.5),"-",IFERROR('Tabel 4 Be'!D11/'Tabel 4 F'!D11*100,"-"))</f>
        <v>3.5800482703137568</v>
      </c>
      <c r="E11" s="62">
        <f>IF(OR('Tabel 4 F'!E11&lt;5,'Tabel 4 Be'!E11&lt;0.5),"-",IFERROR('Tabel 4 Be'!E11/'Tabel 4 F'!E11*100,"-"))</f>
        <v>3.8031319910514538</v>
      </c>
      <c r="F11" s="62">
        <f>IF(OR('Tabel 4 F'!F11&lt;5,'Tabel 4 Be'!F11&lt;0.5),"-",IFERROR('Tabel 4 Be'!F11/'Tabel 4 F'!F11*100,"-"))</f>
        <v>5.9782608695652177</v>
      </c>
      <c r="G11" s="63"/>
      <c r="H11" s="62">
        <f>IF(OR('Tabel 4 F'!H11&lt;5,'Tabel 4 Be'!H11&lt;0.5),"-",IFERROR('Tabel 4 Be'!H11/'Tabel 4 F'!H11*100,"-"))</f>
        <v>11.864808775570708</v>
      </c>
    </row>
    <row r="12" spans="1:8" ht="15.75" customHeight="1" x14ac:dyDescent="0.2">
      <c r="A12" s="52" t="s">
        <v>26</v>
      </c>
      <c r="B12" s="63">
        <f>IF(OR('Tabel 4 F'!B12&lt;5,'Tabel 4 Be'!B12&lt;0.5),"-",IFERROR('Tabel 4 Be'!B12/'Tabel 4 F'!B12*100,"-"))</f>
        <v>32.662898936170215</v>
      </c>
      <c r="C12" s="63">
        <f>IF(OR('Tabel 4 F'!C12&lt;5,'Tabel 4 Be'!C12&lt;0.5),"-",IFERROR('Tabel 4 Be'!C12/'Tabel 4 F'!C12*100,"-"))</f>
        <v>11.381055676066522</v>
      </c>
      <c r="D12" s="63">
        <f>IF(OR('Tabel 4 F'!D12&lt;5,'Tabel 4 Be'!D12&lt;0.5),"-",IFERROR('Tabel 4 Be'!D12/'Tabel 4 F'!D12*100,"-"))</f>
        <v>4.537508550581439</v>
      </c>
      <c r="E12" s="63">
        <f>IF(OR('Tabel 4 F'!E12&lt;5,'Tabel 4 Be'!E12&lt;0.5),"-",IFERROR('Tabel 4 Be'!E12/'Tabel 4 F'!E12*100,"-"))</f>
        <v>5.3264604810996561</v>
      </c>
      <c r="F12" s="63">
        <f>IF(OR('Tabel 4 F'!F12&lt;5,'Tabel 4 Be'!F12&lt;0.5),"-",IFERROR('Tabel 4 Be'!F12/'Tabel 4 F'!F12*100,"-"))</f>
        <v>5.1421404682274252</v>
      </c>
      <c r="G12" s="63"/>
      <c r="H12" s="63">
        <f>IF(OR('Tabel 4 F'!H12&lt;5,'Tabel 4 Be'!H12&lt;0.5),"-",IFERROR('Tabel 4 Be'!H12/'Tabel 4 F'!H12*100,"-"))</f>
        <v>11.168262249895406</v>
      </c>
    </row>
    <row r="13" spans="1:8" ht="15.75" customHeight="1" x14ac:dyDescent="0.2">
      <c r="A13" s="50" t="s">
        <v>27</v>
      </c>
      <c r="B13" s="62">
        <f>IF(OR('Tabel 4 F'!B13&lt;5,'Tabel 4 Be'!B13&lt;0.5),"-",IFERROR('Tabel 4 Be'!B13/'Tabel 4 F'!B13*100,"-"))</f>
        <v>21.472392638036812</v>
      </c>
      <c r="C13" s="62">
        <f>IF(OR('Tabel 4 F'!C13&lt;5,'Tabel 4 Be'!C13&lt;0.5),"-",IFERROR('Tabel 4 Be'!C13/'Tabel 4 F'!C13*100,"-"))</f>
        <v>6.3138905592303063</v>
      </c>
      <c r="D13" s="62">
        <f>IF(OR('Tabel 4 F'!D13&lt;5,'Tabel 4 Be'!D13&lt;0.5),"-",IFERROR('Tabel 4 Be'!D13/'Tabel 4 F'!D13*100,"-"))</f>
        <v>1.7332328560663148</v>
      </c>
      <c r="E13" s="62">
        <f>IF(OR('Tabel 4 F'!E13&lt;5,'Tabel 4 Be'!E13&lt;0.5),"-",IFERROR('Tabel 4 Be'!E13/'Tabel 4 F'!E13*100,"-"))</f>
        <v>2.3551705468327016</v>
      </c>
      <c r="F13" s="62">
        <f>IF(OR('Tabel 4 F'!F13&lt;5,'Tabel 4 Be'!F13&lt;0.5),"-",IFERROR('Tabel 4 Be'!F13/'Tabel 4 F'!F13*100,"-"))</f>
        <v>1.8072289156626504</v>
      </c>
      <c r="G13" s="63"/>
      <c r="H13" s="62">
        <f>IF(OR('Tabel 4 F'!H13&lt;5,'Tabel 4 Be'!H13&lt;0.5),"-",IFERROR('Tabel 4 Be'!H13/'Tabel 4 F'!H13*100,"-"))</f>
        <v>4.417563322863062</v>
      </c>
    </row>
    <row r="14" spans="1:8" ht="15.75" customHeight="1" x14ac:dyDescent="0.2">
      <c r="A14" s="52" t="s">
        <v>28</v>
      </c>
      <c r="B14" s="63">
        <f>IF(OR('Tabel 4 F'!B14&lt;5,'Tabel 4 Be'!B14&lt;0.5),"-",IFERROR('Tabel 4 Be'!B14/'Tabel 4 F'!B14*100,"-"))</f>
        <v>14.285714285714285</v>
      </c>
      <c r="C14" s="63">
        <f>IF(OR('Tabel 4 F'!C14&lt;5,'Tabel 4 Be'!C14&lt;0.5),"-",IFERROR('Tabel 4 Be'!C14/'Tabel 4 F'!C14*100,"-"))</f>
        <v>5.7409879839786386</v>
      </c>
      <c r="D14" s="63">
        <f>IF(OR('Tabel 4 F'!D14&lt;5,'Tabel 4 Be'!D14&lt;0.5),"-",IFERROR('Tabel 4 Be'!D14/'Tabel 4 F'!D14*100,"-"))</f>
        <v>4.4469783352337515</v>
      </c>
      <c r="E14" s="63">
        <f>IF(OR('Tabel 4 F'!E14&lt;5,'Tabel 4 Be'!E14&lt;0.5),"-",IFERROR('Tabel 4 Be'!E14/'Tabel 4 F'!E14*100,"-"))</f>
        <v>4.1958041958041958</v>
      </c>
      <c r="F14" s="63">
        <f>IF(OR('Tabel 4 F'!F14&lt;5,'Tabel 4 Be'!F14&lt;0.5),"-",IFERROR('Tabel 4 Be'!F14/'Tabel 4 F'!F14*100,"-"))</f>
        <v>5.755395683453238</v>
      </c>
      <c r="G14" s="63"/>
      <c r="H14" s="63">
        <f>IF(OR('Tabel 4 F'!H14&lt;5,'Tabel 4 Be'!H14&lt;0.5),"-",IFERROR('Tabel 4 Be'!H14/'Tabel 4 F'!H14*100,"-"))</f>
        <v>5.0441361916771754</v>
      </c>
    </row>
    <row r="15" spans="1:8" ht="15.75" customHeight="1" x14ac:dyDescent="0.2">
      <c r="A15" s="50" t="s">
        <v>29</v>
      </c>
      <c r="B15" s="62">
        <f>IF(OR('Tabel 4 F'!B15&lt;5,'Tabel 4 Be'!B15&lt;0.5),"-",IFERROR('Tabel 4 Be'!B15/'Tabel 4 F'!B15*100,"-"))</f>
        <v>28.210116731517509</v>
      </c>
      <c r="C15" s="62">
        <f>IF(OR('Tabel 4 F'!C15&lt;5,'Tabel 4 Be'!C15&lt;0.5),"-",IFERROR('Tabel 4 Be'!C15/'Tabel 4 F'!C15*100,"-"))</f>
        <v>13.184198000951927</v>
      </c>
      <c r="D15" s="62">
        <f>IF(OR('Tabel 4 F'!D15&lt;5,'Tabel 4 Be'!D15&lt;0.5),"-",IFERROR('Tabel 4 Be'!D15/'Tabel 4 F'!D15*100,"-"))</f>
        <v>7.3834196891191706</v>
      </c>
      <c r="E15" s="62">
        <f>IF(OR('Tabel 4 F'!E15&lt;5,'Tabel 4 Be'!E15&lt;0.5),"-",IFERROR('Tabel 4 Be'!E15/'Tabel 4 F'!E15*100,"-"))</f>
        <v>5.2287581699346406</v>
      </c>
      <c r="F15" s="62">
        <f>IF(OR('Tabel 4 F'!F15&lt;5,'Tabel 4 Be'!F15&lt;0.5),"-",IFERROR('Tabel 4 Be'!F15/'Tabel 4 F'!F15*100,"-"))</f>
        <v>8.5714285714285712</v>
      </c>
      <c r="G15" s="63"/>
      <c r="H15" s="62">
        <f>IF(OR('Tabel 4 F'!H15&lt;5,'Tabel 4 Be'!H15&lt;0.5),"-",IFERROR('Tabel 4 Be'!H15/'Tabel 4 F'!H15*100,"-"))</f>
        <v>16.510123147568358</v>
      </c>
    </row>
    <row r="16" spans="1:8" ht="15.75" customHeight="1" x14ac:dyDescent="0.2">
      <c r="A16" s="52" t="s">
        <v>30</v>
      </c>
      <c r="B16" s="63">
        <f>IF(OR('Tabel 4 F'!B16&lt;5,'Tabel 4 Be'!B16&lt;0.5),"-",IFERROR('Tabel 4 Be'!B16/'Tabel 4 F'!B16*100,"-"))</f>
        <v>26.433121019108281</v>
      </c>
      <c r="C16" s="63">
        <f>IF(OR('Tabel 4 F'!C16&lt;5,'Tabel 4 Be'!C16&lt;0.5),"-",IFERROR('Tabel 4 Be'!C16/'Tabel 4 F'!C16*100,"-"))</f>
        <v>11.224489795918368</v>
      </c>
      <c r="D16" s="63">
        <f>IF(OR('Tabel 4 F'!D16&lt;5,'Tabel 4 Be'!D16&lt;0.5),"-",IFERROR('Tabel 4 Be'!D16/'Tabel 4 F'!D16*100,"-"))</f>
        <v>4.19921875</v>
      </c>
      <c r="E16" s="63">
        <f>IF(OR('Tabel 4 F'!E16&lt;5,'Tabel 4 Be'!E16&lt;0.5),"-",IFERROR('Tabel 4 Be'!E16/'Tabel 4 F'!E16*100,"-"))</f>
        <v>3.5879629629629628</v>
      </c>
      <c r="F16" s="63">
        <f>IF(OR('Tabel 4 F'!F16&lt;5,'Tabel 4 Be'!F16&lt;0.5),"-",IFERROR('Tabel 4 Be'!F16/'Tabel 4 F'!F16*100,"-"))</f>
        <v>4.8850574712643677</v>
      </c>
      <c r="G16" s="63"/>
      <c r="H16" s="63">
        <f>IF(OR('Tabel 4 F'!H16&lt;5,'Tabel 4 Be'!H16&lt;0.5),"-",IFERROR('Tabel 4 Be'!H16/'Tabel 4 F'!H16*100,"-"))</f>
        <v>7.7564894932014834</v>
      </c>
    </row>
    <row r="17" spans="1:8" ht="15.75" hidden="1" customHeight="1" x14ac:dyDescent="0.2">
      <c r="A17" s="50" t="s">
        <v>31</v>
      </c>
      <c r="B17" s="62">
        <f>IF(OR('Tabel 4 F'!B17&lt;5,'Tabel 4 Be'!B17&lt;0.5),"-",IFERROR('Tabel 4 Be'!B17/'Tabel 4 F'!B17*100,"-"))</f>
        <v>21.311475409836063</v>
      </c>
      <c r="C17" s="62">
        <f>IF(OR('Tabel 4 F'!C17&lt;5,'Tabel 4 Be'!C17&lt;0.5),"-",IFERROR('Tabel 4 Be'!C17/'Tabel 4 F'!C17*100,"-"))</f>
        <v>6.9486404833836861</v>
      </c>
      <c r="D17" s="62">
        <f>IF(OR('Tabel 4 F'!D17&lt;5,'Tabel 4 Be'!D17&lt;0.5),"-",IFERROR('Tabel 4 Be'!D17/'Tabel 4 F'!D17*100,"-"))</f>
        <v>1.8518518518518516</v>
      </c>
      <c r="E17" s="62">
        <f>IF(OR('Tabel 4 F'!E17&lt;5,'Tabel 4 Be'!E17&lt;0.5),"-",IFERROR('Tabel 4 Be'!E17/'Tabel 4 F'!E17*100,"-"))</f>
        <v>2.1017699115044248</v>
      </c>
      <c r="F17" s="62">
        <f>IF(OR('Tabel 4 F'!F17&lt;5,'Tabel 4 Be'!F17&lt;0.5),"-",IFERROR('Tabel 4 Be'!F17/'Tabel 4 F'!F17*100,"-"))</f>
        <v>4</v>
      </c>
      <c r="G17" s="63"/>
      <c r="H17" s="62">
        <f>IF(OR('Tabel 4 F'!H17&lt;5,'Tabel 4 Be'!H17&lt;0.5),"-",IFERROR('Tabel 4 Be'!H17/'Tabel 4 F'!H17*100,"-"))</f>
        <v>3.9435450394354503</v>
      </c>
    </row>
    <row r="18" spans="1:8" ht="15.75" hidden="1" customHeight="1" x14ac:dyDescent="0.2">
      <c r="A18" s="52" t="s">
        <v>32</v>
      </c>
      <c r="B18" s="63">
        <f>IF(OR('Tabel 4 F'!B18&lt;5,'Tabel 4 Be'!B18&lt;0.5),"-",IFERROR('Tabel 4 Be'!B18/'Tabel 4 F'!B18*100,"-"))</f>
        <v>26.923076923076923</v>
      </c>
      <c r="C18" s="63">
        <f>IF(OR('Tabel 4 F'!C18&lt;5,'Tabel 4 Be'!C18&lt;0.5),"-",IFERROR('Tabel 4 Be'!C18/'Tabel 4 F'!C18*100,"-"))</f>
        <v>7.5555555555555554</v>
      </c>
      <c r="D18" s="63">
        <f>IF(OR('Tabel 4 F'!D18&lt;5,'Tabel 4 Be'!D18&lt;0.5),"-",IFERROR('Tabel 4 Be'!D18/'Tabel 4 F'!D18*100,"-"))</f>
        <v>3.6866359447004609</v>
      </c>
      <c r="E18" s="63">
        <f>IF(OR('Tabel 4 F'!E18&lt;5,'Tabel 4 Be'!E18&lt;0.5),"-",IFERROR('Tabel 4 Be'!E18/'Tabel 4 F'!E18*100,"-"))</f>
        <v>3.1746031746031744</v>
      </c>
      <c r="F18" s="63">
        <f>IF(OR('Tabel 4 F'!F18&lt;5,'Tabel 4 Be'!F18&lt;0.5),"-",IFERROR('Tabel 4 Be'!F18/'Tabel 4 F'!F18*100,"-"))</f>
        <v>5.2631578947368416</v>
      </c>
      <c r="G18" s="63"/>
      <c r="H18" s="63">
        <f>IF(OR('Tabel 4 F'!H18&lt;5,'Tabel 4 Be'!H18&lt;0.5),"-",IFERROR('Tabel 4 Be'!H18/'Tabel 4 F'!H18*100,"-"))</f>
        <v>7.6023391812865491</v>
      </c>
    </row>
    <row r="19" spans="1:8" ht="15.75" hidden="1" customHeight="1" x14ac:dyDescent="0.2">
      <c r="A19" s="50" t="s">
        <v>33</v>
      </c>
      <c r="B19" s="62" t="str">
        <f>IF(OR('Tabel 4 F'!B19&lt;5,'Tabel 4 Be'!B19&lt;0.5),"-",IFERROR('Tabel 4 Be'!B19/'Tabel 4 F'!B19*100,"-"))</f>
        <v>-</v>
      </c>
      <c r="C19" s="62">
        <f>IF(OR('Tabel 4 F'!C19&lt;5,'Tabel 4 Be'!C19&lt;0.5),"-",IFERROR('Tabel 4 Be'!C19/'Tabel 4 F'!C19*100,"-"))</f>
        <v>3.0303030303030303</v>
      </c>
      <c r="D19" s="62">
        <f>IF(OR('Tabel 4 F'!D19&lt;5,'Tabel 4 Be'!D19&lt;0.5),"-",IFERROR('Tabel 4 Be'!D19/'Tabel 4 F'!D19*100,"-"))</f>
        <v>1.1363636363636365</v>
      </c>
      <c r="E19" s="62">
        <f>IF(OR('Tabel 4 F'!E19&lt;5,'Tabel 4 Be'!E19&lt;0.5),"-",IFERROR('Tabel 4 Be'!E19/'Tabel 4 F'!E19*100,"-"))</f>
        <v>3.3557046979865772</v>
      </c>
      <c r="F19" s="62">
        <f>IF(OR('Tabel 4 F'!F19&lt;5,'Tabel 4 Be'!F19&lt;0.5),"-",IFERROR('Tabel 4 Be'!F19/'Tabel 4 F'!F19*100,"-"))</f>
        <v>3.4482758620689653</v>
      </c>
      <c r="G19" s="63"/>
      <c r="H19" s="62">
        <f>IF(OR('Tabel 4 F'!H19&lt;5,'Tabel 4 Be'!H19&lt;0.5),"-",IFERROR('Tabel 4 Be'!H19/'Tabel 4 F'!H19*100,"-"))</f>
        <v>2.7272727272727271</v>
      </c>
    </row>
    <row r="20" spans="1:8" ht="15.75" hidden="1" customHeight="1" x14ac:dyDescent="0.2">
      <c r="A20" s="52" t="s">
        <v>34</v>
      </c>
      <c r="B20" s="63">
        <f>IF(OR('Tabel 4 F'!B20&lt;5,'Tabel 4 Be'!B20&lt;0.5),"-",IFERROR('Tabel 4 Be'!B20/'Tabel 4 F'!B20*100,"-"))</f>
        <v>33.333333333333329</v>
      </c>
      <c r="C20" s="63">
        <f>IF(OR('Tabel 4 F'!C20&lt;5,'Tabel 4 Be'!C20&lt;0.5),"-",IFERROR('Tabel 4 Be'!C20/'Tabel 4 F'!C20*100,"-"))</f>
        <v>11.111111111111111</v>
      </c>
      <c r="D20" s="63" t="str">
        <f>IF(OR('Tabel 4 F'!D20&lt;5,'Tabel 4 Be'!D20&lt;0.5),"-",IFERROR('Tabel 4 Be'!D20/'Tabel 4 F'!D20*100,"-"))</f>
        <v>-</v>
      </c>
      <c r="E20" s="63">
        <f>IF(OR('Tabel 4 F'!E20&lt;5,'Tabel 4 Be'!E20&lt;0.5),"-",IFERROR('Tabel 4 Be'!E20/'Tabel 4 F'!E20*100,"-"))</f>
        <v>3.0303030303030303</v>
      </c>
      <c r="F20" s="63">
        <f>IF(OR('Tabel 4 F'!F20&lt;5,'Tabel 4 Be'!F20&lt;0.5),"-",IFERROR('Tabel 4 Be'!F20/'Tabel 4 F'!F20*100,"-"))</f>
        <v>1.7241379310344827</v>
      </c>
      <c r="G20" s="63"/>
      <c r="H20" s="63">
        <f>IF(OR('Tabel 4 F'!H20&lt;5,'Tabel 4 Be'!H20&lt;0.5),"-",IFERROR('Tabel 4 Be'!H20/'Tabel 4 F'!H20*100,"-"))</f>
        <v>4.4660194174757279</v>
      </c>
    </row>
    <row r="21" spans="1:8" ht="15.75" customHeight="1" x14ac:dyDescent="0.2">
      <c r="A21" s="50" t="s">
        <v>35</v>
      </c>
      <c r="B21" s="62">
        <f>IF(OR('Tabel 4 F'!B21&lt;5,'Tabel 4 Be'!B21&lt;0.5),"-",IFERROR('Tabel 4 Be'!B21/'Tabel 4 F'!B21*100,"-"))</f>
        <v>24.454148471615721</v>
      </c>
      <c r="C21" s="62">
        <f>IF(OR('Tabel 4 F'!C21&lt;5,'Tabel 4 Be'!C21&lt;0.5),"-",IFERROR('Tabel 4 Be'!C21/'Tabel 4 F'!C21*100,"-"))</f>
        <v>7.4626865671641784</v>
      </c>
      <c r="D21" s="62">
        <f>IF(OR('Tabel 4 F'!D21&lt;5,'Tabel 4 Be'!D21&lt;0.5),"-",IFERROR('Tabel 4 Be'!D21/'Tabel 4 F'!D21*100,"-"))</f>
        <v>1.7973856209150325</v>
      </c>
      <c r="E21" s="62">
        <f>IF(OR('Tabel 4 F'!E21&lt;5,'Tabel 4 Be'!E21&lt;0.5),"-",IFERROR('Tabel 4 Be'!E21/'Tabel 4 F'!E21*100,"-"))</f>
        <v>2.4408848207475211</v>
      </c>
      <c r="F21" s="62">
        <f>IF(OR('Tabel 4 F'!F21&lt;5,'Tabel 4 Be'!F21&lt;0.5),"-",IFERROR('Tabel 4 Be'!F21/'Tabel 4 F'!F21*100,"-"))</f>
        <v>3.7698412698412698</v>
      </c>
      <c r="G21" s="63"/>
      <c r="H21" s="62">
        <f>IF(OR('Tabel 4 F'!H21&lt;5,'Tabel 4 Be'!H21&lt;0.5),"-",IFERROR('Tabel 4 Be'!H21/'Tabel 4 F'!H21*100,"-"))</f>
        <v>4.5454545454545459</v>
      </c>
    </row>
    <row r="22" spans="1:8" ht="15.75" customHeight="1" x14ac:dyDescent="0.2">
      <c r="A22" s="52" t="s">
        <v>36</v>
      </c>
      <c r="B22" s="63">
        <f>IF(OR('Tabel 4 F'!B22&lt;5,'Tabel 4 Be'!B22&lt;0.5),"-",IFERROR('Tabel 4 Be'!B22/'Tabel 4 F'!B22*100,"-"))</f>
        <v>25.714285714285712</v>
      </c>
      <c r="C22" s="63">
        <f>IF(OR('Tabel 4 F'!C22&lt;5,'Tabel 4 Be'!C22&lt;0.5),"-",IFERROR('Tabel 4 Be'!C22/'Tabel 4 F'!C22*100,"-"))</f>
        <v>1.6949152542372881</v>
      </c>
      <c r="D22" s="63" t="str">
        <f>IF(OR('Tabel 4 F'!D22&lt;5,'Tabel 4 Be'!D22&lt;0.5),"-",IFERROR('Tabel 4 Be'!D22/'Tabel 4 F'!D22*100,"-"))</f>
        <v>-</v>
      </c>
      <c r="E22" s="63">
        <f>IF(OR('Tabel 4 F'!E22&lt;5,'Tabel 4 Be'!E22&lt;0.5),"-",IFERROR('Tabel 4 Be'!E22/'Tabel 4 F'!E22*100,"-"))</f>
        <v>5.4263565891472867</v>
      </c>
      <c r="F22" s="63">
        <f>IF(OR('Tabel 4 F'!F22&lt;5,'Tabel 4 Be'!F22&lt;0.5),"-",IFERROR('Tabel 4 Be'!F22/'Tabel 4 F'!F22*100,"-"))</f>
        <v>3.5714285714285712</v>
      </c>
      <c r="G22" s="63"/>
      <c r="H22" s="63">
        <f>IF(OR('Tabel 4 F'!H22&lt;5,'Tabel 4 Be'!H22&lt;0.5),"-",IFERROR('Tabel 4 Be'!H22/'Tabel 4 F'!H22*100,"-"))</f>
        <v>5.322128851540616</v>
      </c>
    </row>
    <row r="23" spans="1:8" ht="15.75" customHeight="1" x14ac:dyDescent="0.2">
      <c r="A23" s="50" t="s">
        <v>37</v>
      </c>
      <c r="B23" s="62">
        <f>IF(OR('Tabel 4 F'!B23&lt;5,'Tabel 4 Be'!B23&lt;0.5),"-",IFERROR('Tabel 4 Be'!B23/'Tabel 4 F'!B23*100,"-"))</f>
        <v>23.595505617977526</v>
      </c>
      <c r="C23" s="62">
        <f>IF(OR('Tabel 4 F'!C23&lt;5,'Tabel 4 Be'!C23&lt;0.5),"-",IFERROR('Tabel 4 Be'!C23/'Tabel 4 F'!C23*100,"-"))</f>
        <v>9.1397849462365599</v>
      </c>
      <c r="D23" s="62">
        <f>IF(OR('Tabel 4 F'!D23&lt;5,'Tabel 4 Be'!D23&lt;0.5),"-",IFERROR('Tabel 4 Be'!D23/'Tabel 4 F'!D23*100,"-"))</f>
        <v>7.3684210526315779</v>
      </c>
      <c r="E23" s="62">
        <f>IF(OR('Tabel 4 F'!E23&lt;5,'Tabel 4 Be'!E23&lt;0.5),"-",IFERROR('Tabel 4 Be'!E23/'Tabel 4 F'!E23*100,"-"))</f>
        <v>9.0909090909090917</v>
      </c>
      <c r="F23" s="62" t="str">
        <f>IF(OR('Tabel 4 F'!F23&lt;5,'Tabel 4 Be'!F23&lt;0.5),"-",IFERROR('Tabel 4 Be'!F23/'Tabel 4 F'!F23*100,"-"))</f>
        <v>-</v>
      </c>
      <c r="G23" s="63"/>
      <c r="H23" s="62">
        <f>IF(OR('Tabel 4 F'!H23&lt;5,'Tabel 4 Be'!H23&lt;0.5),"-",IFERROR('Tabel 4 Be'!H23/'Tabel 4 F'!H23*100,"-"))</f>
        <v>11.979166666666668</v>
      </c>
    </row>
    <row r="24" spans="1:8" ht="15.75" customHeight="1" x14ac:dyDescent="0.2">
      <c r="A24" s="52" t="s">
        <v>38</v>
      </c>
      <c r="B24" s="63">
        <f>IF(OR('Tabel 4 F'!B24&lt;5,'Tabel 4 Be'!B24&lt;0.5),"-",IFERROR('Tabel 4 Be'!B24/'Tabel 4 F'!B24*100,"-"))</f>
        <v>8.5409252669039155</v>
      </c>
      <c r="C24" s="63">
        <f>IF(OR('Tabel 4 F'!C24&lt;5,'Tabel 4 Be'!C24&lt;0.5),"-",IFERROR('Tabel 4 Be'!C24/'Tabel 4 F'!C24*100,"-"))</f>
        <v>3.8809831824062093</v>
      </c>
      <c r="D24" s="63">
        <f>IF(OR('Tabel 4 F'!D24&lt;5,'Tabel 4 Be'!D24&lt;0.5),"-",IFERROR('Tabel 4 Be'!D24/'Tabel 4 F'!D24*100,"-"))</f>
        <v>1.6025641025641024</v>
      </c>
      <c r="E24" s="63">
        <f>IF(OR('Tabel 4 F'!E24&lt;5,'Tabel 4 Be'!E24&lt;0.5),"-",IFERROR('Tabel 4 Be'!E24/'Tabel 4 F'!E24*100,"-"))</f>
        <v>1.7021276595744681</v>
      </c>
      <c r="F24" s="63">
        <f>IF(OR('Tabel 4 F'!F24&lt;5,'Tabel 4 Be'!F24&lt;0.5),"-",IFERROR('Tabel 4 Be'!F24/'Tabel 4 F'!F24*100,"-"))</f>
        <v>1.948051948051948</v>
      </c>
      <c r="G24" s="63"/>
      <c r="H24" s="63">
        <f>IF(OR('Tabel 4 F'!H24&lt;5,'Tabel 4 Be'!H24&lt;0.5),"-",IFERROR('Tabel 4 Be'!H24/'Tabel 4 F'!H24*100,"-"))</f>
        <v>3.258036490008688</v>
      </c>
    </row>
    <row r="25" spans="1:8" ht="15.75" customHeight="1" x14ac:dyDescent="0.2">
      <c r="A25" s="50" t="s">
        <v>39</v>
      </c>
      <c r="B25" s="62">
        <f>IF(OR('Tabel 4 F'!B25&lt;5,'Tabel 4 Be'!B25&lt;0.5),"-",IFERROR('Tabel 4 Be'!B25/'Tabel 4 F'!B25*100,"-"))</f>
        <v>14.301552106430155</v>
      </c>
      <c r="C25" s="62">
        <f>IF(OR('Tabel 4 F'!C25&lt;5,'Tabel 4 Be'!C25&lt;0.5),"-",IFERROR('Tabel 4 Be'!C25/'Tabel 4 F'!C25*100,"-"))</f>
        <v>2.9859484777517564</v>
      </c>
      <c r="D25" s="62">
        <f>IF(OR('Tabel 4 F'!D25&lt;5,'Tabel 4 Be'!D25&lt;0.5),"-",IFERROR('Tabel 4 Be'!D25/'Tabel 4 F'!D25*100,"-"))</f>
        <v>1.1636363636363636</v>
      </c>
      <c r="E25" s="62">
        <f>IF(OR('Tabel 4 F'!E25&lt;5,'Tabel 4 Be'!E25&lt;0.5),"-",IFERROR('Tabel 4 Be'!E25/'Tabel 4 F'!E25*100,"-"))</f>
        <v>1.83982683982684</v>
      </c>
      <c r="F25" s="62">
        <f>IF(OR('Tabel 4 F'!F25&lt;5,'Tabel 4 Be'!F25&lt;0.5),"-",IFERROR('Tabel 4 Be'!F25/'Tabel 4 F'!F25*100,"-"))</f>
        <v>3.103448275862069</v>
      </c>
      <c r="G25" s="63"/>
      <c r="H25" s="62">
        <f>IF(OR('Tabel 4 F'!H25&lt;5,'Tabel 4 Be'!H25&lt;0.5),"-",IFERROR('Tabel 4 Be'!H25/'Tabel 4 F'!H25*100,"-"))</f>
        <v>4.2700519330640505</v>
      </c>
    </row>
    <row r="26" spans="1:8" ht="15.75" customHeight="1" x14ac:dyDescent="0.2">
      <c r="A26" s="52" t="s">
        <v>40</v>
      </c>
      <c r="B26" s="63">
        <f>IF(OR('Tabel 4 F'!B26&lt;5,'Tabel 4 Be'!B26&lt;0.5),"-",IFERROR('Tabel 4 Be'!B26/'Tabel 4 F'!B26*100,"-"))</f>
        <v>19.170243204577968</v>
      </c>
      <c r="C26" s="63">
        <f>IF(OR('Tabel 4 F'!C26&lt;5,'Tabel 4 Be'!C26&lt;0.5),"-",IFERROR('Tabel 4 Be'!C26/'Tabel 4 F'!C26*100,"-"))</f>
        <v>2.3961310178061113</v>
      </c>
      <c r="D26" s="63">
        <f>IF(OR('Tabel 4 F'!D26&lt;5,'Tabel 4 Be'!D26&lt;0.5),"-",IFERROR('Tabel 4 Be'!D26/'Tabel 4 F'!D26*100,"-"))</f>
        <v>0.33361134278565469</v>
      </c>
      <c r="E26" s="63">
        <f>IF(OR('Tabel 4 F'!E26&lt;5,'Tabel 4 Be'!E26&lt;0.5),"-",IFERROR('Tabel 4 Be'!E26/'Tabel 4 F'!E26*100,"-"))</f>
        <v>0.48076923076923078</v>
      </c>
      <c r="F26" s="63">
        <f>IF(OR('Tabel 4 F'!F26&lt;5,'Tabel 4 Be'!F26&lt;0.5),"-",IFERROR('Tabel 4 Be'!F26/'Tabel 4 F'!F26*100,"-"))</f>
        <v>0.48076923076923078</v>
      </c>
      <c r="G26" s="63"/>
      <c r="H26" s="63">
        <f>IF(OR('Tabel 4 F'!H26&lt;5,'Tabel 4 Be'!H26&lt;0.5),"-",IFERROR('Tabel 4 Be'!H26/'Tabel 4 F'!H26*100,"-"))</f>
        <v>4.6013864818024262</v>
      </c>
    </row>
    <row r="27" spans="1:8" ht="15.75" customHeight="1" x14ac:dyDescent="0.2">
      <c r="A27" s="50" t="s">
        <v>41</v>
      </c>
      <c r="B27" s="62">
        <f>IF(OR('Tabel 4 F'!B27&lt;5,'Tabel 4 Be'!B27&lt;0.5),"-",IFERROR('Tabel 4 Be'!B27/'Tabel 4 F'!B27*100,"-"))</f>
        <v>24.146981627296586</v>
      </c>
      <c r="C27" s="62">
        <f>IF(OR('Tabel 4 F'!C27&lt;5,'Tabel 4 Be'!C27&lt;0.5),"-",IFERROR('Tabel 4 Be'!C27/'Tabel 4 F'!C27*100,"-"))</f>
        <v>2.1244309559939301</v>
      </c>
      <c r="D27" s="62">
        <f>IF(OR('Tabel 4 F'!D27&lt;5,'Tabel 4 Be'!D27&lt;0.5),"-",IFERROR('Tabel 4 Be'!D27/'Tabel 4 F'!D27*100,"-"))</f>
        <v>0.45977011494252873</v>
      </c>
      <c r="E27" s="62">
        <f>IF(OR('Tabel 4 F'!E27&lt;5,'Tabel 4 Be'!E27&lt;0.5),"-",IFERROR('Tabel 4 Be'!E27/'Tabel 4 F'!E27*100,"-"))</f>
        <v>0.75187969924812026</v>
      </c>
      <c r="F27" s="62">
        <f>IF(OR('Tabel 4 F'!F27&lt;5,'Tabel 4 Be'!F27&lt;0.5),"-",IFERROR('Tabel 4 Be'!F27/'Tabel 4 F'!F27*100,"-"))</f>
        <v>1.6759776536312849</v>
      </c>
      <c r="G27" s="63"/>
      <c r="H27" s="62">
        <f>IF(OR('Tabel 4 F'!H27&lt;5,'Tabel 4 Be'!H27&lt;0.5),"-",IFERROR('Tabel 4 Be'!H27/'Tabel 4 F'!H27*100,"-"))</f>
        <v>5.5528494885533366</v>
      </c>
    </row>
    <row r="28" spans="1:8" ht="15.75" customHeight="1" x14ac:dyDescent="0.2">
      <c r="A28" s="52" t="s">
        <v>191</v>
      </c>
      <c r="B28" s="63">
        <f>IF(OR('Tabel 4 F'!B28&lt;5,'Tabel 4 Be'!B28&lt;0.5),"-",IFERROR('Tabel 4 Be'!B28/'Tabel 4 F'!B28*100,"-"))</f>
        <v>34.738186462324393</v>
      </c>
      <c r="C28" s="63">
        <f>IF(OR('Tabel 4 F'!C28&lt;5,'Tabel 4 Be'!C28&lt;0.5),"-",IFERROR('Tabel 4 Be'!C28/'Tabel 4 F'!C28*100,"-"))</f>
        <v>9.8296199213630402</v>
      </c>
      <c r="D28" s="63">
        <f>IF(OR('Tabel 4 F'!D28&lt;5,'Tabel 4 Be'!D28&lt;0.5),"-",IFERROR('Tabel 4 Be'!D28/'Tabel 4 F'!D28*100,"-"))</f>
        <v>3.7132542547705003</v>
      </c>
      <c r="E28" s="63">
        <f>IF(OR('Tabel 4 F'!E28&lt;5,'Tabel 4 Be'!E28&lt;0.5),"-",IFERROR('Tabel 4 Be'!E28/'Tabel 4 F'!E28*100,"-"))</f>
        <v>4.4141252006420544</v>
      </c>
      <c r="F28" s="63">
        <f>IF(OR('Tabel 4 F'!F28&lt;5,'Tabel 4 Be'!F28&lt;0.5),"-",IFERROR('Tabel 4 Be'!F28/'Tabel 4 F'!F28*100,"-"))</f>
        <v>4.6325878594249197</v>
      </c>
      <c r="G28" s="63"/>
      <c r="H28" s="63">
        <f>IF(OR('Tabel 4 F'!H28&lt;5,'Tabel 4 Be'!H28&lt;0.5),"-",IFERROR('Tabel 4 Be'!H28/'Tabel 4 F'!H28*100,"-"))</f>
        <v>9.4871422344907739</v>
      </c>
    </row>
    <row r="29" spans="1:8" ht="15.75" customHeight="1" x14ac:dyDescent="0.2">
      <c r="A29" s="50" t="s">
        <v>43</v>
      </c>
      <c r="B29" s="62">
        <f>IF(OR('Tabel 4 F'!B29&lt;5,'Tabel 4 Be'!B29&lt;0.5),"-",IFERROR('Tabel 4 Be'!B29/'Tabel 4 F'!B29*100,"-"))</f>
        <v>16.393442622950818</v>
      </c>
      <c r="C29" s="62">
        <f>IF(OR('Tabel 4 F'!C29&lt;5,'Tabel 4 Be'!C29&lt;0.5),"-",IFERROR('Tabel 4 Be'!C29/'Tabel 4 F'!C29*100,"-"))</f>
        <v>0.46948356807511737</v>
      </c>
      <c r="D29" s="62">
        <f>IF(OR('Tabel 4 F'!D29&lt;5,'Tabel 4 Be'!D29&lt;0.5),"-",IFERROR('Tabel 4 Be'!D29/'Tabel 4 F'!D29*100,"-"))</f>
        <v>0.3968253968253968</v>
      </c>
      <c r="E29" s="62" t="str">
        <f>IF(OR('Tabel 4 F'!E29&lt;5,'Tabel 4 Be'!E29&lt;0.5),"-",IFERROR('Tabel 4 Be'!E29/'Tabel 4 F'!E29*100,"-"))</f>
        <v>-</v>
      </c>
      <c r="F29" s="62" t="str">
        <f>IF(OR('Tabel 4 F'!F29&lt;5,'Tabel 4 Be'!F29&lt;0.5),"-",IFERROR('Tabel 4 Be'!F29/'Tabel 4 F'!F29*100,"-"))</f>
        <v>-</v>
      </c>
      <c r="G29" s="63"/>
      <c r="H29" s="62">
        <f>IF(OR('Tabel 4 F'!H29&lt;5,'Tabel 4 Be'!H29&lt;0.5),"-",IFERROR('Tabel 4 Be'!H29/'Tabel 4 F'!H29*100,"-"))</f>
        <v>1.4018691588785046</v>
      </c>
    </row>
    <row r="30" spans="1:8" ht="15.75" customHeight="1" x14ac:dyDescent="0.2">
      <c r="A30" s="52" t="s">
        <v>44</v>
      </c>
      <c r="B30" s="63">
        <f>IF(OR('Tabel 4 F'!B30&lt;5,'Tabel 4 Be'!B30&lt;0.5),"-",IFERROR('Tabel 4 Be'!B30/'Tabel 4 F'!B30*100,"-"))</f>
        <v>20.535714285714285</v>
      </c>
      <c r="C30" s="63">
        <f>IF(OR('Tabel 4 F'!C30&lt;5,'Tabel 4 Be'!C30&lt;0.5),"-",IFERROR('Tabel 4 Be'!C30/'Tabel 4 F'!C30*100,"-"))</f>
        <v>5.7591623036649215</v>
      </c>
      <c r="D30" s="63">
        <f>IF(OR('Tabel 4 F'!D30&lt;5,'Tabel 4 Be'!D30&lt;0.5),"-",IFERROR('Tabel 4 Be'!D30/'Tabel 4 F'!D30*100,"-"))</f>
        <v>3.4602076124567476</v>
      </c>
      <c r="E30" s="63">
        <f>IF(OR('Tabel 4 F'!E30&lt;5,'Tabel 4 Be'!E30&lt;0.5),"-",IFERROR('Tabel 4 Be'!E30/'Tabel 4 F'!E30*100,"-"))</f>
        <v>3.6065573770491808</v>
      </c>
      <c r="F30" s="63">
        <f>IF(OR('Tabel 4 F'!F30&lt;5,'Tabel 4 Be'!F30&lt;0.5),"-",IFERROR('Tabel 4 Be'!F30/'Tabel 4 F'!F30*100,"-"))</f>
        <v>2.8346456692913384</v>
      </c>
      <c r="G30" s="63"/>
      <c r="H30" s="63">
        <f>IF(OR('Tabel 4 F'!H30&lt;5,'Tabel 4 Be'!H30&lt;0.5),"-",IFERROR('Tabel 4 Be'!H30/'Tabel 4 F'!H30*100,"-"))</f>
        <v>4.4109436069235066</v>
      </c>
    </row>
    <row r="31" spans="1:8" ht="15.75" customHeight="1" x14ac:dyDescent="0.2">
      <c r="A31" s="50" t="s">
        <v>45</v>
      </c>
      <c r="B31" s="62">
        <f>IF(OR('Tabel 4 F'!B31&lt;5,'Tabel 4 Be'!B31&lt;0.5),"-",IFERROR('Tabel 4 Be'!B31/'Tabel 4 F'!B31*100,"-"))</f>
        <v>50</v>
      </c>
      <c r="C31" s="62">
        <f>IF(OR('Tabel 4 F'!C31&lt;5,'Tabel 4 Be'!C31&lt;0.5),"-",IFERROR('Tabel 4 Be'!C31/'Tabel 4 F'!C31*100,"-"))</f>
        <v>6.666666666666667</v>
      </c>
      <c r="D31" s="62">
        <f>IF(OR('Tabel 4 F'!D31&lt;5,'Tabel 4 Be'!D31&lt;0.5),"-",IFERROR('Tabel 4 Be'!D31/'Tabel 4 F'!D31*100,"-"))</f>
        <v>3</v>
      </c>
      <c r="E31" s="62">
        <f>IF(OR('Tabel 4 F'!E31&lt;5,'Tabel 4 Be'!E31&lt;0.5),"-",IFERROR('Tabel 4 Be'!E31/'Tabel 4 F'!E31*100,"-"))</f>
        <v>3.3333333333333335</v>
      </c>
      <c r="F31" s="62">
        <f>IF(OR('Tabel 4 F'!F31&lt;5,'Tabel 4 Be'!F31&lt;0.5),"-",IFERROR('Tabel 4 Be'!F31/'Tabel 4 F'!F31*100,"-"))</f>
        <v>3.0303030303030303</v>
      </c>
      <c r="G31" s="63"/>
      <c r="H31" s="62">
        <f>IF(OR('Tabel 4 F'!H31&lt;5,'Tabel 4 Be'!H31&lt;0.5),"-",IFERROR('Tabel 4 Be'!H31/'Tabel 4 F'!H31*100,"-"))</f>
        <v>4.610655737704918</v>
      </c>
    </row>
    <row r="32" spans="1:8" ht="15.75" customHeight="1" x14ac:dyDescent="0.2">
      <c r="A32" s="52" t="s">
        <v>46</v>
      </c>
      <c r="B32" s="63">
        <f>IF(OR('Tabel 4 F'!B32&lt;5,'Tabel 4 Be'!B32&lt;0.5),"-",IFERROR('Tabel 4 Be'!B32/'Tabel 4 F'!B32*100,"-"))</f>
        <v>31.914893617021278</v>
      </c>
      <c r="C32" s="63">
        <f>IF(OR('Tabel 4 F'!C32&lt;5,'Tabel 4 Be'!C32&lt;0.5),"-",IFERROR('Tabel 4 Be'!C32/'Tabel 4 F'!C32*100,"-"))</f>
        <v>8.9700996677740861</v>
      </c>
      <c r="D32" s="63">
        <f>IF(OR('Tabel 4 F'!D32&lt;5,'Tabel 4 Be'!D32&lt;0.5),"-",IFERROR('Tabel 4 Be'!D32/'Tabel 4 F'!D32*100,"-"))</f>
        <v>1.7123287671232876</v>
      </c>
      <c r="E32" s="63">
        <f>IF(OR('Tabel 4 F'!E32&lt;5,'Tabel 4 Be'!E32&lt;0.5),"-",IFERROR('Tabel 4 Be'!E32/'Tabel 4 F'!E32*100,"-"))</f>
        <v>3.6363636363636362</v>
      </c>
      <c r="F32" s="63">
        <f>IF(OR('Tabel 4 F'!F32&lt;5,'Tabel 4 Be'!F32&lt;0.5),"-",IFERROR('Tabel 4 Be'!F32/'Tabel 4 F'!F32*100,"-"))</f>
        <v>1.3574660633484164</v>
      </c>
      <c r="G32" s="63"/>
      <c r="H32" s="63">
        <f>IF(OR('Tabel 4 F'!H32&lt;5,'Tabel 4 Be'!H32&lt;0.5),"-",IFERROR('Tabel 4 Be'!H32/'Tabel 4 F'!H32*100,"-"))</f>
        <v>4.3799772468714453</v>
      </c>
    </row>
    <row r="33" spans="1:19" ht="15.75" customHeight="1" x14ac:dyDescent="0.2">
      <c r="A33" s="50" t="s">
        <v>47</v>
      </c>
      <c r="B33" s="62">
        <f>IF(OR('Tabel 4 F'!B33&lt;5,'Tabel 4 Be'!B33&lt;0.5),"-",IFERROR('Tabel 4 Be'!B33/'Tabel 4 F'!B33*100,"-"))</f>
        <v>26.007802340702213</v>
      </c>
      <c r="C33" s="62">
        <f>IF(OR('Tabel 4 F'!C33&lt;5,'Tabel 4 Be'!C33&lt;0.5),"-",IFERROR('Tabel 4 Be'!C33/'Tabel 4 F'!C33*100,"-"))</f>
        <v>6.4051817200431804</v>
      </c>
      <c r="D33" s="62">
        <f>IF(OR('Tabel 4 F'!D33&lt;5,'Tabel 4 Be'!D33&lt;0.5),"-",IFERROR('Tabel 4 Be'!D33/'Tabel 4 F'!D33*100,"-"))</f>
        <v>1.9289340101522845</v>
      </c>
      <c r="E33" s="62">
        <f>IF(OR('Tabel 4 F'!E33&lt;5,'Tabel 4 Be'!E33&lt;0.5),"-",IFERROR('Tabel 4 Be'!E33/'Tabel 4 F'!E33*100,"-"))</f>
        <v>2.0295202952029521</v>
      </c>
      <c r="F33" s="62">
        <f>IF(OR('Tabel 4 F'!F33&lt;5,'Tabel 4 Be'!F33&lt;0.5),"-",IFERROR('Tabel 4 Be'!F33/'Tabel 4 F'!F33*100,"-"))</f>
        <v>3.0360531309297913</v>
      </c>
      <c r="G33" s="63"/>
      <c r="H33" s="62">
        <f>IF(OR('Tabel 4 F'!H33&lt;5,'Tabel 4 Be'!H33&lt;0.5),"-",IFERROR('Tabel 4 Be'!H33/'Tabel 4 F'!H33*100,"-"))</f>
        <v>8.2805773613573059</v>
      </c>
    </row>
    <row r="34" spans="1:19" ht="15.75" customHeight="1" x14ac:dyDescent="0.2">
      <c r="A34" s="52" t="s">
        <v>48</v>
      </c>
      <c r="B34" s="63">
        <f>IF(OR('Tabel 4 F'!B34&lt;5,'Tabel 4 Be'!B34&lt;0.5),"-",IFERROR('Tabel 4 Be'!B34/'Tabel 4 F'!B34*100,"-"))</f>
        <v>10.382707299787384</v>
      </c>
      <c r="C34" s="63">
        <f>IF(OR('Tabel 4 F'!C34&lt;5,'Tabel 4 Be'!C34&lt;0.5),"-",IFERROR('Tabel 4 Be'!C34/'Tabel 4 F'!C34*100,"-"))</f>
        <v>1.6934978047250679</v>
      </c>
      <c r="D34" s="63">
        <f>IF(OR('Tabel 4 F'!D34&lt;5,'Tabel 4 Be'!D34&lt;0.5),"-",IFERROR('Tabel 4 Be'!D34/'Tabel 4 F'!D34*100,"-"))</f>
        <v>1.7053880375679682</v>
      </c>
      <c r="E34" s="63">
        <f>IF(OR('Tabel 4 F'!E34&lt;5,'Tabel 4 Be'!E34&lt;0.5),"-",IFERROR('Tabel 4 Be'!E34/'Tabel 4 F'!E34*100,"-"))</f>
        <v>1.6648570394498734</v>
      </c>
      <c r="F34" s="63">
        <f>IF(OR('Tabel 4 F'!F34&lt;5,'Tabel 4 Be'!F34&lt;0.5),"-",IFERROR('Tabel 4 Be'!F34/'Tabel 4 F'!F34*100,"-"))</f>
        <v>3.1454783748361725</v>
      </c>
      <c r="G34" s="63"/>
      <c r="H34" s="63">
        <f>IF(OR('Tabel 4 F'!H34&lt;5,'Tabel 4 Be'!H34&lt;0.5),"-",IFERROR('Tabel 4 Be'!H34/'Tabel 4 F'!H34*100,"-"))</f>
        <v>3.3801146471634707</v>
      </c>
    </row>
    <row r="35" spans="1:19" ht="15.75" customHeight="1" x14ac:dyDescent="0.2">
      <c r="A35" s="50" t="s">
        <v>49</v>
      </c>
      <c r="B35" s="62">
        <f>IF(OR('Tabel 4 F'!B35&lt;5,'Tabel 4 Be'!B35&lt;0.5),"-",IFERROR('Tabel 4 Be'!B35/'Tabel 4 F'!B35*100,"-"))</f>
        <v>11.273613650213285</v>
      </c>
      <c r="C35" s="62">
        <f>IF(OR('Tabel 4 F'!C35&lt;5,'Tabel 4 Be'!C35&lt;0.5),"-",IFERROR('Tabel 4 Be'!C35/'Tabel 4 F'!C35*100,"-"))</f>
        <v>2.1352313167259789</v>
      </c>
      <c r="D35" s="62">
        <f>IF(OR('Tabel 4 F'!D35&lt;5,'Tabel 4 Be'!D35&lt;0.5),"-",IFERROR('Tabel 4 Be'!D35/'Tabel 4 F'!D35*100,"-"))</f>
        <v>1.2684124386252045</v>
      </c>
      <c r="E35" s="62">
        <f>IF(OR('Tabel 4 F'!E35&lt;5,'Tabel 4 Be'!E35&lt;0.5),"-",IFERROR('Tabel 4 Be'!E35/'Tabel 4 F'!E35*100,"-"))</f>
        <v>2.2143935581278309</v>
      </c>
      <c r="F35" s="62">
        <f>IF(OR('Tabel 4 F'!F35&lt;5,'Tabel 4 Be'!F35&lt;0.5),"-",IFERROR('Tabel 4 Be'!F35/'Tabel 4 F'!F35*100,"-"))</f>
        <v>4.6875</v>
      </c>
      <c r="G35" s="63"/>
      <c r="H35" s="62">
        <f>IF(OR('Tabel 4 F'!H35&lt;5,'Tabel 4 Be'!H35&lt;0.5),"-",IFERROR('Tabel 4 Be'!H35/'Tabel 4 F'!H35*100,"-"))</f>
        <v>3.7020665266880317</v>
      </c>
    </row>
    <row r="36" spans="1:19" ht="15.75" customHeight="1" x14ac:dyDescent="0.2">
      <c r="A36" s="52" t="s">
        <v>50</v>
      </c>
      <c r="B36" s="63">
        <f>IF(OR('Tabel 4 F'!B36&lt;5,'Tabel 4 Be'!B36&lt;0.5),"-",IFERROR('Tabel 4 Be'!B36/'Tabel 4 F'!B36*100,"-"))</f>
        <v>23.416236508681372</v>
      </c>
      <c r="C36" s="63">
        <f>IF(OR('Tabel 4 F'!C36&lt;5,'Tabel 4 Be'!C36&lt;0.5),"-",IFERROR('Tabel 4 Be'!C36/'Tabel 4 F'!C36*100,"-"))</f>
        <v>6.0542994986283221</v>
      </c>
      <c r="D36" s="63">
        <f>IF(OR('Tabel 4 F'!D36&lt;5,'Tabel 4 Be'!D36&lt;0.5),"-",IFERROR('Tabel 4 Be'!D36/'Tabel 4 F'!D36*100,"-"))</f>
        <v>2.7731092436974789</v>
      </c>
      <c r="E36" s="63">
        <f>IF(OR('Tabel 4 F'!E36&lt;5,'Tabel 4 Be'!E36&lt;0.5),"-",IFERROR('Tabel 4 Be'!E36/'Tabel 4 F'!E36*100,"-"))</f>
        <v>3.168604651162791</v>
      </c>
      <c r="F36" s="63">
        <f>IF(OR('Tabel 4 F'!F36&lt;5,'Tabel 4 Be'!F36&lt;0.5),"-",IFERROR('Tabel 4 Be'!F36/'Tabel 4 F'!F36*100,"-"))</f>
        <v>2.7814569536423841</v>
      </c>
      <c r="G36" s="63"/>
      <c r="H36" s="63">
        <f>IF(OR('Tabel 4 F'!H36&lt;5,'Tabel 4 Be'!H36&lt;0.5),"-",IFERROR('Tabel 4 Be'!H36/'Tabel 4 F'!H36*100,"-"))</f>
        <v>7.5129929685111589</v>
      </c>
    </row>
    <row r="37" spans="1:19" ht="15.75" customHeight="1" x14ac:dyDescent="0.2">
      <c r="A37" s="50" t="s">
        <v>51</v>
      </c>
      <c r="B37" s="62">
        <f>IF(OR('Tabel 4 F'!B37&lt;5,'Tabel 4 Be'!B37&lt;0.5),"-",IFERROR('Tabel 4 Be'!B37/'Tabel 4 F'!B37*100,"-"))</f>
        <v>17.63853676204274</v>
      </c>
      <c r="C37" s="62">
        <f>IF(OR('Tabel 4 F'!C37&lt;5,'Tabel 4 Be'!C37&lt;0.5),"-",IFERROR('Tabel 4 Be'!C37/'Tabel 4 F'!C37*100,"-"))</f>
        <v>4.1200179131213615</v>
      </c>
      <c r="D37" s="62">
        <f>IF(OR('Tabel 4 F'!D37&lt;5,'Tabel 4 Be'!D37&lt;0.5),"-",IFERROR('Tabel 4 Be'!D37/'Tabel 4 F'!D37*100,"-"))</f>
        <v>2.8051554207733131</v>
      </c>
      <c r="E37" s="62">
        <f>IF(OR('Tabel 4 F'!E37&lt;5,'Tabel 4 Be'!E37&lt;0.5),"-",IFERROR('Tabel 4 Be'!E37/'Tabel 4 F'!E37*100,"-"))</f>
        <v>3.4210526315789478</v>
      </c>
      <c r="F37" s="62">
        <f>IF(OR('Tabel 4 F'!F37&lt;5,'Tabel 4 Be'!F37&lt;0.5),"-",IFERROR('Tabel 4 Be'!F37/'Tabel 4 F'!F37*100,"-"))</f>
        <v>5.2132701421800949</v>
      </c>
      <c r="G37" s="63"/>
      <c r="H37" s="62">
        <f>IF(OR('Tabel 4 F'!H37&lt;5,'Tabel 4 Be'!H37&lt;0.5),"-",IFERROR('Tabel 4 Be'!H37/'Tabel 4 F'!H37*100,"-"))</f>
        <v>6.9295950864422196</v>
      </c>
    </row>
    <row r="38" spans="1:19" ht="15.75" customHeight="1" x14ac:dyDescent="0.2">
      <c r="A38" s="52" t="s">
        <v>52</v>
      </c>
      <c r="B38" s="63">
        <f>IF(OR('Tabel 4 F'!B38&lt;5,'Tabel 4 Be'!B38&lt;0.5),"-",IFERROR('Tabel 4 Be'!B38/'Tabel 4 F'!B38*100,"-"))</f>
        <v>20.571057754704739</v>
      </c>
      <c r="C38" s="63">
        <f>IF(OR('Tabel 4 F'!C38&lt;5,'Tabel 4 Be'!C38&lt;0.5),"-",IFERROR('Tabel 4 Be'!C38/'Tabel 4 F'!C38*100,"-"))</f>
        <v>7.3440643863179069</v>
      </c>
      <c r="D38" s="63">
        <f>IF(OR('Tabel 4 F'!D38&lt;5,'Tabel 4 Be'!D38&lt;0.5),"-",IFERROR('Tabel 4 Be'!D38/'Tabel 4 F'!D38*100,"-"))</f>
        <v>1.7100371747211895</v>
      </c>
      <c r="E38" s="63">
        <f>IF(OR('Tabel 4 F'!E38&lt;5,'Tabel 4 Be'!E38&lt;0.5),"-",IFERROR('Tabel 4 Be'!E38/'Tabel 4 F'!E38*100,"-"))</f>
        <v>3.6263736263736268</v>
      </c>
      <c r="F38" s="63">
        <f>IF(OR('Tabel 4 F'!F38&lt;5,'Tabel 4 Be'!F38&lt;0.5),"-",IFERROR('Tabel 4 Be'!F38/'Tabel 4 F'!F38*100,"-"))</f>
        <v>3.8834951456310676</v>
      </c>
      <c r="G38" s="63"/>
      <c r="H38" s="63">
        <f>IF(OR('Tabel 4 F'!H38&lt;5,'Tabel 4 Be'!H38&lt;0.5),"-",IFERROR('Tabel 4 Be'!H38/'Tabel 4 F'!H38*100,"-"))</f>
        <v>8.0988219895287958</v>
      </c>
    </row>
    <row r="39" spans="1:19" ht="15.75" customHeight="1" x14ac:dyDescent="0.2">
      <c r="A39" s="50" t="s">
        <v>53</v>
      </c>
      <c r="B39" s="62">
        <f>IF(OR('Tabel 4 F'!B39&lt;5,'Tabel 4 Be'!B39&lt;0.5),"-",IFERROR('Tabel 4 Be'!B39/'Tabel 4 F'!B39*100,"-"))</f>
        <v>25.296803652968038</v>
      </c>
      <c r="C39" s="62">
        <f>IF(OR('Tabel 4 F'!C39&lt;5,'Tabel 4 Be'!C39&lt;0.5),"-",IFERROR('Tabel 4 Be'!C39/'Tabel 4 F'!C39*100,"-"))</f>
        <v>8.0188679245283012</v>
      </c>
      <c r="D39" s="62">
        <f>IF(OR('Tabel 4 F'!D39&lt;5,'Tabel 4 Be'!D39&lt;0.5),"-",IFERROR('Tabel 4 Be'!D39/'Tabel 4 F'!D39*100,"-"))</f>
        <v>1.6815034619188922</v>
      </c>
      <c r="E39" s="62">
        <f>IF(OR('Tabel 4 F'!E39&lt;5,'Tabel 4 Be'!E39&lt;0.5),"-",IFERROR('Tabel 4 Be'!E39/'Tabel 4 F'!E39*100,"-"))</f>
        <v>3.4009873834339004</v>
      </c>
      <c r="F39" s="62">
        <f>IF(OR('Tabel 4 F'!F39&lt;5,'Tabel 4 Be'!F39&lt;0.5),"-",IFERROR('Tabel 4 Be'!F39/'Tabel 4 F'!F39*100,"-"))</f>
        <v>4.3771043771043772</v>
      </c>
      <c r="G39" s="63"/>
      <c r="H39" s="62">
        <f>IF(OR('Tabel 4 F'!H39&lt;5,'Tabel 4 Be'!H39&lt;0.5),"-",IFERROR('Tabel 4 Be'!H39/'Tabel 4 F'!H39*100,"-"))</f>
        <v>8.3783280580897408</v>
      </c>
    </row>
    <row r="40" spans="1:19" ht="15.75" customHeight="1" x14ac:dyDescent="0.2">
      <c r="A40" s="52" t="s">
        <v>54</v>
      </c>
      <c r="B40" s="63">
        <f>IF(OR('Tabel 4 F'!B40&lt;5,'Tabel 4 Be'!B40&lt;0.5),"-",IFERROR('Tabel 4 Be'!B40/'Tabel 4 F'!B40*100,"-"))</f>
        <v>23.623445825932503</v>
      </c>
      <c r="C40" s="63">
        <f>IF(OR('Tabel 4 F'!C40&lt;5,'Tabel 4 Be'!C40&lt;0.5),"-",IFERROR('Tabel 4 Be'!C40/'Tabel 4 F'!C40*100,"-"))</f>
        <v>7.6646090534979425</v>
      </c>
      <c r="D40" s="63">
        <f>IF(OR('Tabel 4 F'!D40&lt;5,'Tabel 4 Be'!D40&lt;0.5),"-",IFERROR('Tabel 4 Be'!D40/'Tabel 4 F'!D40*100,"-"))</f>
        <v>3.6803874092009683</v>
      </c>
      <c r="E40" s="63">
        <f>IF(OR('Tabel 4 F'!E40&lt;5,'Tabel 4 Be'!E40&lt;0.5),"-",IFERROR('Tabel 4 Be'!E40/'Tabel 4 F'!E40*100,"-"))</f>
        <v>4.7052154195011342</v>
      </c>
      <c r="F40" s="63">
        <f>IF(OR('Tabel 4 F'!F40&lt;5,'Tabel 4 Be'!F40&lt;0.5),"-",IFERROR('Tabel 4 Be'!F40/'Tabel 4 F'!F40*100,"-"))</f>
        <v>5.4628224582701064</v>
      </c>
      <c r="G40" s="63"/>
      <c r="H40" s="63">
        <f>IF(OR('Tabel 4 F'!H40&lt;5,'Tabel 4 Be'!H40&lt;0.5),"-",IFERROR('Tabel 4 Be'!H40/'Tabel 4 F'!H40*100,"-"))</f>
        <v>8.0709182323365969</v>
      </c>
    </row>
    <row r="41" spans="1:19" ht="15.75" customHeight="1" x14ac:dyDescent="0.2">
      <c r="A41" s="50" t="s">
        <v>55</v>
      </c>
      <c r="B41" s="62">
        <f>IF(OR('Tabel 4 F'!B41&lt;5,'Tabel 4 Be'!B41&lt;0.5),"-",IFERROR('Tabel 4 Be'!B41/'Tabel 4 F'!B41*100,"-"))</f>
        <v>24.726989079563182</v>
      </c>
      <c r="C41" s="62">
        <f>IF(OR('Tabel 4 F'!C41&lt;5,'Tabel 4 Be'!C41&lt;0.5),"-",IFERROR('Tabel 4 Be'!C41/'Tabel 4 F'!C41*100,"-"))</f>
        <v>7.729703451628585</v>
      </c>
      <c r="D41" s="62">
        <f>IF(OR('Tabel 4 F'!D41&lt;5,'Tabel 4 Be'!D41&lt;0.5),"-",IFERROR('Tabel 4 Be'!D41/'Tabel 4 F'!D41*100,"-"))</f>
        <v>3.6637931034482754</v>
      </c>
      <c r="E41" s="62">
        <f>IF(OR('Tabel 4 F'!E41&lt;5,'Tabel 4 Be'!E41&lt;0.5),"-",IFERROR('Tabel 4 Be'!E41/'Tabel 4 F'!E41*100,"-"))</f>
        <v>12.371134020618557</v>
      </c>
      <c r="F41" s="62">
        <f>IF(OR('Tabel 4 F'!F41&lt;5,'Tabel 4 Be'!F41&lt;0.5),"-",IFERROR('Tabel 4 Be'!F41/'Tabel 4 F'!F41*100,"-"))</f>
        <v>41.666666666666671</v>
      </c>
      <c r="G41" s="63"/>
      <c r="H41" s="62">
        <f>IF(OR('Tabel 4 F'!H41&lt;5,'Tabel 4 Be'!H41&lt;0.5),"-",IFERROR('Tabel 4 Be'!H41/'Tabel 4 F'!H41*100,"-"))</f>
        <v>12.042961608775137</v>
      </c>
    </row>
    <row r="42" spans="1:19" ht="15.75" customHeight="1" x14ac:dyDescent="0.2">
      <c r="A42" s="52" t="s">
        <v>56</v>
      </c>
      <c r="B42" s="63">
        <f>IF(OR('Tabel 4 F'!B42&lt;5,'Tabel 4 Be'!B42&lt;0.5),"-",IFERROR('Tabel 4 Be'!B42/'Tabel 4 F'!B42*100,"-"))</f>
        <v>18.960244648318042</v>
      </c>
      <c r="C42" s="63">
        <f>IF(OR('Tabel 4 F'!C42&lt;5,'Tabel 4 Be'!C42&lt;0.5),"-",IFERROR('Tabel 4 Be'!C42/'Tabel 4 F'!C42*100,"-"))</f>
        <v>6.4690026954177897</v>
      </c>
      <c r="D42" s="63">
        <f>IF(OR('Tabel 4 F'!D42&lt;5,'Tabel 4 Be'!D42&lt;0.5),"-",IFERROR('Tabel 4 Be'!D42/'Tabel 4 F'!D42*100,"-"))</f>
        <v>3.3678756476683938</v>
      </c>
      <c r="E42" s="63">
        <f>IF(OR('Tabel 4 F'!E42&lt;5,'Tabel 4 Be'!E42&lt;0.5),"-",IFERROR('Tabel 4 Be'!E42/'Tabel 4 F'!E42*100,"-"))</f>
        <v>3.3898305084745761</v>
      </c>
      <c r="F42" s="63">
        <f>IF(OR('Tabel 4 F'!F42&lt;5,'Tabel 4 Be'!F42&lt;0.5),"-",IFERROR('Tabel 4 Be'!F42/'Tabel 4 F'!F42*100,"-"))</f>
        <v>10.344827586206897</v>
      </c>
      <c r="G42" s="63"/>
      <c r="H42" s="63">
        <f>IF(OR('Tabel 4 F'!H42&lt;5,'Tabel 4 Be'!H42&lt;0.5),"-",IFERROR('Tabel 4 Be'!H42/'Tabel 4 F'!H42*100,"-"))</f>
        <v>8.1541882876204586</v>
      </c>
    </row>
    <row r="43" spans="1:19" ht="15.75" customHeight="1" x14ac:dyDescent="0.2">
      <c r="A43" s="50" t="s">
        <v>57</v>
      </c>
      <c r="B43" s="62">
        <f>IF(OR('Tabel 4 F'!B43&lt;5,'Tabel 4 Be'!B43&lt;0.5),"-",IFERROR('Tabel 4 Be'!B43/'Tabel 4 F'!B43*100,"-"))</f>
        <v>20.341981132075471</v>
      </c>
      <c r="C43" s="62">
        <f>IF(OR('Tabel 4 F'!C43&lt;5,'Tabel 4 Be'!C43&lt;0.5),"-",IFERROR('Tabel 4 Be'!C43/'Tabel 4 F'!C43*100,"-"))</f>
        <v>13.101604278074866</v>
      </c>
      <c r="D43" s="62">
        <f>IF(OR('Tabel 4 F'!D43&lt;5,'Tabel 4 Be'!D43&lt;0.5),"-",IFERROR('Tabel 4 Be'!D43/'Tabel 4 F'!D43*100,"-"))</f>
        <v>6.5984072810011378</v>
      </c>
      <c r="E43" s="62">
        <f>IF(OR('Tabel 4 F'!E43&lt;5,'Tabel 4 Be'!E43&lt;0.5),"-",IFERROR('Tabel 4 Be'!E43/'Tabel 4 F'!E43*100,"-"))</f>
        <v>5.78125</v>
      </c>
      <c r="F43" s="62">
        <f>IF(OR('Tabel 4 F'!F43&lt;5,'Tabel 4 Be'!F43&lt;0.5),"-",IFERROR('Tabel 4 Be'!F43/'Tabel 4 F'!F43*100,"-"))</f>
        <v>11.656441717791409</v>
      </c>
      <c r="G43" s="63"/>
      <c r="H43" s="62">
        <f>IF(OR('Tabel 4 F'!H43&lt;5,'Tabel 4 Be'!H43&lt;0.5),"-",IFERROR('Tabel 4 Be'!H43/'Tabel 4 F'!H43*100,"-"))</f>
        <v>13.499757634512846</v>
      </c>
    </row>
    <row r="44" spans="1:19" ht="15.75" customHeight="1" x14ac:dyDescent="0.2">
      <c r="A44" s="52" t="s">
        <v>58</v>
      </c>
      <c r="B44" s="63">
        <f>IF(OR('Tabel 4 F'!B44&lt;5,'Tabel 4 Be'!B44&lt;0.5),"-",IFERROR('Tabel 4 Be'!B44/'Tabel 4 F'!B44*100,"-"))</f>
        <v>17.990430622009569</v>
      </c>
      <c r="C44" s="63">
        <f>IF(OR('Tabel 4 F'!C44&lt;5,'Tabel 4 Be'!C44&lt;0.5),"-",IFERROR('Tabel 4 Be'!C44/'Tabel 4 F'!C44*100,"-"))</f>
        <v>6.8627450980392162</v>
      </c>
      <c r="D44" s="63">
        <f>IF(OR('Tabel 4 F'!D44&lt;5,'Tabel 4 Be'!D44&lt;0.5),"-",IFERROR('Tabel 4 Be'!D44/'Tabel 4 F'!D44*100,"-"))</f>
        <v>2.3255813953488373</v>
      </c>
      <c r="E44" s="63">
        <f>IF(OR('Tabel 4 F'!E44&lt;5,'Tabel 4 Be'!E44&lt;0.5),"-",IFERROR('Tabel 4 Be'!E44/'Tabel 4 F'!E44*100,"-"))</f>
        <v>6</v>
      </c>
      <c r="F44" s="63" t="str">
        <f>IF(OR('Tabel 4 F'!F44&lt;5,'Tabel 4 Be'!F44&lt;0.5),"-",IFERROR('Tabel 4 Be'!F44/'Tabel 4 F'!F44*100,"-"))</f>
        <v>-</v>
      </c>
      <c r="G44" s="63"/>
      <c r="H44" s="63">
        <f>IF(OR('Tabel 4 F'!H44&lt;5,'Tabel 4 Be'!H44&lt;0.5),"-",IFERROR('Tabel 4 Be'!H44/'Tabel 4 F'!H44*100,"-"))</f>
        <v>10.542635658914728</v>
      </c>
    </row>
    <row r="45" spans="1:19" ht="15.75" customHeight="1" x14ac:dyDescent="0.2">
      <c r="A45" s="50" t="s">
        <v>59</v>
      </c>
      <c r="B45" s="62">
        <f>IF(OR('Tabel 4 F'!B45&lt;5,'Tabel 4 Be'!B45&lt;0.5),"-",IFERROR('Tabel 4 Be'!B45/'Tabel 4 F'!B45*100,"-"))</f>
        <v>19.112754158964879</v>
      </c>
      <c r="C45" s="62">
        <f>IF(OR('Tabel 4 F'!C45&lt;5,'Tabel 4 Be'!C45&lt;0.5),"-",IFERROR('Tabel 4 Be'!C45/'Tabel 4 F'!C45*100,"-"))</f>
        <v>6.2213225371120107</v>
      </c>
      <c r="D45" s="62">
        <f>IF(OR('Tabel 4 F'!D45&lt;5,'Tabel 4 Be'!D45&lt;0.5),"-",IFERROR('Tabel 4 Be'!D45/'Tabel 4 F'!D45*100,"-"))</f>
        <v>4.4282411524097451</v>
      </c>
      <c r="E45" s="62">
        <f>IF(OR('Tabel 4 F'!E45&lt;5,'Tabel 4 Be'!E45&lt;0.5),"-",IFERROR('Tabel 4 Be'!E45/'Tabel 4 F'!E45*100,"-"))</f>
        <v>5.8854440357330535</v>
      </c>
      <c r="F45" s="62">
        <f>IF(OR('Tabel 4 F'!F45&lt;5,'Tabel 4 Be'!F45&lt;0.5),"-",IFERROR('Tabel 4 Be'!F45/'Tabel 4 F'!F45*100,"-"))</f>
        <v>7.0238095238095237</v>
      </c>
      <c r="G45" s="63"/>
      <c r="H45" s="62">
        <f>IF(OR('Tabel 4 F'!H45&lt;5,'Tabel 4 Be'!H45&lt;0.5),"-",IFERROR('Tabel 4 Be'!H45/'Tabel 4 F'!H45*100,"-"))</f>
        <v>7.392574444025632</v>
      </c>
    </row>
    <row r="46" spans="1:19" ht="15.75" customHeight="1" x14ac:dyDescent="0.2">
      <c r="A46" s="59"/>
      <c r="B46" s="69"/>
      <c r="C46" s="69"/>
      <c r="D46" s="69"/>
      <c r="E46" s="69"/>
      <c r="F46" s="69"/>
      <c r="G46" s="69"/>
      <c r="H46" s="69"/>
    </row>
    <row r="47" spans="1:19" ht="15.75" customHeight="1" x14ac:dyDescent="0.2">
      <c r="A47" s="53" t="s">
        <v>20</v>
      </c>
      <c r="B47" s="114">
        <f>IF(OR('Tabel 4 F'!B47&lt;5,'Tabel 4 Be'!B47&lt;0.5),"-",IFERROR('Tabel 4 Be'!B47/'Tabel 4 F'!B47*100,"-"))</f>
        <v>20.927714420440456</v>
      </c>
      <c r="C47" s="114">
        <f>IF(OR('Tabel 4 F'!C47&lt;5,'Tabel 4 Be'!C47&lt;0.5),"-",IFERROR('Tabel 4 Be'!C47/'Tabel 4 F'!C47*100,"-"))</f>
        <v>5.9697844296740588</v>
      </c>
      <c r="D47" s="114">
        <f>IF(OR('Tabel 4 F'!D47&lt;5,'Tabel 4 Be'!D47&lt;0.5),"-",IFERROR('Tabel 4 Be'!D47/'Tabel 4 F'!D47*100,"-"))</f>
        <v>2.7189916929246634</v>
      </c>
      <c r="E47" s="114">
        <f>IF(OR('Tabel 4 F'!E47&lt;5,'Tabel 4 Be'!E47&lt;0.5),"-",IFERROR('Tabel 4 Be'!E47/'Tabel 4 F'!E47*100,"-"))</f>
        <v>3.0363341082062223</v>
      </c>
      <c r="F47" s="114">
        <f>IF(OR('Tabel 4 F'!F47&lt;5,'Tabel 4 Be'!F47&lt;0.5),"-",IFERROR('Tabel 4 Be'!F47/'Tabel 4 F'!F47*100,"-"))</f>
        <v>3.7932059027433893</v>
      </c>
      <c r="G47" s="115"/>
      <c r="H47" s="114">
        <f>IF(OR('Tabel 4 F'!H47&lt;5,'Tabel 4 Be'!H47&lt;0.5),"-",IFERROR('Tabel 4 Be'!H47/'Tabel 4 F'!H47*100,"-"))</f>
        <v>7.0017340365315679</v>
      </c>
      <c r="I47" s="109"/>
      <c r="J47" s="109">
        <v>6.7017909700000002</v>
      </c>
      <c r="K47" s="109">
        <v>7.1458378800000002</v>
      </c>
      <c r="L47" s="55"/>
      <c r="M47" s="55"/>
      <c r="N47" s="55"/>
      <c r="O47" s="55"/>
      <c r="P47" s="55"/>
      <c r="Q47" s="55"/>
      <c r="R47" s="55"/>
      <c r="S47" s="55"/>
    </row>
    <row r="48" spans="1:19" ht="15.75" customHeight="1" x14ac:dyDescent="0.2">
      <c r="B48" s="64"/>
      <c r="C48" s="64"/>
      <c r="D48" s="64"/>
      <c r="E48" s="64"/>
      <c r="F48" s="64"/>
      <c r="G48" s="109"/>
      <c r="H48" s="64"/>
      <c r="I48" s="64"/>
    </row>
    <row r="49" spans="1:21" ht="15.75" customHeight="1" x14ac:dyDescent="0.2">
      <c r="A49" s="35" t="s">
        <v>60</v>
      </c>
      <c r="B49" s="62">
        <f>IF(OR('Tabel 4 F'!B49&lt;5,'Tabel 4 Be'!B49&lt;0.5),"-",IFERROR('Tabel 4 Be'!B49/'Tabel 4 F'!B49*100,"-"))</f>
        <v>15.153004792921223</v>
      </c>
      <c r="C49" s="62">
        <f>IF(OR('Tabel 4 F'!C49&lt;5,'Tabel 4 Be'!C49&lt;0.5),"-",IFERROR('Tabel 4 Be'!C49/'Tabel 4 F'!C49*100,"-"))</f>
        <v>2.7521816073716971</v>
      </c>
      <c r="D49" s="62">
        <f>IF(OR('Tabel 4 F'!D49&lt;5,'Tabel 4 Be'!D49&lt;0.5),"-",IFERROR('Tabel 4 Be'!D49/'Tabel 4 F'!D49*100,"-"))</f>
        <v>1.3117238966944558</v>
      </c>
      <c r="E49" s="62">
        <f>IF(OR('Tabel 4 F'!E49&lt;5,'Tabel 4 Be'!E49&lt;0.5),"-",IFERROR('Tabel 4 Be'!E49/'Tabel 4 F'!E49*100,"-"))</f>
        <v>1.8687006265322801</v>
      </c>
      <c r="F49" s="62">
        <f>IF(OR('Tabel 4 F'!F49&lt;5,'Tabel 4 Be'!F49&lt;0.5),"-",IFERROR('Tabel 4 Be'!F49/'Tabel 4 F'!F49*100,"-"))</f>
        <v>2.7689243027888448</v>
      </c>
      <c r="G49" s="63"/>
      <c r="H49" s="62">
        <f>IF(OR('Tabel 4 F'!H49&lt;5,'Tabel 4 Be'!H49&lt;0.5),"-",IFERROR('Tabel 4 Be'!H49/'Tabel 4 F'!H49*100,"-"))</f>
        <v>3.6755211215642869</v>
      </c>
      <c r="I49" s="63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63">
        <f>IF(OR('Tabel 4 F'!B50&lt;5,'Tabel 4 Be'!B50&lt;0.5),"-",IFERROR('Tabel 4 Be'!B50/'Tabel 4 F'!B50*100,"-"))</f>
        <v>30.193263390392051</v>
      </c>
      <c r="C50" s="63">
        <f>IF(OR('Tabel 4 F'!C50&lt;5,'Tabel 4 Be'!C50&lt;0.5),"-",IFERROR('Tabel 4 Be'!C50/'Tabel 4 F'!C50*100,"-"))</f>
        <v>10.540305432051033</v>
      </c>
      <c r="D50" s="63">
        <f>IF(OR('Tabel 4 F'!D50&lt;5,'Tabel 4 Be'!D50&lt;0.5),"-",IFERROR('Tabel 4 Be'!D50/'Tabel 4 F'!D50*100,"-"))</f>
        <v>3.9171160942378656</v>
      </c>
      <c r="E50" s="63">
        <f>IF(OR('Tabel 4 F'!E50&lt;5,'Tabel 4 Be'!E50&lt;0.5),"-",IFERROR('Tabel 4 Be'!E50/'Tabel 4 F'!E50*100,"-"))</f>
        <v>4.0940603335207042</v>
      </c>
      <c r="F50" s="63">
        <f>IF(OR('Tabel 4 F'!F50&lt;5,'Tabel 4 Be'!F50&lt;0.5),"-",IFERROR('Tabel 4 Be'!F50/'Tabel 4 F'!F50*100,"-"))</f>
        <v>4.0738239927976592</v>
      </c>
      <c r="G50" s="63"/>
      <c r="H50" s="63">
        <f>IF(OR('Tabel 4 F'!H50&lt;5,'Tabel 4 Be'!H50&lt;0.5),"-",IFERROR('Tabel 4 Be'!H50/'Tabel 4 F'!H50*100,"-"))</f>
        <v>9.6375867397957649</v>
      </c>
      <c r="I50" s="63"/>
      <c r="S50" s="41"/>
      <c r="T50" s="41"/>
      <c r="U50" s="41"/>
    </row>
    <row r="51" spans="1:21" ht="15" x14ac:dyDescent="0.2">
      <c r="A51" s="35" t="s">
        <v>62</v>
      </c>
      <c r="B51" s="62">
        <f>IF(OR('Tabel 4 F'!B51&lt;5,'Tabel 4 Be'!B51&lt;0.5),"-",IFERROR('Tabel 4 Be'!B51/'Tabel 4 F'!B51*100,"-"))</f>
        <v>17.542724675184644</v>
      </c>
      <c r="C51" s="62">
        <f>IF(OR('Tabel 4 F'!C51&lt;5,'Tabel 4 Be'!C51&lt;0.5),"-",IFERROR('Tabel 4 Be'!C51/'Tabel 4 F'!C51*100,"-"))</f>
        <v>4.3377226955848176</v>
      </c>
      <c r="D51" s="62">
        <f>IF(OR('Tabel 4 F'!D51&lt;5,'Tabel 4 Be'!D51&lt;0.5),"-",IFERROR('Tabel 4 Be'!D51/'Tabel 4 F'!D51*100,"-"))</f>
        <v>2.3723185809777623</v>
      </c>
      <c r="E51" s="62">
        <f>IF(OR('Tabel 4 F'!E51&lt;5,'Tabel 4 Be'!E51&lt;0.5),"-",IFERROR('Tabel 4 Be'!E51/'Tabel 4 F'!E51*100,"-"))</f>
        <v>2.9030100334448159</v>
      </c>
      <c r="F51" s="62">
        <f>IF(OR('Tabel 4 F'!F51&lt;5,'Tabel 4 Be'!F51&lt;0.5),"-",IFERROR('Tabel 4 Be'!F51/'Tabel 4 F'!F51*100,"-"))</f>
        <v>3.8193291265360343</v>
      </c>
      <c r="G51" s="99"/>
      <c r="H51" s="62">
        <f>IF(OR('Tabel 4 F'!H51&lt;5,'Tabel 4 Be'!H51&lt;0.5),"-",IFERROR('Tabel 4 Be'!H51/'Tabel 4 F'!H51*100,"-"))</f>
        <v>6.2678622073870454</v>
      </c>
      <c r="I51" s="63"/>
      <c r="J51" s="41"/>
      <c r="K51" s="41"/>
      <c r="L51" s="41"/>
      <c r="M51" s="41"/>
    </row>
    <row r="52" spans="1:2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10"/>
  <dimension ref="A1:U53"/>
  <sheetViews>
    <sheetView showGridLines="0" zoomScaleNormal="100" zoomScaleSheetLayoutView="50" workbookViewId="0"/>
  </sheetViews>
  <sheetFormatPr defaultRowHeight="12.75" x14ac:dyDescent="0.2"/>
  <cols>
    <col min="1" max="1" width="17.140625" style="44" customWidth="1"/>
    <col min="2" max="6" width="9.7109375" customWidth="1"/>
    <col min="7" max="7" width="1.140625" customWidth="1"/>
    <col min="8" max="8" width="9.7109375" customWidth="1"/>
    <col min="10" max="13" width="1" customWidth="1"/>
  </cols>
  <sheetData>
    <row r="1" spans="1:8" s="41" customFormat="1" ht="15.75" customHeight="1" x14ac:dyDescent="0.25">
      <c r="A1" s="33" t="s">
        <v>21</v>
      </c>
    </row>
    <row r="2" spans="1:8" ht="15.75" customHeight="1" x14ac:dyDescent="0.2"/>
    <row r="3" spans="1:8" ht="15.75" customHeight="1" x14ac:dyDescent="0.25">
      <c r="A3" s="33" t="s">
        <v>204</v>
      </c>
    </row>
    <row r="4" spans="1:8" ht="15.75" customHeight="1" x14ac:dyDescent="0.25">
      <c r="A4" s="33"/>
    </row>
    <row r="5" spans="1:8" ht="15.75" customHeight="1" x14ac:dyDescent="0.2"/>
    <row r="6" spans="1:8" s="44" customFormat="1" ht="15.75" customHeight="1" x14ac:dyDescent="0.2">
      <c r="B6" s="66"/>
      <c r="C6" s="66"/>
      <c r="D6" s="66"/>
      <c r="E6" s="66"/>
      <c r="F6" s="66"/>
      <c r="G6" s="66"/>
      <c r="H6" s="67"/>
    </row>
    <row r="7" spans="1:8" s="44" customFormat="1" ht="15.75" customHeight="1" x14ac:dyDescent="0.2">
      <c r="B7" s="67" t="s">
        <v>64</v>
      </c>
      <c r="C7" s="67" t="s">
        <v>65</v>
      </c>
      <c r="D7" s="67" t="s">
        <v>66</v>
      </c>
      <c r="E7" s="67" t="s">
        <v>67</v>
      </c>
      <c r="F7" s="67" t="s">
        <v>68</v>
      </c>
      <c r="G7" s="67"/>
      <c r="H7" s="67" t="s">
        <v>13</v>
      </c>
    </row>
    <row r="8" spans="1:8" s="44" customFormat="1" ht="15.75" customHeight="1" x14ac:dyDescent="0.2">
      <c r="B8" s="67"/>
      <c r="C8" s="67"/>
      <c r="D8" s="67"/>
      <c r="E8" s="67"/>
      <c r="F8" s="67"/>
      <c r="G8" s="67"/>
      <c r="H8" s="67"/>
    </row>
    <row r="9" spans="1:8" ht="15.75" customHeight="1" x14ac:dyDescent="0.2">
      <c r="A9" s="50" t="s">
        <v>229</v>
      </c>
      <c r="B9" s="62">
        <f>IF(OR('Tabel 4 F'!B9&lt;5,'Tabel 4 Br'!B9&lt;0.5),"-",IFERROR('Tabel 4 Br'!B9/'Tabel 4 F'!B9*100,"-"))</f>
        <v>13.433274390243902</v>
      </c>
      <c r="C9" s="62">
        <f>IF(OR('Tabel 4 F'!C9&lt;5,'Tabel 4 Br'!C9&lt;0.5),"-",IFERROR('Tabel 4 Br'!C9/'Tabel 4 F'!C9*100,"-"))</f>
        <v>2.1356346599690883</v>
      </c>
      <c r="D9" s="62">
        <f>IF(OR('Tabel 4 F'!D9&lt;5,'Tabel 4 Br'!D9&lt;0.5),"-",IFERROR('Tabel 4 Br'!D9/'Tabel 4 F'!D9*100,"-"))</f>
        <v>0.77904541314248532</v>
      </c>
      <c r="E9" s="62">
        <f>IF(OR('Tabel 4 F'!E9&lt;5,'Tabel 4 Br'!E9&lt;0.5),"-",IFERROR('Tabel 4 Br'!E9/'Tabel 4 F'!E9*100,"-"))</f>
        <v>1.1128828063551988</v>
      </c>
      <c r="F9" s="62">
        <f>IF(OR('Tabel 4 F'!F9&lt;5,'Tabel 4 Br'!F9&lt;0.5),"-",IFERROR('Tabel 4 Br'!F9/'Tabel 4 F'!F9*100,"-"))</f>
        <v>1.8620130874479477</v>
      </c>
      <c r="G9" s="63"/>
      <c r="H9" s="62">
        <f>IF(OR('Tabel 4 F'!H9&lt;5,'Tabel 4 Br'!H9&lt;0.5),"-",IFERROR('Tabel 4 Br'!H9/'Tabel 4 F'!H9*100,"-"))</f>
        <v>3.4209846593279627</v>
      </c>
    </row>
    <row r="10" spans="1:8" ht="15.75" customHeight="1" x14ac:dyDescent="0.2">
      <c r="A10" s="52" t="s">
        <v>230</v>
      </c>
      <c r="B10" s="63">
        <f>IF(OR('Tabel 4 F'!B10&lt;5,'Tabel 4 Br'!B10&lt;0.5),"-",IFERROR('Tabel 4 Br'!B10/'Tabel 4 F'!B10*100,"-"))</f>
        <v>9.9573331149688826</v>
      </c>
      <c r="C10" s="63">
        <f>IF(OR('Tabel 4 F'!C10&lt;5,'Tabel 4 Br'!C10&lt;0.5),"-",IFERROR('Tabel 4 Br'!C10/'Tabel 4 F'!C10*100,"-"))</f>
        <v>2.1689420049710022</v>
      </c>
      <c r="D10" s="63">
        <f>IF(OR('Tabel 4 F'!D10&lt;5,'Tabel 4 Br'!D10&lt;0.5),"-",IFERROR('Tabel 4 Br'!D10/'Tabel 4 F'!D10*100,"-"))</f>
        <v>1.1021245247148288</v>
      </c>
      <c r="E10" s="63">
        <f>IF(OR('Tabel 4 F'!E10&lt;5,'Tabel 4 Br'!E10&lt;0.5),"-",IFERROR('Tabel 4 Br'!E10/'Tabel 4 F'!E10*100,"-"))</f>
        <v>1.4707434572428739</v>
      </c>
      <c r="F10" s="63">
        <f>IF(OR('Tabel 4 F'!F10&lt;5,'Tabel 4 Br'!F10&lt;0.5),"-",IFERROR('Tabel 4 Br'!F10/'Tabel 4 F'!F10*100,"-"))</f>
        <v>2.0424705001497454</v>
      </c>
      <c r="G10" s="63"/>
      <c r="H10" s="63">
        <f>IF(OR('Tabel 4 F'!H10&lt;5,'Tabel 4 Br'!H10&lt;0.5),"-",IFERROR('Tabel 4 Br'!H10/'Tabel 4 F'!H10*100,"-"))</f>
        <v>2.3128671702121379</v>
      </c>
    </row>
    <row r="11" spans="1:8" ht="15.75" customHeight="1" x14ac:dyDescent="0.2">
      <c r="A11" s="50" t="s">
        <v>231</v>
      </c>
      <c r="B11" s="62">
        <f>IF(OR('Tabel 4 F'!B11&lt;5,'Tabel 4 Br'!B11&lt;0.5),"-",IFERROR('Tabel 4 Br'!B11/'Tabel 4 F'!B11*100,"-"))</f>
        <v>18.862851067584259</v>
      </c>
      <c r="C11" s="62">
        <f>IF(OR('Tabel 4 F'!C11&lt;5,'Tabel 4 Br'!C11&lt;0.5),"-",IFERROR('Tabel 4 Br'!C11/'Tabel 4 F'!C11*100,"-"))</f>
        <v>5.5134352894943675</v>
      </c>
      <c r="D11" s="62">
        <f>IF(OR('Tabel 4 F'!D11&lt;5,'Tabel 4 Br'!D11&lt;0.5),"-",IFERROR('Tabel 4 Br'!D11/'Tabel 4 F'!D11*100,"-"))</f>
        <v>2.6344750603378921</v>
      </c>
      <c r="E11" s="62">
        <f>IF(OR('Tabel 4 F'!E11&lt;5,'Tabel 4 Br'!E11&lt;0.5),"-",IFERROR('Tabel 4 Br'!E11/'Tabel 4 F'!E11*100,"-"))</f>
        <v>2.7926879194630874</v>
      </c>
      <c r="F11" s="62">
        <f>IF(OR('Tabel 4 F'!F11&lt;5,'Tabel 4 Br'!F11&lt;0.5),"-",IFERROR('Tabel 4 Br'!F11/'Tabel 4 F'!F11*100,"-"))</f>
        <v>4.7869999999999999</v>
      </c>
      <c r="G11" s="63"/>
      <c r="H11" s="62">
        <f>IF(OR('Tabel 4 F'!H11&lt;5,'Tabel 4 Br'!H11&lt;0.5),"-",IFERROR('Tabel 4 Br'!H11/'Tabel 4 F'!H11*100,"-"))</f>
        <v>9.4225981618737027</v>
      </c>
    </row>
    <row r="12" spans="1:8" ht="15.75" customHeight="1" x14ac:dyDescent="0.2">
      <c r="A12" s="52" t="s">
        <v>26</v>
      </c>
      <c r="B12" s="63">
        <f>IF(OR('Tabel 4 F'!B12&lt;5,'Tabel 4 Br'!B12&lt;0.5),"-",IFERROR('Tabel 4 Br'!B12/'Tabel 4 F'!B12*100,"-"))</f>
        <v>25.878049035904255</v>
      </c>
      <c r="C12" s="63">
        <f>IF(OR('Tabel 4 F'!C12&lt;5,'Tabel 4 Br'!C12&lt;0.5),"-",IFERROR('Tabel 4 Br'!C12/'Tabel 4 F'!C12*100,"-"))</f>
        <v>8.3106926970354298</v>
      </c>
      <c r="D12" s="63">
        <f>IF(OR('Tabel 4 F'!D12&lt;5,'Tabel 4 Br'!D12&lt;0.5),"-",IFERROR('Tabel 4 Br'!D12/'Tabel 4 F'!D12*100,"-"))</f>
        <v>3.0431174279851034</v>
      </c>
      <c r="E12" s="63">
        <f>IF(OR('Tabel 4 F'!E12&lt;5,'Tabel 4 Br'!E12&lt;0.5),"-",IFERROR('Tabel 4 Br'!E12/'Tabel 4 F'!E12*100,"-"))</f>
        <v>3.6219089347079034</v>
      </c>
      <c r="F12" s="63">
        <f>IF(OR('Tabel 4 F'!F12&lt;5,'Tabel 4 Br'!F12&lt;0.5),"-",IFERROR('Tabel 4 Br'!F12/'Tabel 4 F'!F12*100,"-"))</f>
        <v>3.6800146321070231</v>
      </c>
      <c r="G12" s="63"/>
      <c r="H12" s="63">
        <f>IF(OR('Tabel 4 F'!H12&lt;5,'Tabel 4 Br'!H12&lt;0.5),"-",IFERROR('Tabel 4 Br'!H12/'Tabel 4 F'!H12*100,"-"))</f>
        <v>8.3289856274456717</v>
      </c>
    </row>
    <row r="13" spans="1:8" ht="15.75" customHeight="1" x14ac:dyDescent="0.2">
      <c r="A13" s="50" t="s">
        <v>27</v>
      </c>
      <c r="B13" s="62">
        <f>IF(OR('Tabel 4 F'!B13&lt;5,'Tabel 4 Br'!B13&lt;0.5),"-",IFERROR('Tabel 4 Br'!B13/'Tabel 4 F'!B13*100,"-"))</f>
        <v>17.122823838737951</v>
      </c>
      <c r="C13" s="62">
        <f>IF(OR('Tabel 4 F'!C13&lt;5,'Tabel 4 Br'!C13&lt;0.5),"-",IFERROR('Tabel 4 Br'!C13/'Tabel 4 F'!C13*100,"-"))</f>
        <v>4.5207796151533381</v>
      </c>
      <c r="D13" s="62">
        <f>IF(OR('Tabel 4 F'!D13&lt;5,'Tabel 4 Br'!D13&lt;0.5),"-",IFERROR('Tabel 4 Br'!D13/'Tabel 4 F'!D13*100,"-"))</f>
        <v>1.1731642803315749</v>
      </c>
      <c r="E13" s="62">
        <f>IF(OR('Tabel 4 F'!E13&lt;5,'Tabel 4 Br'!E13&lt;0.5),"-",IFERROR('Tabel 4 Br'!E13/'Tabel 4 F'!E13*100,"-"))</f>
        <v>1.5872279371954519</v>
      </c>
      <c r="F13" s="62">
        <f>IF(OR('Tabel 4 F'!F13&lt;5,'Tabel 4 Br'!F13&lt;0.5),"-",IFERROR('Tabel 4 Br'!F13/'Tabel 4 F'!F13*100,"-"))</f>
        <v>1.2404973226238287</v>
      </c>
      <c r="G13" s="63"/>
      <c r="H13" s="62">
        <f>IF(OR('Tabel 4 F'!H13&lt;5,'Tabel 4 Br'!H13&lt;0.5),"-",IFERROR('Tabel 4 Br'!H13/'Tabel 4 F'!H13*100,"-"))</f>
        <v>3.242460335494219</v>
      </c>
    </row>
    <row r="14" spans="1:8" ht="15.75" customHeight="1" x14ac:dyDescent="0.2">
      <c r="A14" s="52" t="s">
        <v>28</v>
      </c>
      <c r="B14" s="63">
        <f>IF(OR('Tabel 4 F'!B14&lt;5,'Tabel 4 Br'!B14&lt;0.5),"-",IFERROR('Tabel 4 Br'!B14/'Tabel 4 F'!B14*100,"-"))</f>
        <v>9.2279999999999998</v>
      </c>
      <c r="C14" s="63">
        <f>IF(OR('Tabel 4 F'!C14&lt;5,'Tabel 4 Br'!C14&lt;0.5),"-",IFERROR('Tabel 4 Br'!C14/'Tabel 4 F'!C14*100,"-"))</f>
        <v>4.2076101468624829</v>
      </c>
      <c r="D14" s="63">
        <f>IF(OR('Tabel 4 F'!D14&lt;5,'Tabel 4 Br'!D14&lt;0.5),"-",IFERROR('Tabel 4 Br'!D14/'Tabel 4 F'!D14*100,"-"))</f>
        <v>3.160457240592931</v>
      </c>
      <c r="E14" s="63">
        <f>IF(OR('Tabel 4 F'!E14&lt;5,'Tabel 4 Br'!E14&lt;0.5),"-",IFERROR('Tabel 4 Br'!E14/'Tabel 4 F'!E14*100,"-"))</f>
        <v>3.1242377622377626</v>
      </c>
      <c r="F14" s="63">
        <f>IF(OR('Tabel 4 F'!F14&lt;5,'Tabel 4 Br'!F14&lt;0.5),"-",IFERROR('Tabel 4 Br'!F14/'Tabel 4 F'!F14*100,"-"))</f>
        <v>3.8934964028776977</v>
      </c>
      <c r="G14" s="63"/>
      <c r="H14" s="63">
        <f>IF(OR('Tabel 4 F'!H14&lt;5,'Tabel 4 Br'!H14&lt;0.5),"-",IFERROR('Tabel 4 Br'!H14/'Tabel 4 F'!H14*100,"-"))</f>
        <v>3.6313816729718367</v>
      </c>
    </row>
    <row r="15" spans="1:8" ht="15.75" customHeight="1" x14ac:dyDescent="0.2">
      <c r="A15" s="50" t="s">
        <v>29</v>
      </c>
      <c r="B15" s="62">
        <f>IF(OR('Tabel 4 F'!B15&lt;5,'Tabel 4 Br'!B15&lt;0.5),"-",IFERROR('Tabel 4 Br'!B15/'Tabel 4 F'!B15*100,"-"))</f>
        <v>22.844217898832682</v>
      </c>
      <c r="C15" s="62">
        <f>IF(OR('Tabel 4 F'!C15&lt;5,'Tabel 4 Br'!C15&lt;0.5),"-",IFERROR('Tabel 4 Br'!C15/'Tabel 4 F'!C15*100,"-"))</f>
        <v>10.343225606853879</v>
      </c>
      <c r="D15" s="62">
        <f>IF(OR('Tabel 4 F'!D15&lt;5,'Tabel 4 Br'!D15&lt;0.5),"-",IFERROR('Tabel 4 Br'!D15/'Tabel 4 F'!D15*100,"-"))</f>
        <v>5.0267927461139905</v>
      </c>
      <c r="E15" s="62">
        <f>IF(OR('Tabel 4 F'!E15&lt;5,'Tabel 4 Br'!E15&lt;0.5),"-",IFERROR('Tabel 4 Br'!E15/'Tabel 4 F'!E15*100,"-"))</f>
        <v>3.7863071895424838</v>
      </c>
      <c r="F15" s="62">
        <f>IF(OR('Tabel 4 F'!F15&lt;5,'Tabel 4 Br'!F15&lt;0.5),"-",IFERROR('Tabel 4 Br'!F15/'Tabel 4 F'!F15*100,"-"))</f>
        <v>6.6416571428571434</v>
      </c>
      <c r="G15" s="63"/>
      <c r="H15" s="62">
        <f>IF(OR('Tabel 4 F'!H15&lt;5,'Tabel 4 Br'!H15&lt;0.5),"-",IFERROR('Tabel 4 Br'!H15/'Tabel 4 F'!H15*100,"-"))</f>
        <v>13.037176163640158</v>
      </c>
    </row>
    <row r="16" spans="1:8" ht="15.75" customHeight="1" x14ac:dyDescent="0.2">
      <c r="A16" s="52" t="s">
        <v>30</v>
      </c>
      <c r="B16" s="63">
        <f>IF(OR('Tabel 4 F'!B16&lt;5,'Tabel 4 Br'!B16&lt;0.5),"-",IFERROR('Tabel 4 Br'!B16/'Tabel 4 F'!B16*100,"-"))</f>
        <v>20.859643312101912</v>
      </c>
      <c r="C16" s="63">
        <f>IF(OR('Tabel 4 F'!C16&lt;5,'Tabel 4 Br'!C16&lt;0.5),"-",IFERROR('Tabel 4 Br'!C16/'Tabel 4 F'!C16*100,"-"))</f>
        <v>8.6998950437317788</v>
      </c>
      <c r="D16" s="63">
        <f>IF(OR('Tabel 4 F'!D16&lt;5,'Tabel 4 Br'!D16&lt;0.5),"-",IFERROR('Tabel 4 Br'!D16/'Tabel 4 F'!D16*100,"-"))</f>
        <v>2.6226425781249998</v>
      </c>
      <c r="E16" s="63">
        <f>IF(OR('Tabel 4 F'!E16&lt;5,'Tabel 4 Br'!E16&lt;0.5),"-",IFERROR('Tabel 4 Br'!E16/'Tabel 4 F'!E16*100,"-"))</f>
        <v>2.5739733796296296</v>
      </c>
      <c r="F16" s="63">
        <f>IF(OR('Tabel 4 F'!F16&lt;5,'Tabel 4 Br'!F16&lt;0.5),"-",IFERROR('Tabel 4 Br'!F16/'Tabel 4 F'!F16*100,"-"))</f>
        <v>3.0189166666666667</v>
      </c>
      <c r="G16" s="63"/>
      <c r="H16" s="63">
        <f>IF(OR('Tabel 4 F'!H16&lt;5,'Tabel 4 Br'!H16&lt;0.5),"-",IFERROR('Tabel 4 Br'!H16/'Tabel 4 F'!H16*100,"-"))</f>
        <v>5.7101786155747831</v>
      </c>
    </row>
    <row r="17" spans="1:8" ht="15.75" hidden="1" customHeight="1" x14ac:dyDescent="0.2">
      <c r="A17" s="50" t="s">
        <v>31</v>
      </c>
      <c r="B17" s="62">
        <f>IF(OR('Tabel 4 F'!B17&lt;5,'Tabel 4 Br'!B17&lt;0.5),"-",IFERROR('Tabel 4 Br'!B17/'Tabel 4 F'!B17*100,"-"))</f>
        <v>16.816237704918031</v>
      </c>
      <c r="C17" s="62">
        <f>IF(OR('Tabel 4 F'!C17&lt;5,'Tabel 4 Br'!C17&lt;0.5),"-",IFERROR('Tabel 4 Br'!C17/'Tabel 4 F'!C17*100,"-"))</f>
        <v>4.6488338368580058</v>
      </c>
      <c r="D17" s="62">
        <f>IF(OR('Tabel 4 F'!D17&lt;5,'Tabel 4 Br'!D17&lt;0.5),"-",IFERROR('Tabel 4 Br'!D17/'Tabel 4 F'!D17*100,"-"))</f>
        <v>1.3009131054131053</v>
      </c>
      <c r="E17" s="62">
        <f>IF(OR('Tabel 4 F'!E17&lt;5,'Tabel 4 Br'!E17&lt;0.5),"-",IFERROR('Tabel 4 Br'!E17/'Tabel 4 F'!E17*100,"-"))</f>
        <v>1.440129424778761</v>
      </c>
      <c r="F17" s="62">
        <f>IF(OR('Tabel 4 F'!F17&lt;5,'Tabel 4 Br'!F17&lt;0.5),"-",IFERROR('Tabel 4 Br'!F17/'Tabel 4 F'!F17*100,"-"))</f>
        <v>2.7306171428571431</v>
      </c>
      <c r="G17" s="63"/>
      <c r="H17" s="62">
        <f>IF(OR('Tabel 4 F'!H17&lt;5,'Tabel 4 Br'!H17&lt;0.5),"-",IFERROR('Tabel 4 Br'!H17/'Tabel 4 F'!H17*100,"-"))</f>
        <v>2.8066330427563306</v>
      </c>
    </row>
    <row r="18" spans="1:8" ht="15.75" hidden="1" customHeight="1" x14ac:dyDescent="0.2">
      <c r="A18" s="52" t="s">
        <v>32</v>
      </c>
      <c r="B18" s="63">
        <f>IF(OR('Tabel 4 F'!B18&lt;5,'Tabel 4 Br'!B18&lt;0.5),"-",IFERROR('Tabel 4 Br'!B18/'Tabel 4 F'!B18*100,"-"))</f>
        <v>19.118423076923076</v>
      </c>
      <c r="C18" s="63">
        <f>IF(OR('Tabel 4 F'!C18&lt;5,'Tabel 4 Br'!C18&lt;0.5),"-",IFERROR('Tabel 4 Br'!C18/'Tabel 4 F'!C18*100,"-"))</f>
        <v>5.3345511111111108</v>
      </c>
      <c r="D18" s="63">
        <f>IF(OR('Tabel 4 F'!D18&lt;5,'Tabel 4 Br'!D18&lt;0.5),"-",IFERROR('Tabel 4 Br'!D18/'Tabel 4 F'!D18*100,"-"))</f>
        <v>2.6322442396313366</v>
      </c>
      <c r="E18" s="63">
        <f>IF(OR('Tabel 4 F'!E18&lt;5,'Tabel 4 Br'!E18&lt;0.5),"-",IFERROR('Tabel 4 Br'!E18/'Tabel 4 F'!E18*100,"-"))</f>
        <v>1.4889920634920637</v>
      </c>
      <c r="F18" s="63">
        <f>IF(OR('Tabel 4 F'!F18&lt;5,'Tabel 4 Br'!F18&lt;0.5),"-",IFERROR('Tabel 4 Br'!F18/'Tabel 4 F'!F18*100,"-"))</f>
        <v>4.2428947368421053</v>
      </c>
      <c r="G18" s="63"/>
      <c r="H18" s="63">
        <f>IF(OR('Tabel 4 F'!H18&lt;5,'Tabel 4 Br'!H18&lt;0.5),"-",IFERROR('Tabel 4 Br'!H18/'Tabel 4 F'!H18*100,"-"))</f>
        <v>5.2800453216374272</v>
      </c>
    </row>
    <row r="19" spans="1:8" ht="15.75" hidden="1" customHeight="1" x14ac:dyDescent="0.2">
      <c r="A19" s="50" t="s">
        <v>33</v>
      </c>
      <c r="B19" s="62" t="str">
        <f>IF(OR('Tabel 4 F'!B19&lt;5,'Tabel 4 Br'!B19&lt;0.5),"-",IFERROR('Tabel 4 Br'!B19/'Tabel 4 F'!B19*100,"-"))</f>
        <v>-</v>
      </c>
      <c r="C19" s="62" t="str">
        <f>IF(OR('Tabel 4 F'!C19&lt;5,'Tabel 4 Br'!C19&lt;0.5),"-",IFERROR('Tabel 4 Br'!C19/'Tabel 4 F'!C19*100,"-"))</f>
        <v>-</v>
      </c>
      <c r="D19" s="62">
        <f>IF(OR('Tabel 4 F'!D19&lt;5,'Tabel 4 Br'!D19&lt;0.5),"-",IFERROR('Tabel 4 Br'!D19/'Tabel 4 F'!D19*100,"-"))</f>
        <v>0.61165909090909087</v>
      </c>
      <c r="E19" s="62">
        <f>IF(OR('Tabel 4 F'!E19&lt;5,'Tabel 4 Br'!E19&lt;0.5),"-",IFERROR('Tabel 4 Br'!E19/'Tabel 4 F'!E19*100,"-"))</f>
        <v>1.8924899328859059</v>
      </c>
      <c r="F19" s="62">
        <f>IF(OR('Tabel 4 F'!F19&lt;5,'Tabel 4 Br'!F19&lt;0.5),"-",IFERROR('Tabel 4 Br'!F19/'Tabel 4 F'!F19*100,"-"))</f>
        <v>2.3744137931034479</v>
      </c>
      <c r="G19" s="63"/>
      <c r="H19" s="62">
        <f>IF(OR('Tabel 4 F'!H19&lt;5,'Tabel 4 Br'!H19&lt;0.5),"-",IFERROR('Tabel 4 Br'!H19/'Tabel 4 F'!H19*100,"-"))</f>
        <v>1.556069696969697</v>
      </c>
    </row>
    <row r="20" spans="1:8" ht="15.75" hidden="1" customHeight="1" x14ac:dyDescent="0.2">
      <c r="A20" s="52" t="s">
        <v>34</v>
      </c>
      <c r="B20" s="63">
        <f>IF(OR('Tabel 4 F'!B20&lt;5,'Tabel 4 Br'!B20&lt;0.5),"-",IFERROR('Tabel 4 Br'!B20/'Tabel 4 F'!B20*100,"-"))</f>
        <v>28.198777777777778</v>
      </c>
      <c r="C20" s="63">
        <f>IF(OR('Tabel 4 F'!C20&lt;5,'Tabel 4 Br'!C20&lt;0.5),"-",IFERROR('Tabel 4 Br'!C20/'Tabel 4 F'!C20*100,"-"))</f>
        <v>8.8236172839506182</v>
      </c>
      <c r="D20" s="63" t="str">
        <f>IF(OR('Tabel 4 F'!D20&lt;5,'Tabel 4 Br'!D20&lt;0.5),"-",IFERROR('Tabel 4 Br'!D20/'Tabel 4 F'!D20*100,"-"))</f>
        <v>-</v>
      </c>
      <c r="E20" s="63">
        <f>IF(OR('Tabel 4 F'!E20&lt;5,'Tabel 4 Br'!E20&lt;0.5),"-",IFERROR('Tabel 4 Br'!E20/'Tabel 4 F'!E20*100,"-"))</f>
        <v>2.1555909090909089</v>
      </c>
      <c r="F20" s="63" t="str">
        <f>IF(OR('Tabel 4 F'!F20&lt;5,'Tabel 4 Br'!F20&lt;0.5),"-",IFERROR('Tabel 4 Br'!F20/'Tabel 4 F'!F20*100,"-"))</f>
        <v>-</v>
      </c>
      <c r="G20" s="63"/>
      <c r="H20" s="63">
        <f>IF(OR('Tabel 4 F'!H20&lt;5,'Tabel 4 Br'!H20&lt;0.5),"-",IFERROR('Tabel 4 Br'!H20/'Tabel 4 F'!H20*100,"-"))</f>
        <v>3.4963067961165044</v>
      </c>
    </row>
    <row r="21" spans="1:8" ht="15.75" customHeight="1" x14ac:dyDescent="0.2">
      <c r="A21" s="50" t="s">
        <v>35</v>
      </c>
      <c r="B21" s="62">
        <f>IF(OR('Tabel 4 F'!B21&lt;5,'Tabel 4 Br'!B21&lt;0.5),"-",IFERROR('Tabel 4 Br'!B21/'Tabel 4 F'!B21*100,"-"))</f>
        <v>18.795567685589518</v>
      </c>
      <c r="C21" s="62">
        <f>IF(OR('Tabel 4 F'!C21&lt;5,'Tabel 4 Br'!C21&lt;0.5),"-",IFERROR('Tabel 4 Br'!C21/'Tabel 4 F'!C21*100,"-"))</f>
        <v>5.214525373134328</v>
      </c>
      <c r="D21" s="62">
        <f>IF(OR('Tabel 4 F'!D21&lt;5,'Tabel 4 Br'!D21&lt;0.5),"-",IFERROR('Tabel 4 Br'!D21/'Tabel 4 F'!D21*100,"-"))</f>
        <v>1.2567524509803922</v>
      </c>
      <c r="E21" s="62">
        <f>IF(OR('Tabel 4 F'!E21&lt;5,'Tabel 4 Br'!E21&lt;0.5),"-",IFERROR('Tabel 4 Br'!E21/'Tabel 4 F'!E21*100,"-"))</f>
        <v>1.5682753623188403</v>
      </c>
      <c r="F21" s="62">
        <f>IF(OR('Tabel 4 F'!F21&lt;5,'Tabel 4 Br'!F21&lt;0.5),"-",IFERROR('Tabel 4 Br'!F21/'Tabel 4 F'!F21*100,"-"))</f>
        <v>2.5687341269841268</v>
      </c>
      <c r="G21" s="63"/>
      <c r="H21" s="62">
        <f>IF(OR('Tabel 4 F'!H21&lt;5,'Tabel 4 Br'!H21&lt;0.5),"-",IFERROR('Tabel 4 Br'!H21/'Tabel 4 F'!H21*100,"-"))</f>
        <v>3.2216437277805996</v>
      </c>
    </row>
    <row r="22" spans="1:8" ht="15.75" customHeight="1" x14ac:dyDescent="0.2">
      <c r="A22" s="52" t="s">
        <v>36</v>
      </c>
      <c r="B22" s="63">
        <f>IF(OR('Tabel 4 F'!B22&lt;5,'Tabel 4 Br'!B22&lt;0.5),"-",IFERROR('Tabel 4 Br'!B22/'Tabel 4 F'!B22*100,"-"))</f>
        <v>20.176257142857143</v>
      </c>
      <c r="C22" s="63" t="str">
        <f>IF(OR('Tabel 4 F'!C22&lt;5,'Tabel 4 Br'!C22&lt;0.5),"-",IFERROR('Tabel 4 Br'!C22/'Tabel 4 F'!C22*100,"-"))</f>
        <v>-</v>
      </c>
      <c r="D22" s="63" t="str">
        <f>IF(OR('Tabel 4 F'!D22&lt;5,'Tabel 4 Br'!D22&lt;0.5),"-",IFERROR('Tabel 4 Br'!D22/'Tabel 4 F'!D22*100,"-"))</f>
        <v>-</v>
      </c>
      <c r="E22" s="63">
        <f>IF(OR('Tabel 4 F'!E22&lt;5,'Tabel 4 Br'!E22&lt;0.5),"-",IFERROR('Tabel 4 Br'!E22/'Tabel 4 F'!E22*100,"-"))</f>
        <v>2.7776976744186044</v>
      </c>
      <c r="F22" s="63">
        <f>IF(OR('Tabel 4 F'!F22&lt;5,'Tabel 4 Br'!F22&lt;0.5),"-",IFERROR('Tabel 4 Br'!F22/'Tabel 4 F'!F22*100,"-"))</f>
        <v>3.5707678571428572</v>
      </c>
      <c r="G22" s="63"/>
      <c r="H22" s="63">
        <f>IF(OR('Tabel 4 F'!H22&lt;5,'Tabel 4 Br'!H22&lt;0.5),"-",IFERROR('Tabel 4 Br'!H22/'Tabel 4 F'!H22*100,"-"))</f>
        <v>3.6538795518207281</v>
      </c>
    </row>
    <row r="23" spans="1:8" ht="15.75" customHeight="1" x14ac:dyDescent="0.2">
      <c r="A23" s="50" t="s">
        <v>37</v>
      </c>
      <c r="B23" s="62">
        <f>IF(OR('Tabel 4 F'!B23&lt;5,'Tabel 4 Br'!B23&lt;0.5),"-",IFERROR('Tabel 4 Br'!B23/'Tabel 4 F'!B23*100,"-"))</f>
        <v>18.061067415730335</v>
      </c>
      <c r="C23" s="62">
        <f>IF(OR('Tabel 4 F'!C23&lt;5,'Tabel 4 Br'!C23&lt;0.5),"-",IFERROR('Tabel 4 Br'!C23/'Tabel 4 F'!C23*100,"-"))</f>
        <v>6.0671236559139787</v>
      </c>
      <c r="D23" s="62">
        <f>IF(OR('Tabel 4 F'!D23&lt;5,'Tabel 4 Br'!D23&lt;0.5),"-",IFERROR('Tabel 4 Br'!D23/'Tabel 4 F'!D23*100,"-"))</f>
        <v>3.9917684210526314</v>
      </c>
      <c r="E23" s="62">
        <f>IF(OR('Tabel 4 F'!E23&lt;5,'Tabel 4 Br'!E23&lt;0.5),"-",IFERROR('Tabel 4 Br'!E23/'Tabel 4 F'!E23*100,"-"))</f>
        <v>9.0891818181818191</v>
      </c>
      <c r="F23" s="62" t="str">
        <f>IF(OR('Tabel 4 F'!F23&lt;5,'Tabel 4 Br'!F23&lt;0.5),"-",IFERROR('Tabel 4 Br'!F23/'Tabel 4 F'!F23*100,"-"))</f>
        <v>-</v>
      </c>
      <c r="G23" s="63"/>
      <c r="H23" s="62">
        <f>IF(OR('Tabel 4 F'!H23&lt;5,'Tabel 4 Br'!H23&lt;0.5),"-",IFERROR('Tabel 4 Br'!H23/'Tabel 4 F'!H23*100,"-"))</f>
        <v>8.3727057291666664</v>
      </c>
    </row>
    <row r="24" spans="1:8" ht="15.75" customHeight="1" x14ac:dyDescent="0.2">
      <c r="A24" s="52" t="s">
        <v>38</v>
      </c>
      <c r="B24" s="63">
        <f>IF(OR('Tabel 4 F'!B24&lt;5,'Tabel 4 Br'!B24&lt;0.5),"-",IFERROR('Tabel 4 Br'!B24/'Tabel 4 F'!B24*100,"-"))</f>
        <v>5.669355871886121</v>
      </c>
      <c r="C24" s="63">
        <f>IF(OR('Tabel 4 F'!C24&lt;5,'Tabel 4 Br'!C24&lt;0.5),"-",IFERROR('Tabel 4 Br'!C24/'Tabel 4 F'!C24*100,"-"))</f>
        <v>2.8607723156532985</v>
      </c>
      <c r="D24" s="63">
        <f>IF(OR('Tabel 4 F'!D24&lt;5,'Tabel 4 Br'!D24&lt;0.5),"-",IFERROR('Tabel 4 Br'!D24/'Tabel 4 F'!D24*100,"-"))</f>
        <v>1.1264823717948718</v>
      </c>
      <c r="E24" s="63">
        <f>IF(OR('Tabel 4 F'!E24&lt;5,'Tabel 4 Br'!E24&lt;0.5),"-",IFERROR('Tabel 4 Br'!E24/'Tabel 4 F'!E24*100,"-"))</f>
        <v>1.1585148936170215</v>
      </c>
      <c r="F24" s="63">
        <f>IF(OR('Tabel 4 F'!F24&lt;5,'Tabel 4 Br'!F24&lt;0.5),"-",IFERROR('Tabel 4 Br'!F24/'Tabel 4 F'!F24*100,"-"))</f>
        <v>1.542681818181818</v>
      </c>
      <c r="G24" s="63"/>
      <c r="H24" s="63">
        <f>IF(OR('Tabel 4 F'!H24&lt;5,'Tabel 4 Br'!H24&lt;0.5),"-",IFERROR('Tabel 4 Br'!H24/'Tabel 4 F'!H24*100,"-"))</f>
        <v>2.2977697654213722</v>
      </c>
    </row>
    <row r="25" spans="1:8" ht="15.75" customHeight="1" x14ac:dyDescent="0.2">
      <c r="A25" s="50" t="s">
        <v>39</v>
      </c>
      <c r="B25" s="62">
        <f>IF(OR('Tabel 4 F'!B25&lt;5,'Tabel 4 Br'!B25&lt;0.5),"-",IFERROR('Tabel 4 Br'!B25/'Tabel 4 F'!B25*100,"-"))</f>
        <v>11.256162971175167</v>
      </c>
      <c r="C25" s="62">
        <f>IF(OR('Tabel 4 F'!C25&lt;5,'Tabel 4 Br'!C25&lt;0.5),"-",IFERROR('Tabel 4 Br'!C25/'Tabel 4 F'!C25*100,"-"))</f>
        <v>2.2724279859484779</v>
      </c>
      <c r="D25" s="62">
        <f>IF(OR('Tabel 4 F'!D25&lt;5,'Tabel 4 Br'!D25&lt;0.5),"-",IFERROR('Tabel 4 Br'!D25/'Tabel 4 F'!D25*100,"-"))</f>
        <v>0.76288145454545453</v>
      </c>
      <c r="E25" s="62">
        <f>IF(OR('Tabel 4 F'!E25&lt;5,'Tabel 4 Br'!E25&lt;0.5),"-",IFERROR('Tabel 4 Br'!E25/'Tabel 4 F'!E25*100,"-"))</f>
        <v>1.2101666666666666</v>
      </c>
      <c r="F25" s="62">
        <f>IF(OR('Tabel 4 F'!F25&lt;5,'Tabel 4 Br'!F25&lt;0.5),"-",IFERROR('Tabel 4 Br'!F25/'Tabel 4 F'!F25*100,"-"))</f>
        <v>2.3152689655172414</v>
      </c>
      <c r="G25" s="63"/>
      <c r="H25" s="62">
        <f>IF(OR('Tabel 4 F'!H25&lt;5,'Tabel 4 Br'!H25&lt;0.5),"-",IFERROR('Tabel 4 Br'!H25/'Tabel 4 F'!H25*100,"-"))</f>
        <v>3.2454221965762651</v>
      </c>
    </row>
    <row r="26" spans="1:8" ht="15.75" customHeight="1" x14ac:dyDescent="0.2">
      <c r="A26" s="52" t="s">
        <v>40</v>
      </c>
      <c r="B26" s="63">
        <f>IF(OR('Tabel 4 F'!B26&lt;5,'Tabel 4 Br'!B26&lt;0.5),"-",IFERROR('Tabel 4 Br'!B26/'Tabel 4 F'!B26*100,"-"))</f>
        <v>15.197226514067715</v>
      </c>
      <c r="C26" s="63">
        <f>IF(OR('Tabel 4 F'!C26&lt;5,'Tabel 4 Br'!C26&lt;0.5),"-",IFERROR('Tabel 4 Br'!C26/'Tabel 4 F'!C26*100,"-"))</f>
        <v>1.5997313695317654</v>
      </c>
      <c r="D26" s="63">
        <f>IF(OR('Tabel 4 F'!D26&lt;5,'Tabel 4 Br'!D26&lt;0.5),"-",IFERROR('Tabel 4 Br'!D26/'Tabel 4 F'!D26*100,"-"))</f>
        <v>0.2565600500417014</v>
      </c>
      <c r="E26" s="63">
        <f>IF(OR('Tabel 4 F'!E26&lt;5,'Tabel 4 Br'!E26&lt;0.5),"-",IFERROR('Tabel 4 Br'!E26/'Tabel 4 F'!E26*100,"-"))</f>
        <v>0.38914603365384615</v>
      </c>
      <c r="F26" s="63">
        <f>IF(OR('Tabel 4 F'!F26&lt;5,'Tabel 4 Br'!F26&lt;0.5),"-",IFERROR('Tabel 4 Br'!F26/'Tabel 4 F'!F26*100,"-"))</f>
        <v>0.33397115384615389</v>
      </c>
      <c r="G26" s="63"/>
      <c r="H26" s="63">
        <f>IF(OR('Tabel 4 F'!H26&lt;5,'Tabel 4 Br'!H26&lt;0.5),"-",IFERROR('Tabel 4 Br'!H26/'Tabel 4 F'!H26*100,"-"))</f>
        <v>3.5256842287694976</v>
      </c>
    </row>
    <row r="27" spans="1:8" ht="15.75" customHeight="1" x14ac:dyDescent="0.2">
      <c r="A27" s="50" t="s">
        <v>41</v>
      </c>
      <c r="B27" s="62">
        <f>IF(OR('Tabel 4 F'!B27&lt;5,'Tabel 4 Br'!B27&lt;0.5),"-",IFERROR('Tabel 4 Br'!B27/'Tabel 4 F'!B27*100,"-"))</f>
        <v>19.261782152230968</v>
      </c>
      <c r="C27" s="62">
        <f>IF(OR('Tabel 4 F'!C27&lt;5,'Tabel 4 Br'!C27&lt;0.5),"-",IFERROR('Tabel 4 Br'!C27/'Tabel 4 F'!C27*100,"-"))</f>
        <v>1.4352033383915024</v>
      </c>
      <c r="D27" s="62">
        <f>IF(OR('Tabel 4 F'!D27&lt;5,'Tabel 4 Br'!D27&lt;0.5),"-",IFERROR('Tabel 4 Br'!D27/'Tabel 4 F'!D27*100,"-"))</f>
        <v>0.36677241379310349</v>
      </c>
      <c r="E27" s="62">
        <f>IF(OR('Tabel 4 F'!E27&lt;5,'Tabel 4 Br'!E27&lt;0.5),"-",IFERROR('Tabel 4 Br'!E27/'Tabel 4 F'!E27*100,"-"))</f>
        <v>0.4509799498746867</v>
      </c>
      <c r="F27" s="62">
        <f>IF(OR('Tabel 4 F'!F27&lt;5,'Tabel 4 Br'!F27&lt;0.5),"-",IFERROR('Tabel 4 Br'!F27/'Tabel 4 F'!F27*100,"-"))</f>
        <v>0.99829050279329601</v>
      </c>
      <c r="G27" s="63"/>
      <c r="H27" s="62">
        <f>IF(OR('Tabel 4 F'!H27&lt;5,'Tabel 4 Br'!H27&lt;0.5),"-",IFERROR('Tabel 4 Br'!H27/'Tabel 4 F'!H27*100,"-"))</f>
        <v>4.2877345348270817</v>
      </c>
    </row>
    <row r="28" spans="1:8" ht="15.75" customHeight="1" x14ac:dyDescent="0.2">
      <c r="A28" s="52" t="s">
        <v>191</v>
      </c>
      <c r="B28" s="63">
        <f>IF(OR('Tabel 4 F'!B28&lt;5,'Tabel 4 Br'!B28&lt;0.5),"-",IFERROR('Tabel 4 Br'!B28/'Tabel 4 F'!B28*100,"-"))</f>
        <v>27.032766283524907</v>
      </c>
      <c r="C28" s="63">
        <f>IF(OR('Tabel 4 F'!C28&lt;5,'Tabel 4 Br'!C28&lt;0.5),"-",IFERROR('Tabel 4 Br'!C28/'Tabel 4 F'!C28*100,"-"))</f>
        <v>7.3873958060288336</v>
      </c>
      <c r="D28" s="63">
        <f>IF(OR('Tabel 4 F'!D28&lt;5,'Tabel 4 Br'!D28&lt;0.5),"-",IFERROR('Tabel 4 Br'!D28/'Tabel 4 F'!D28*100,"-"))</f>
        <v>2.5123852501289323</v>
      </c>
      <c r="E28" s="63">
        <f>IF(OR('Tabel 4 F'!E28&lt;5,'Tabel 4 Br'!E28&lt;0.5),"-",IFERROR('Tabel 4 Br'!E28/'Tabel 4 F'!E28*100,"-"))</f>
        <v>3.2008619582664521</v>
      </c>
      <c r="F28" s="63">
        <f>IF(OR('Tabel 4 F'!F28&lt;5,'Tabel 4 Br'!F28&lt;0.5),"-",IFERROR('Tabel 4 Br'!F28/'Tabel 4 F'!F28*100,"-"))</f>
        <v>3.7543370607028752</v>
      </c>
      <c r="G28" s="63"/>
      <c r="H28" s="63">
        <f>IF(OR('Tabel 4 F'!H28&lt;5,'Tabel 4 Br'!H28&lt;0.5),"-",IFERROR('Tabel 4 Br'!H28/'Tabel 4 F'!H28*100,"-"))</f>
        <v>7.1605998837716118</v>
      </c>
    </row>
    <row r="29" spans="1:8" ht="15.75" customHeight="1" x14ac:dyDescent="0.2">
      <c r="A29" s="50" t="s">
        <v>43</v>
      </c>
      <c r="B29" s="62">
        <f>IF(OR('Tabel 4 F'!B29&lt;5,'Tabel 4 Br'!B29&lt;0.5),"-",IFERROR('Tabel 4 Br'!B29/'Tabel 4 F'!B29*100,"-"))</f>
        <v>14.196131147540983</v>
      </c>
      <c r="C29" s="62" t="str">
        <f>IF(OR('Tabel 4 F'!C29&lt;5,'Tabel 4 Br'!C29&lt;0.5),"-",IFERROR('Tabel 4 Br'!C29/'Tabel 4 F'!C29*100,"-"))</f>
        <v>-</v>
      </c>
      <c r="D29" s="62" t="str">
        <f>IF(OR('Tabel 4 F'!D29&lt;5,'Tabel 4 Br'!D29&lt;0.5),"-",IFERROR('Tabel 4 Br'!D29/'Tabel 4 F'!D29*100,"-"))</f>
        <v>-</v>
      </c>
      <c r="E29" s="62" t="str">
        <f>IF(OR('Tabel 4 F'!E29&lt;5,'Tabel 4 Br'!E29&lt;0.5),"-",IFERROR('Tabel 4 Br'!E29/'Tabel 4 F'!E29*100,"-"))</f>
        <v>-</v>
      </c>
      <c r="F29" s="62" t="str">
        <f>IF(OR('Tabel 4 F'!F29&lt;5,'Tabel 4 Br'!F29&lt;0.5),"-",IFERROR('Tabel 4 Br'!F29/'Tabel 4 F'!F29*100,"-"))</f>
        <v>-</v>
      </c>
      <c r="G29" s="63"/>
      <c r="H29" s="62">
        <f>IF(OR('Tabel 4 F'!H29&lt;5,'Tabel 4 Br'!H29&lt;0.5),"-",IFERROR('Tabel 4 Br'!H29/'Tabel 4 F'!H29*100,"-"))</f>
        <v>1.0565245327102801</v>
      </c>
    </row>
    <row r="30" spans="1:8" ht="15.75" customHeight="1" x14ac:dyDescent="0.2">
      <c r="A30" s="52" t="s">
        <v>44</v>
      </c>
      <c r="B30" s="63">
        <f>IF(OR('Tabel 4 F'!B30&lt;5,'Tabel 4 Br'!B30&lt;0.5),"-",IFERROR('Tabel 4 Br'!B30/'Tabel 4 F'!B30*100,"-"))</f>
        <v>15.231973214285713</v>
      </c>
      <c r="C30" s="63">
        <f>IF(OR('Tabel 4 F'!C30&lt;5,'Tabel 4 Br'!C30&lt;0.5),"-",IFERROR('Tabel 4 Br'!C30/'Tabel 4 F'!C30*100,"-"))</f>
        <v>4.4032225130890046</v>
      </c>
      <c r="D30" s="63">
        <f>IF(OR('Tabel 4 F'!D30&lt;5,'Tabel 4 Br'!D30&lt;0.5),"-",IFERROR('Tabel 4 Br'!D30/'Tabel 4 F'!D30*100,"-"))</f>
        <v>2.2719688581314879</v>
      </c>
      <c r="E30" s="63">
        <f>IF(OR('Tabel 4 F'!E30&lt;5,'Tabel 4 Br'!E30&lt;0.5),"-",IFERROR('Tabel 4 Br'!E30/'Tabel 4 F'!E30*100,"-"))</f>
        <v>2.1400535519125681</v>
      </c>
      <c r="F30" s="63">
        <f>IF(OR('Tabel 4 F'!F30&lt;5,'Tabel 4 Br'!F30&lt;0.5),"-",IFERROR('Tabel 4 Br'!F30/'Tabel 4 F'!F30*100,"-"))</f>
        <v>2.0147417322834644</v>
      </c>
      <c r="G30" s="63"/>
      <c r="H30" s="63">
        <f>IF(OR('Tabel 4 F'!H30&lt;5,'Tabel 4 Br'!H30&lt;0.5),"-",IFERROR('Tabel 4 Br'!H30/'Tabel 4 F'!H30*100,"-"))</f>
        <v>3.0524704075935229</v>
      </c>
    </row>
    <row r="31" spans="1:8" ht="15.75" customHeight="1" x14ac:dyDescent="0.2">
      <c r="A31" s="50" t="s">
        <v>45</v>
      </c>
      <c r="B31" s="62">
        <f>IF(OR('Tabel 4 F'!B31&lt;5,'Tabel 4 Br'!B31&lt;0.5),"-",IFERROR('Tabel 4 Br'!B31/'Tabel 4 F'!B31*100,"-"))</f>
        <v>36.992449999999998</v>
      </c>
      <c r="C31" s="62">
        <f>IF(OR('Tabel 4 F'!C31&lt;5,'Tabel 4 Br'!C31&lt;0.5),"-",IFERROR('Tabel 4 Br'!C31/'Tabel 4 F'!C31*100,"-"))</f>
        <v>4.5216888888888889</v>
      </c>
      <c r="D31" s="62">
        <f>IF(OR('Tabel 4 F'!D31&lt;5,'Tabel 4 Br'!D31&lt;0.5),"-",IFERROR('Tabel 4 Br'!D31/'Tabel 4 F'!D31*100,"-"))</f>
        <v>1.3456600000000001</v>
      </c>
      <c r="E31" s="62">
        <f>IF(OR('Tabel 4 F'!E31&lt;5,'Tabel 4 Br'!E31&lt;0.5),"-",IFERROR('Tabel 4 Br'!E31/'Tabel 4 F'!E31*100,"-"))</f>
        <v>2.3134974358974358</v>
      </c>
      <c r="F31" s="62">
        <f>IF(OR('Tabel 4 F'!F31&lt;5,'Tabel 4 Br'!F31&lt;0.5),"-",IFERROR('Tabel 4 Br'!F31/'Tabel 4 F'!F31*100,"-"))</f>
        <v>2.0679740259740265</v>
      </c>
      <c r="G31" s="63"/>
      <c r="H31" s="62">
        <f>IF(OR('Tabel 4 F'!H31&lt;5,'Tabel 4 Br'!H31&lt;0.5),"-",IFERROR('Tabel 4 Br'!H31/'Tabel 4 F'!H31*100,"-"))</f>
        <v>3.0731301229508197</v>
      </c>
    </row>
    <row r="32" spans="1:8" ht="15.75" customHeight="1" x14ac:dyDescent="0.2">
      <c r="A32" s="52" t="s">
        <v>46</v>
      </c>
      <c r="B32" s="63">
        <f>IF(OR('Tabel 4 F'!B32&lt;5,'Tabel 4 Br'!B32&lt;0.5),"-",IFERROR('Tabel 4 Br'!B32/'Tabel 4 F'!B32*100,"-"))</f>
        <v>26.945744680851064</v>
      </c>
      <c r="C32" s="63">
        <f>IF(OR('Tabel 4 F'!C32&lt;5,'Tabel 4 Br'!C32&lt;0.5),"-",IFERROR('Tabel 4 Br'!C32/'Tabel 4 F'!C32*100,"-"))</f>
        <v>7.1395514950166117</v>
      </c>
      <c r="D32" s="63">
        <f>IF(OR('Tabel 4 F'!D32&lt;5,'Tabel 4 Br'!D32&lt;0.5),"-",IFERROR('Tabel 4 Br'!D32/'Tabel 4 F'!D32*100,"-"))</f>
        <v>1.2224366438356165</v>
      </c>
      <c r="E32" s="63">
        <f>IF(OR('Tabel 4 F'!E32&lt;5,'Tabel 4 Br'!E32&lt;0.5),"-",IFERROR('Tabel 4 Br'!E32/'Tabel 4 F'!E32*100,"-"))</f>
        <v>2.4584628099173553</v>
      </c>
      <c r="F32" s="63">
        <f>IF(OR('Tabel 4 F'!F32&lt;5,'Tabel 4 Br'!F32&lt;0.5),"-",IFERROR('Tabel 4 Br'!F32/'Tabel 4 F'!F32*100,"-"))</f>
        <v>0.98128959276018102</v>
      </c>
      <c r="G32" s="63"/>
      <c r="H32" s="63">
        <f>IF(OR('Tabel 4 F'!H32&lt;5,'Tabel 4 Br'!H32&lt;0.5),"-",IFERROR('Tabel 4 Br'!H32/'Tabel 4 F'!H32*100,"-"))</f>
        <v>3.3183122866894199</v>
      </c>
    </row>
    <row r="33" spans="1:15" ht="15.75" customHeight="1" x14ac:dyDescent="0.2">
      <c r="A33" s="50" t="s">
        <v>47</v>
      </c>
      <c r="B33" s="62">
        <f>IF(OR('Tabel 4 F'!B33&lt;5,'Tabel 4 Br'!B33&lt;0.5),"-",IFERROR('Tabel 4 Br'!B33/'Tabel 4 F'!B33*100,"-"))</f>
        <v>21.334897919375813</v>
      </c>
      <c r="C33" s="62">
        <f>IF(OR('Tabel 4 F'!C33&lt;5,'Tabel 4 Br'!C33&lt;0.5),"-",IFERROR('Tabel 4 Br'!C33/'Tabel 4 F'!C33*100,"-"))</f>
        <v>4.8896541921554517</v>
      </c>
      <c r="D33" s="62">
        <f>IF(OR('Tabel 4 F'!D33&lt;5,'Tabel 4 Br'!D33&lt;0.5),"-",IFERROR('Tabel 4 Br'!D33/'Tabel 4 F'!D33*100,"-"))</f>
        <v>1.4075030456852793</v>
      </c>
      <c r="E33" s="62">
        <f>IF(OR('Tabel 4 F'!E33&lt;5,'Tabel 4 Br'!E33&lt;0.5),"-",IFERROR('Tabel 4 Br'!E33/'Tabel 4 F'!E33*100,"-"))</f>
        <v>1.4892029520295202</v>
      </c>
      <c r="F33" s="62">
        <f>IF(OR('Tabel 4 F'!F33&lt;5,'Tabel 4 Br'!F33&lt;0.5),"-",IFERROR('Tabel 4 Br'!F33/'Tabel 4 F'!F33*100,"-"))</f>
        <v>2.3488083491461103</v>
      </c>
      <c r="G33" s="63"/>
      <c r="H33" s="62">
        <f>IF(OR('Tabel 4 F'!H33&lt;5,'Tabel 4 Br'!H33&lt;0.5),"-",IFERROR('Tabel 4 Br'!H33/'Tabel 4 F'!H33*100,"-"))</f>
        <v>6.5872779184603703</v>
      </c>
    </row>
    <row r="34" spans="1:15" ht="15.75" customHeight="1" x14ac:dyDescent="0.2">
      <c r="A34" s="52" t="s">
        <v>48</v>
      </c>
      <c r="B34" s="63">
        <f>IF(OR('Tabel 4 F'!B34&lt;5,'Tabel 4 Br'!B34&lt;0.5),"-",IFERROR('Tabel 4 Br'!B34/'Tabel 4 F'!B34*100,"-"))</f>
        <v>8.3525680368532953</v>
      </c>
      <c r="C34" s="63">
        <f>IF(OR('Tabel 4 F'!C34&lt;5,'Tabel 4 Br'!C34&lt;0.5),"-",IFERROR('Tabel 4 Br'!C34/'Tabel 4 F'!C34*100,"-"))</f>
        <v>1.3053257369851559</v>
      </c>
      <c r="D34" s="63">
        <f>IF(OR('Tabel 4 F'!D34&lt;5,'Tabel 4 Br'!D34&lt;0.5),"-",IFERROR('Tabel 4 Br'!D34/'Tabel 4 F'!D34*100,"-"))</f>
        <v>1.3220076618882848</v>
      </c>
      <c r="E34" s="63">
        <f>IF(OR('Tabel 4 F'!E34&lt;5,'Tabel 4 Br'!E34&lt;0.5),"-",IFERROR('Tabel 4 Br'!E34/'Tabel 4 F'!E34*100,"-"))</f>
        <v>1.2735674990951864</v>
      </c>
      <c r="F34" s="63">
        <f>IF(OR('Tabel 4 F'!F34&lt;5,'Tabel 4 Br'!F34&lt;0.5),"-",IFERROR('Tabel 4 Br'!F34/'Tabel 4 F'!F34*100,"-"))</f>
        <v>2.6073355176933157</v>
      </c>
      <c r="G34" s="63"/>
      <c r="H34" s="63">
        <f>IF(OR('Tabel 4 F'!H34&lt;5,'Tabel 4 Br'!H34&lt;0.5),"-",IFERROR('Tabel 4 Br'!H34/'Tabel 4 F'!H34*100,"-"))</f>
        <v>2.6798067470514595</v>
      </c>
    </row>
    <row r="35" spans="1:15" ht="15.75" customHeight="1" x14ac:dyDescent="0.2">
      <c r="A35" s="50" t="s">
        <v>49</v>
      </c>
      <c r="B35" s="62">
        <f>IF(OR('Tabel 4 F'!B35&lt;5,'Tabel 4 Br'!B35&lt;0.5),"-",IFERROR('Tabel 4 Br'!B35/'Tabel 4 F'!B35*100,"-"))</f>
        <v>9.0573778184034133</v>
      </c>
      <c r="C35" s="62">
        <f>IF(OR('Tabel 4 F'!C35&lt;5,'Tabel 4 Br'!C35&lt;0.5),"-",IFERROR('Tabel 4 Br'!C35/'Tabel 4 F'!C35*100,"-"))</f>
        <v>1.5997058125741401</v>
      </c>
      <c r="D35" s="62">
        <f>IF(OR('Tabel 4 F'!D35&lt;5,'Tabel 4 Br'!D35&lt;0.5),"-",IFERROR('Tabel 4 Br'!D35/'Tabel 4 F'!D35*100,"-"))</f>
        <v>0.95330687397708669</v>
      </c>
      <c r="E35" s="62">
        <f>IF(OR('Tabel 4 F'!E35&lt;5,'Tabel 4 Br'!E35&lt;0.5),"-",IFERROR('Tabel 4 Br'!E35/'Tabel 4 F'!E35*100,"-"))</f>
        <v>1.5287730246602917</v>
      </c>
      <c r="F35" s="62">
        <f>IF(OR('Tabel 4 F'!F35&lt;5,'Tabel 4 Br'!F35&lt;0.5),"-",IFERROR('Tabel 4 Br'!F35/'Tabel 4 F'!F35*100,"-"))</f>
        <v>3.3528772321428568</v>
      </c>
      <c r="G35" s="63"/>
      <c r="H35" s="62">
        <f>IF(OR('Tabel 4 F'!H35&lt;5,'Tabel 4 Br'!H35&lt;0.5),"-",IFERROR('Tabel 4 Br'!H35/'Tabel 4 F'!H35*100,"-"))</f>
        <v>2.8487629572328435</v>
      </c>
    </row>
    <row r="36" spans="1:15" ht="15.75" customHeight="1" x14ac:dyDescent="0.2">
      <c r="A36" s="52" t="s">
        <v>50</v>
      </c>
      <c r="B36" s="63">
        <f>IF(OR('Tabel 4 F'!B36&lt;5,'Tabel 4 Br'!B36&lt;0.5),"-",IFERROR('Tabel 4 Br'!B36/'Tabel 4 F'!B36*100,"-"))</f>
        <v>18.402946034725481</v>
      </c>
      <c r="C36" s="63">
        <f>IF(OR('Tabel 4 F'!C36&lt;5,'Tabel 4 Br'!C36&lt;0.5),"-",IFERROR('Tabel 4 Br'!C36/'Tabel 4 F'!C36*100,"-"))</f>
        <v>4.5598885630498538</v>
      </c>
      <c r="D36" s="63">
        <f>IF(OR('Tabel 4 F'!D36&lt;5,'Tabel 4 Br'!D36&lt;0.5),"-",IFERROR('Tabel 4 Br'!D36/'Tabel 4 F'!D36*100,"-"))</f>
        <v>1.9172816526610645</v>
      </c>
      <c r="E36" s="63">
        <f>IF(OR('Tabel 4 F'!E36&lt;5,'Tabel 4 Br'!E36&lt;0.5),"-",IFERROR('Tabel 4 Br'!E36/'Tabel 4 F'!E36*100,"-"))</f>
        <v>2.3341212209302324</v>
      </c>
      <c r="F36" s="63">
        <f>IF(OR('Tabel 4 F'!F36&lt;5,'Tabel 4 Br'!F36&lt;0.5),"-",IFERROR('Tabel 4 Br'!F36/'Tabel 4 F'!F36*100,"-"))</f>
        <v>1.7492066225165563</v>
      </c>
      <c r="G36" s="63"/>
      <c r="H36" s="63">
        <f>IF(OR('Tabel 4 F'!H36&lt;5,'Tabel 4 Br'!H36&lt;0.5),"-",IFERROR('Tabel 4 Br'!H36/'Tabel 4 F'!H36*100,"-"))</f>
        <v>5.7197858835218591</v>
      </c>
    </row>
    <row r="37" spans="1:15" ht="15.75" customHeight="1" x14ac:dyDescent="0.2">
      <c r="A37" s="50" t="s">
        <v>51</v>
      </c>
      <c r="B37" s="62">
        <f>IF(OR('Tabel 4 F'!B37&lt;5,'Tabel 4 Br'!B37&lt;0.5),"-",IFERROR('Tabel 4 Br'!B37/'Tabel 4 F'!B37*100,"-"))</f>
        <v>14.053510443076178</v>
      </c>
      <c r="C37" s="62">
        <f>IF(OR('Tabel 4 F'!C37&lt;5,'Tabel 4 Br'!C37&lt;0.5),"-",IFERROR('Tabel 4 Br'!C37/'Tabel 4 F'!C37*100,"-"))</f>
        <v>3.2883039259590983</v>
      </c>
      <c r="D37" s="62">
        <f>IF(OR('Tabel 4 F'!D37&lt;5,'Tabel 4 Br'!D37&lt;0.5),"-",IFERROR('Tabel 4 Br'!D37/'Tabel 4 F'!D37*100,"-"))</f>
        <v>1.9199329037149355</v>
      </c>
      <c r="E37" s="62">
        <f>IF(OR('Tabel 4 F'!E37&lt;5,'Tabel 4 Br'!E37&lt;0.5),"-",IFERROR('Tabel 4 Br'!E37/'Tabel 4 F'!E37*100,"-"))</f>
        <v>2.4864076923076923</v>
      </c>
      <c r="F37" s="62">
        <f>IF(OR('Tabel 4 F'!F37&lt;5,'Tabel 4 Br'!F37&lt;0.5),"-",IFERROR('Tabel 4 Br'!F37/'Tabel 4 F'!F37*100,"-"))</f>
        <v>4.2905181674565567</v>
      </c>
      <c r="G37" s="63"/>
      <c r="H37" s="62">
        <f>IF(OR('Tabel 4 F'!H37&lt;5,'Tabel 4 Br'!H37&lt;0.5),"-",IFERROR('Tabel 4 Br'!H37/'Tabel 4 F'!H37*100,"-"))</f>
        <v>5.4212643312101907</v>
      </c>
    </row>
    <row r="38" spans="1:15" ht="15.75" customHeight="1" x14ac:dyDescent="0.2">
      <c r="A38" s="52" t="s">
        <v>52</v>
      </c>
      <c r="B38" s="63">
        <f>IF(OR('Tabel 4 F'!B38&lt;5,'Tabel 4 Br'!B38&lt;0.5),"-",IFERROR('Tabel 4 Br'!B38/'Tabel 4 F'!B38*100,"-"))</f>
        <v>16.202630110317976</v>
      </c>
      <c r="C38" s="63">
        <f>IF(OR('Tabel 4 F'!C38&lt;5,'Tabel 4 Br'!C38&lt;0.5),"-",IFERROR('Tabel 4 Br'!C38/'Tabel 4 F'!C38*100,"-"))</f>
        <v>5.8404436619718307</v>
      </c>
      <c r="D38" s="63">
        <f>IF(OR('Tabel 4 F'!D38&lt;5,'Tabel 4 Br'!D38&lt;0.5),"-",IFERROR('Tabel 4 Br'!D38/'Tabel 4 F'!D38*100,"-"))</f>
        <v>1.2557278810408923</v>
      </c>
      <c r="E38" s="63">
        <f>IF(OR('Tabel 4 F'!E38&lt;5,'Tabel 4 Br'!E38&lt;0.5),"-",IFERROR('Tabel 4 Br'!E38/'Tabel 4 F'!E38*100,"-"))</f>
        <v>2.6266565934065933</v>
      </c>
      <c r="F38" s="63">
        <f>IF(OR('Tabel 4 F'!F38&lt;5,'Tabel 4 Br'!F38&lt;0.5),"-",IFERROR('Tabel 4 Br'!F38/'Tabel 4 F'!F38*100,"-"))</f>
        <v>3.1359781553398061</v>
      </c>
      <c r="G38" s="63"/>
      <c r="H38" s="63">
        <f>IF(OR('Tabel 4 F'!H38&lt;5,'Tabel 4 Br'!H38&lt;0.5),"-",IFERROR('Tabel 4 Br'!H38/'Tabel 4 F'!H38*100,"-"))</f>
        <v>6.3048340968586389</v>
      </c>
    </row>
    <row r="39" spans="1:15" ht="15.75" customHeight="1" x14ac:dyDescent="0.2">
      <c r="A39" s="50" t="s">
        <v>53</v>
      </c>
      <c r="B39" s="62">
        <f>IF(OR('Tabel 4 F'!B39&lt;5,'Tabel 4 Br'!B39&lt;0.5),"-",IFERROR('Tabel 4 Br'!B39/'Tabel 4 F'!B39*100,"-"))</f>
        <v>20.52991689497717</v>
      </c>
      <c r="C39" s="62">
        <f>IF(OR('Tabel 4 F'!C39&lt;5,'Tabel 4 Br'!C39&lt;0.5),"-",IFERROR('Tabel 4 Br'!C39/'Tabel 4 F'!C39*100,"-"))</f>
        <v>6.4120400943396234</v>
      </c>
      <c r="D39" s="62">
        <f>IF(OR('Tabel 4 F'!D39&lt;5,'Tabel 4 Br'!D39&lt;0.5),"-",IFERROR('Tabel 4 Br'!D39/'Tabel 4 F'!D39*100,"-"))</f>
        <v>1.2794460929772502</v>
      </c>
      <c r="E39" s="62">
        <f>IF(OR('Tabel 4 F'!E39&lt;5,'Tabel 4 Br'!E39&lt;0.5),"-",IFERROR('Tabel 4 Br'!E39/'Tabel 4 F'!E39*100,"-"))</f>
        <v>2.561878771256171</v>
      </c>
      <c r="F39" s="62">
        <f>IF(OR('Tabel 4 F'!F39&lt;5,'Tabel 4 Br'!F39&lt;0.5),"-",IFERROR('Tabel 4 Br'!F39/'Tabel 4 F'!F39*100,"-"))</f>
        <v>3.2113905723905725</v>
      </c>
      <c r="G39" s="63"/>
      <c r="H39" s="62">
        <f>IF(OR('Tabel 4 F'!H39&lt;5,'Tabel 4 Br'!H39&lt;0.5),"-",IFERROR('Tabel 4 Br'!H39/'Tabel 4 F'!H39*100,"-"))</f>
        <v>6.6633885682368295</v>
      </c>
    </row>
    <row r="40" spans="1:15" ht="15.75" customHeight="1" x14ac:dyDescent="0.2">
      <c r="A40" s="52" t="s">
        <v>54</v>
      </c>
      <c r="B40" s="63">
        <f>IF(OR('Tabel 4 F'!B40&lt;5,'Tabel 4 Br'!B40&lt;0.5),"-",IFERROR('Tabel 4 Br'!B40/'Tabel 4 F'!B40*100,"-"))</f>
        <v>18.809562166962699</v>
      </c>
      <c r="C40" s="63">
        <f>IF(OR('Tabel 4 F'!C40&lt;5,'Tabel 4 Br'!C40&lt;0.5),"-",IFERROR('Tabel 4 Br'!C40/'Tabel 4 F'!C40*100,"-"))</f>
        <v>5.8433045267489714</v>
      </c>
      <c r="D40" s="63">
        <f>IF(OR('Tabel 4 F'!D40&lt;5,'Tabel 4 Br'!D40&lt;0.5),"-",IFERROR('Tabel 4 Br'!D40/'Tabel 4 F'!D40*100,"-"))</f>
        <v>2.5211317191283293</v>
      </c>
      <c r="E40" s="63">
        <f>IF(OR('Tabel 4 F'!E40&lt;5,'Tabel 4 Br'!E40&lt;0.5),"-",IFERROR('Tabel 4 Br'!E40/'Tabel 4 F'!E40*100,"-"))</f>
        <v>3.1651343537414967</v>
      </c>
      <c r="F40" s="63">
        <f>IF(OR('Tabel 4 F'!F40&lt;5,'Tabel 4 Br'!F40&lt;0.5),"-",IFERROR('Tabel 4 Br'!F40/'Tabel 4 F'!F40*100,"-"))</f>
        <v>4.2377511380880124</v>
      </c>
      <c r="G40" s="63"/>
      <c r="H40" s="63">
        <f>IF(OR('Tabel 4 F'!H40&lt;5,'Tabel 4 Br'!H40&lt;0.5),"-",IFERROR('Tabel 4 Br'!H40/'Tabel 4 F'!H40*100,"-"))</f>
        <v>6.1022840698597509</v>
      </c>
    </row>
    <row r="41" spans="1:15" ht="15.75" customHeight="1" x14ac:dyDescent="0.2">
      <c r="A41" s="50" t="s">
        <v>55</v>
      </c>
      <c r="B41" s="62">
        <f>IF(OR('Tabel 4 F'!B41&lt;5,'Tabel 4 Br'!B41&lt;0.5),"-",IFERROR('Tabel 4 Br'!B41/'Tabel 4 F'!B41*100,"-"))</f>
        <v>19.865812792511701</v>
      </c>
      <c r="C41" s="62">
        <f>IF(OR('Tabel 4 F'!C41&lt;5,'Tabel 4 Br'!C41&lt;0.5),"-",IFERROR('Tabel 4 Br'!C41/'Tabel 4 F'!C41*100,"-"))</f>
        <v>6.1302221682061253</v>
      </c>
      <c r="D41" s="62">
        <f>IF(OR('Tabel 4 F'!D41&lt;5,'Tabel 4 Br'!D41&lt;0.5),"-",IFERROR('Tabel 4 Br'!D41/'Tabel 4 F'!D41*100,"-"))</f>
        <v>2.7896400862068966</v>
      </c>
      <c r="E41" s="62">
        <f>IF(OR('Tabel 4 F'!E41&lt;5,'Tabel 4 Br'!E41&lt;0.5),"-",IFERROR('Tabel 4 Br'!E41/'Tabel 4 F'!E41*100,"-"))</f>
        <v>8.9011030927835044</v>
      </c>
      <c r="F41" s="62">
        <f>IF(OR('Tabel 4 F'!F41&lt;5,'Tabel 4 Br'!F41&lt;0.5),"-",IFERROR('Tabel 4 Br'!F41/'Tabel 4 F'!F41*100,"-"))</f>
        <v>28.966333333333331</v>
      </c>
      <c r="G41" s="63"/>
      <c r="H41" s="62">
        <f>IF(OR('Tabel 4 F'!H41&lt;5,'Tabel 4 Br'!H41&lt;0.5),"-",IFERROR('Tabel 4 Br'!H41/'Tabel 4 F'!H41*100,"-"))</f>
        <v>9.5698418647166363</v>
      </c>
    </row>
    <row r="42" spans="1:15" ht="15.75" customHeight="1" x14ac:dyDescent="0.2">
      <c r="A42" s="52" t="s">
        <v>56</v>
      </c>
      <c r="B42" s="63">
        <f>IF(OR('Tabel 4 F'!B42&lt;5,'Tabel 4 Br'!B42&lt;0.5),"-",IFERROR('Tabel 4 Br'!B42/'Tabel 4 F'!B42*100,"-"))</f>
        <v>15.055721712538228</v>
      </c>
      <c r="C42" s="63">
        <f>IF(OR('Tabel 4 F'!C42&lt;5,'Tabel 4 Br'!C42&lt;0.5),"-",IFERROR('Tabel 4 Br'!C42/'Tabel 4 F'!C42*100,"-"))</f>
        <v>5.3239245283018866</v>
      </c>
      <c r="D42" s="63">
        <f>IF(OR('Tabel 4 F'!D42&lt;5,'Tabel 4 Br'!D42&lt;0.5),"-",IFERROR('Tabel 4 Br'!D42/'Tabel 4 F'!D42*100,"-"))</f>
        <v>2.0427435233160622</v>
      </c>
      <c r="E42" s="63">
        <f>IF(OR('Tabel 4 F'!E42&lt;5,'Tabel 4 Br'!E42&lt;0.5),"-",IFERROR('Tabel 4 Br'!E42/'Tabel 4 F'!E42*100,"-"))</f>
        <v>1.8296483050847456</v>
      </c>
      <c r="F42" s="63">
        <f>IF(OR('Tabel 4 F'!F42&lt;5,'Tabel 4 Br'!F42&lt;0.5),"-",IFERROR('Tabel 4 Br'!F42/'Tabel 4 F'!F42*100,"-"))</f>
        <v>9.2288275862068954</v>
      </c>
      <c r="G42" s="63"/>
      <c r="H42" s="63">
        <f>IF(OR('Tabel 4 F'!H42&lt;5,'Tabel 4 Br'!H42&lt;0.5),"-",IFERROR('Tabel 4 Br'!H42/'Tabel 4 F'!H42*100,"-"))</f>
        <v>6.2167005189028917</v>
      </c>
    </row>
    <row r="43" spans="1:15" ht="15.75" customHeight="1" x14ac:dyDescent="0.2">
      <c r="A43" s="50" t="s">
        <v>57</v>
      </c>
      <c r="B43" s="62">
        <f>IF(OR('Tabel 4 F'!B43&lt;5,'Tabel 4 Br'!B43&lt;0.5),"-",IFERROR('Tabel 4 Br'!B43/'Tabel 4 F'!B43*100,"-"))</f>
        <v>15.723870872641509</v>
      </c>
      <c r="C43" s="62">
        <f>IF(OR('Tabel 4 F'!C43&lt;5,'Tabel 4 Br'!C43&lt;0.5),"-",IFERROR('Tabel 4 Br'!C43/'Tabel 4 F'!C43*100,"-"))</f>
        <v>10.559271390374333</v>
      </c>
      <c r="D43" s="62">
        <f>IF(OR('Tabel 4 F'!D43&lt;5,'Tabel 4 Br'!D43&lt;0.5),"-",IFERROR('Tabel 4 Br'!D43/'Tabel 4 F'!D43*100,"-"))</f>
        <v>4.749376564277588</v>
      </c>
      <c r="E43" s="62">
        <f>IF(OR('Tabel 4 F'!E43&lt;5,'Tabel 4 Br'!E43&lt;0.5),"-",IFERROR('Tabel 4 Br'!E43/'Tabel 4 F'!E43*100,"-"))</f>
        <v>4.0105765624999998</v>
      </c>
      <c r="F43" s="62">
        <f>IF(OR('Tabel 4 F'!F43&lt;5,'Tabel 4 Br'!F43&lt;0.5),"-",IFERROR('Tabel 4 Br'!F43/'Tabel 4 F'!F43*100,"-"))</f>
        <v>8.7453803680981608</v>
      </c>
      <c r="G43" s="63"/>
      <c r="H43" s="62">
        <f>IF(OR('Tabel 4 F'!H43&lt;5,'Tabel 4 Br'!H43&lt;0.5),"-",IFERROR('Tabel 4 Br'!H43/'Tabel 4 F'!H43*100,"-"))</f>
        <v>10.357001454192924</v>
      </c>
    </row>
    <row r="44" spans="1:15" ht="15.75" customHeight="1" x14ac:dyDescent="0.2">
      <c r="A44" s="52" t="s">
        <v>58</v>
      </c>
      <c r="B44" s="63">
        <f>IF(OR('Tabel 4 F'!B44&lt;5,'Tabel 4 Br'!B44&lt;0.5),"-",IFERROR('Tabel 4 Br'!B44/'Tabel 4 F'!B44*100,"-"))</f>
        <v>13.424107177033495</v>
      </c>
      <c r="C44" s="63">
        <f>IF(OR('Tabel 4 F'!C44&lt;5,'Tabel 4 Br'!C44&lt;0.5),"-",IFERROR('Tabel 4 Br'!C44/'Tabel 4 F'!C44*100,"-"))</f>
        <v>5.0935250544662312</v>
      </c>
      <c r="D44" s="63">
        <f>IF(OR('Tabel 4 F'!D44&lt;5,'Tabel 4 Br'!D44&lt;0.5),"-",IFERROR('Tabel 4 Br'!D44/'Tabel 4 F'!D44*100,"-"))</f>
        <v>1.8719457364341088</v>
      </c>
      <c r="E44" s="63">
        <f>IF(OR('Tabel 4 F'!E44&lt;5,'Tabel 4 Br'!E44&lt;0.5),"-",IFERROR('Tabel 4 Br'!E44/'Tabel 4 F'!E44*100,"-"))</f>
        <v>5.0065499999999998</v>
      </c>
      <c r="F44" s="63" t="str">
        <f>IF(OR('Tabel 4 F'!F44&lt;5,'Tabel 4 Br'!F44&lt;0.5),"-",IFERROR('Tabel 4 Br'!F44/'Tabel 4 F'!F44*100,"-"))</f>
        <v>-</v>
      </c>
      <c r="G44" s="63"/>
      <c r="H44" s="63">
        <f>IF(OR('Tabel 4 F'!H44&lt;5,'Tabel 4 Br'!H44&lt;0.5),"-",IFERROR('Tabel 4 Br'!H44/'Tabel 4 F'!H44*100,"-"))</f>
        <v>7.918527519379845</v>
      </c>
    </row>
    <row r="45" spans="1:15" ht="15.75" customHeight="1" x14ac:dyDescent="0.2">
      <c r="A45" s="50" t="s">
        <v>59</v>
      </c>
      <c r="B45" s="62">
        <f>IF(OR('Tabel 4 F'!B45&lt;5,'Tabel 4 Br'!B45&lt;0.5),"-",IFERROR('Tabel 4 Br'!B45/'Tabel 4 F'!B45*100,"-"))</f>
        <v>15.075376709796673</v>
      </c>
      <c r="C45" s="62">
        <f>IF(OR('Tabel 4 F'!C45&lt;5,'Tabel 4 Br'!C45&lt;0.5),"-",IFERROR('Tabel 4 Br'!C45/'Tabel 4 F'!C45*100,"-"))</f>
        <v>4.6239566801619434</v>
      </c>
      <c r="D45" s="62">
        <f>IF(OR('Tabel 4 F'!D45&lt;5,'Tabel 4 Br'!D45&lt;0.5),"-",IFERROR('Tabel 4 Br'!D45/'Tabel 4 F'!D45*100,"-"))</f>
        <v>3.1180577983282944</v>
      </c>
      <c r="E45" s="62">
        <f>IF(OR('Tabel 4 F'!E45&lt;5,'Tabel 4 Br'!E45&lt;0.5),"-",IFERROR('Tabel 4 Br'!E45/'Tabel 4 F'!E45*100,"-"))</f>
        <v>4.2953315817130848</v>
      </c>
      <c r="F45" s="62">
        <f>IF(OR('Tabel 4 F'!F45&lt;5,'Tabel 4 Br'!F45&lt;0.5),"-",IFERROR('Tabel 4 Br'!F45/'Tabel 4 F'!F45*100,"-"))</f>
        <v>5.1730732142857141</v>
      </c>
      <c r="G45" s="63"/>
      <c r="H45" s="62">
        <f>IF(OR('Tabel 4 F'!H45&lt;5,'Tabel 4 Br'!H45&lt;0.5),"-",IFERROR('Tabel 4 Br'!H45/'Tabel 4 F'!H45*100,"-"))</f>
        <v>5.5415589427063701</v>
      </c>
    </row>
    <row r="46" spans="1:15" ht="15.75" customHeight="1" x14ac:dyDescent="0.2">
      <c r="A46" s="59"/>
      <c r="B46" s="69"/>
      <c r="C46" s="69"/>
      <c r="D46" s="69"/>
      <c r="E46" s="69"/>
      <c r="F46" s="69"/>
      <c r="G46" s="69"/>
      <c r="H46" s="69"/>
    </row>
    <row r="47" spans="1:15" ht="15.75" customHeight="1" x14ac:dyDescent="0.2">
      <c r="A47" s="53" t="s">
        <v>20</v>
      </c>
      <c r="B47" s="114">
        <f>IF(OR('Tabel 4 F'!B47&lt;5,'Tabel 4 Br'!B47&lt;0.5),"-",IFERROR('Tabel 4 Br'!B47/'Tabel 4 F'!B47*100,"-"))</f>
        <v>16.641384201610222</v>
      </c>
      <c r="C47" s="114">
        <f>IF(OR('Tabel 4 F'!C47&lt;5,'Tabel 4 Br'!C47&lt;0.5),"-",IFERROR('Tabel 4 Br'!C47/'Tabel 4 F'!C47*100,"-"))</f>
        <v>4.5154186558113745</v>
      </c>
      <c r="D47" s="114">
        <f>IF(OR('Tabel 4 F'!D47&lt;5,'Tabel 4 Br'!D47&lt;0.5),"-",IFERROR('Tabel 4 Br'!D47/'Tabel 4 F'!D47*100,"-"))</f>
        <v>1.8889070638785448</v>
      </c>
      <c r="E47" s="114">
        <f>IF(OR('Tabel 4 F'!E47&lt;5,'Tabel 4 Br'!E47&lt;0.5),"-",IFERROR('Tabel 4 Br'!E47/'Tabel 4 F'!E47*100,"-"))</f>
        <v>2.1541038913479604</v>
      </c>
      <c r="F47" s="114">
        <f>IF(OR('Tabel 4 F'!F47&lt;5,'Tabel 4 Br'!F47&lt;0.5),"-",IFERROR('Tabel 4 Br'!F47/'Tabel 4 F'!F47*100,"-"))</f>
        <v>2.7838554521144898</v>
      </c>
      <c r="G47" s="115"/>
      <c r="H47" s="114">
        <f>IF(OR('Tabel 4 F'!H47&lt;5,'Tabel 4 Br'!H47&lt;0.5),"-",IFERROR('Tabel 4 Br'!H47/'Tabel 4 F'!H47*100,"-"))</f>
        <v>5.3594360487926114</v>
      </c>
      <c r="I47" s="55"/>
      <c r="J47" s="55"/>
      <c r="K47" s="55"/>
      <c r="L47" s="55"/>
      <c r="M47" s="55"/>
      <c r="N47" s="55"/>
      <c r="O47" s="55"/>
    </row>
    <row r="48" spans="1:15" ht="15.75" customHeight="1" x14ac:dyDescent="0.2">
      <c r="B48" s="64"/>
      <c r="C48" s="64"/>
      <c r="D48" s="64"/>
      <c r="E48" s="64"/>
      <c r="F48" s="64"/>
      <c r="G48" s="109"/>
      <c r="H48" s="64"/>
    </row>
    <row r="49" spans="1:21" ht="15.75" customHeight="1" x14ac:dyDescent="0.2">
      <c r="A49" s="35" t="s">
        <v>60</v>
      </c>
      <c r="B49" s="62">
        <f>IF(OR('Tabel 4 F'!B49&lt;5,'Tabel 4 Br'!B49&lt;0.5),"-",IFERROR('Tabel 4 Br'!B49/'Tabel 4 F'!B49*100,"-"))</f>
        <v>12.129102248986113</v>
      </c>
      <c r="C49" s="62">
        <f>IF(OR('Tabel 4 F'!C49&lt;5,'Tabel 4 Br'!C49&lt;0.5),"-",IFERROR('Tabel 4 Br'!C49/'Tabel 4 F'!C49*100,"-"))</f>
        <v>2.1479010801244884</v>
      </c>
      <c r="D49" s="62">
        <f>IF(OR('Tabel 4 F'!D49&lt;5,'Tabel 4 Br'!D49&lt;0.5),"-",IFERROR('Tabel 4 Br'!D49/'Tabel 4 F'!D49*100,"-"))</f>
        <v>0.95737655220661111</v>
      </c>
      <c r="E49" s="62">
        <f>IF(OR('Tabel 4 F'!E49&lt;5,'Tabel 4 Br'!E49&lt;0.5),"-",IFERROR('Tabel 4 Br'!E49/'Tabel 4 F'!E49*100,"-"))</f>
        <v>1.3468033778262054</v>
      </c>
      <c r="F49" s="62">
        <f>IF(OR('Tabel 4 F'!F49&lt;5,'Tabel 4 Br'!F49&lt;0.5),"-",IFERROR('Tabel 4 Br'!F49/'Tabel 4 F'!F49*100,"-"))</f>
        <v>1.9820424302788846</v>
      </c>
      <c r="G49" s="63"/>
      <c r="H49" s="62">
        <f>IF(OR('Tabel 4 F'!H49&lt;5,'Tabel 4 Br'!H49&lt;0.5),"-",IFERROR('Tabel 4 Br'!H49/'Tabel 4 F'!H49*100,"-"))</f>
        <v>2.8436399956957517</v>
      </c>
      <c r="I49" s="55"/>
      <c r="J49" s="55"/>
      <c r="K49" s="55"/>
      <c r="L49" s="55"/>
      <c r="M49" s="55"/>
      <c r="N49" s="55"/>
      <c r="O49" s="55"/>
      <c r="P49" s="55"/>
      <c r="Q49" s="55"/>
      <c r="R49" s="55"/>
    </row>
    <row r="50" spans="1:21" s="55" customFormat="1" ht="15.75" customHeight="1" x14ac:dyDescent="0.2">
      <c r="A50" s="38" t="s">
        <v>61</v>
      </c>
      <c r="B50" s="63">
        <f>IF(OR('Tabel 4 F'!B50&lt;5,'Tabel 4 Br'!B50&lt;0.5),"-",IFERROR('Tabel 4 Br'!B50/'Tabel 4 F'!B50*100,"-"))</f>
        <v>24.006932413031475</v>
      </c>
      <c r="C50" s="63">
        <f>IF(OR('Tabel 4 F'!C50&lt;5,'Tabel 4 Br'!C50&lt;0.5),"-",IFERROR('Tabel 4 Br'!C50/'Tabel 4 F'!C50*100,"-"))</f>
        <v>7.7722665281268117</v>
      </c>
      <c r="D50" s="63">
        <f>IF(OR('Tabel 4 F'!D50&lt;5,'Tabel 4 Br'!D50&lt;0.5),"-",IFERROR('Tabel 4 Br'!D50/'Tabel 4 F'!D50*100,"-"))</f>
        <v>2.6304968776610846</v>
      </c>
      <c r="E50" s="63">
        <f>IF(OR('Tabel 4 F'!E50&lt;5,'Tabel 4 Br'!E50&lt;0.5),"-",IFERROR('Tabel 4 Br'!E50/'Tabel 4 F'!E50*100,"-"))</f>
        <v>2.8109767659733933</v>
      </c>
      <c r="F50" s="63">
        <f>IF(OR('Tabel 4 F'!F50&lt;5,'Tabel 4 Br'!F50&lt;0.5),"-",IFERROR('Tabel 4 Br'!F50/'Tabel 4 F'!F50*100,"-"))</f>
        <v>2.8612633355840646</v>
      </c>
      <c r="G50" s="63"/>
      <c r="H50" s="63">
        <f>IF(OR('Tabel 4 F'!H50&lt;5,'Tabel 4 Br'!H50&lt;0.5),"-",IFERROR('Tabel 4 Br'!H50/'Tabel 4 F'!H50*100,"-"))</f>
        <v>7.2198859731523291</v>
      </c>
      <c r="S50" s="41"/>
      <c r="T50" s="41"/>
      <c r="U50" s="41"/>
    </row>
    <row r="51" spans="1:21" ht="15" x14ac:dyDescent="0.2">
      <c r="A51" s="35" t="s">
        <v>62</v>
      </c>
      <c r="B51" s="62">
        <f>IF(OR('Tabel 4 F'!B51&lt;5,'Tabel 4 Br'!B51&lt;0.5),"-",IFERROR('Tabel 4 Br'!B51/'Tabel 4 F'!B51*100,"-"))</f>
        <v>13.922095045555016</v>
      </c>
      <c r="C51" s="62">
        <f>IF(OR('Tabel 4 F'!C51&lt;5,'Tabel 4 Br'!C51&lt;0.5),"-",IFERROR('Tabel 4 Br'!C51/'Tabel 4 F'!C51*100,"-"))</f>
        <v>3.3572024167312162</v>
      </c>
      <c r="D51" s="62">
        <f>IF(OR('Tabel 4 F'!D51&lt;5,'Tabel 4 Br'!D51&lt;0.5),"-",IFERROR('Tabel 4 Br'!D51/'Tabel 4 F'!D51*100,"-"))</f>
        <v>1.6711703875223904</v>
      </c>
      <c r="E51" s="62">
        <f>IF(OR('Tabel 4 F'!E51&lt;5,'Tabel 4 Br'!E51&lt;0.5),"-",IFERROR('Tabel 4 Br'!E51/'Tabel 4 F'!E51*100,"-"))</f>
        <v>2.1170090969899666</v>
      </c>
      <c r="F51" s="62">
        <f>IF(OR('Tabel 4 F'!F51&lt;5,'Tabel 4 Br'!F51&lt;0.5),"-",IFERROR('Tabel 4 Br'!F51/'Tabel 4 F'!F51*100,"-"))</f>
        <v>2.9292789770840257</v>
      </c>
      <c r="G51" s="101"/>
      <c r="H51" s="62">
        <f>IF(OR('Tabel 4 F'!H51&lt;5,'Tabel 4 Br'!H51&lt;0.5),"-",IFERROR('Tabel 4 Br'!H51/'Tabel 4 F'!H51*100,"-"))</f>
        <v>4.8575977158190984</v>
      </c>
      <c r="I51" s="41"/>
      <c r="J51" s="41"/>
      <c r="K51" s="41"/>
      <c r="L51" s="41"/>
      <c r="M51" s="41"/>
    </row>
    <row r="52" spans="1:21" x14ac:dyDescent="0.2">
      <c r="A52" s="72" t="s">
        <v>69</v>
      </c>
    </row>
    <row r="53" spans="1:21" x14ac:dyDescent="0.2">
      <c r="A53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11"/>
  <dimension ref="A1:W52"/>
  <sheetViews>
    <sheetView showGridLines="0" workbookViewId="0"/>
  </sheetViews>
  <sheetFormatPr defaultRowHeight="12.75" x14ac:dyDescent="0.2"/>
  <cols>
    <col min="1" max="1" width="17.140625" style="44" customWidth="1"/>
    <col min="2" max="2" width="9.7109375" style="44" customWidth="1"/>
    <col min="3" max="8" width="9.7109375" customWidth="1"/>
    <col min="9" max="9" width="0.85546875" customWidth="1"/>
    <col min="10" max="10" width="9.7109375" customWidth="1"/>
    <col min="11" max="13" width="1" customWidth="1"/>
  </cols>
  <sheetData>
    <row r="1" spans="1:10" s="41" customFormat="1" ht="15.75" customHeight="1" x14ac:dyDescent="0.25">
      <c r="A1" s="33" t="s">
        <v>21</v>
      </c>
      <c r="B1" s="33"/>
    </row>
    <row r="2" spans="1:10" ht="15.75" customHeight="1" x14ac:dyDescent="0.2"/>
    <row r="3" spans="1:10" ht="15.75" customHeight="1" x14ac:dyDescent="0.25">
      <c r="A3" s="33" t="s">
        <v>209</v>
      </c>
      <c r="B3" s="33"/>
    </row>
    <row r="4" spans="1:10" ht="15.75" customHeight="1" x14ac:dyDescent="0.25">
      <c r="A4" s="33"/>
      <c r="B4" s="33"/>
    </row>
    <row r="5" spans="1:10" ht="15.75" customHeight="1" x14ac:dyDescent="0.2"/>
    <row r="6" spans="1:10" s="44" customFormat="1" ht="15.75" customHeight="1" x14ac:dyDescent="0.2">
      <c r="C6" s="66"/>
      <c r="D6" s="66"/>
      <c r="E6" s="66"/>
      <c r="F6" s="66"/>
      <c r="G6" s="66"/>
      <c r="H6" s="66"/>
      <c r="I6" s="66"/>
      <c r="J6" s="67"/>
    </row>
    <row r="7" spans="1:10" s="44" customFormat="1" ht="15.75" customHeight="1" x14ac:dyDescent="0.2">
      <c r="B7" s="67" t="s">
        <v>228</v>
      </c>
      <c r="C7" s="67" t="s">
        <v>227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 s="67"/>
      <c r="J7" s="67" t="s">
        <v>13</v>
      </c>
    </row>
    <row r="8" spans="1:10" s="44" customFormat="1" ht="15.75" customHeight="1" x14ac:dyDescent="0.2">
      <c r="C8" s="67"/>
      <c r="D8" s="67"/>
      <c r="E8" s="67"/>
      <c r="F8" s="67"/>
      <c r="G8" s="67"/>
      <c r="H8" s="67"/>
      <c r="I8" s="67"/>
      <c r="J8" s="67"/>
    </row>
    <row r="9" spans="1:10" ht="15.75" customHeight="1" x14ac:dyDescent="0.2">
      <c r="A9" s="50" t="s">
        <v>229</v>
      </c>
      <c r="B9" s="57">
        <v>1611</v>
      </c>
      <c r="C9" s="57">
        <v>1389</v>
      </c>
      <c r="D9" s="57">
        <v>3624</v>
      </c>
      <c r="E9" s="57">
        <v>5136</v>
      </c>
      <c r="F9" s="57">
        <v>4688</v>
      </c>
      <c r="G9" s="57">
        <v>13805</v>
      </c>
      <c r="H9" s="57">
        <v>906</v>
      </c>
      <c r="I9" s="118"/>
      <c r="J9" s="57">
        <f>SUM(B9:H9)</f>
        <v>31159</v>
      </c>
    </row>
    <row r="10" spans="1:10" ht="15.75" customHeight="1" x14ac:dyDescent="0.2">
      <c r="A10" s="52" t="s">
        <v>230</v>
      </c>
      <c r="B10" s="58">
        <v>1037</v>
      </c>
      <c r="C10" s="58">
        <v>918</v>
      </c>
      <c r="D10" s="58">
        <v>1979</v>
      </c>
      <c r="E10" s="58">
        <v>2636</v>
      </c>
      <c r="F10" s="58">
        <v>3549</v>
      </c>
      <c r="G10" s="58">
        <v>23036</v>
      </c>
      <c r="H10" s="58">
        <v>738</v>
      </c>
      <c r="I10" s="118"/>
      <c r="J10" s="58">
        <f t="shared" ref="J10:J45" si="0">SUM(B10:H10)</f>
        <v>33893</v>
      </c>
    </row>
    <row r="11" spans="1:10" ht="15.75" customHeight="1" x14ac:dyDescent="0.2">
      <c r="A11" s="50" t="s">
        <v>231</v>
      </c>
      <c r="B11" s="57">
        <v>2055</v>
      </c>
      <c r="C11" s="57">
        <v>1747</v>
      </c>
      <c r="D11" s="57">
        <v>4274</v>
      </c>
      <c r="E11" s="57">
        <v>2876</v>
      </c>
      <c r="F11" s="57">
        <v>1360</v>
      </c>
      <c r="G11" s="57">
        <v>1850</v>
      </c>
      <c r="H11" s="57">
        <v>2703</v>
      </c>
      <c r="I11" s="118"/>
      <c r="J11" s="57">
        <f t="shared" si="0"/>
        <v>16865</v>
      </c>
    </row>
    <row r="12" spans="1:10" ht="15.75" customHeight="1" x14ac:dyDescent="0.2">
      <c r="A12" s="52" t="s">
        <v>26</v>
      </c>
      <c r="B12" s="58">
        <v>2833</v>
      </c>
      <c r="C12" s="58">
        <v>2463</v>
      </c>
      <c r="D12" s="58">
        <v>6456</v>
      </c>
      <c r="E12" s="58">
        <v>7240</v>
      </c>
      <c r="F12" s="58">
        <v>6477</v>
      </c>
      <c r="G12" s="58">
        <v>11926</v>
      </c>
      <c r="H12" s="58">
        <v>3238</v>
      </c>
      <c r="I12" s="118"/>
      <c r="J12" s="58">
        <f t="shared" si="0"/>
        <v>40633</v>
      </c>
    </row>
    <row r="13" spans="1:10" ht="15.75" customHeight="1" x14ac:dyDescent="0.2">
      <c r="A13" s="50" t="s">
        <v>27</v>
      </c>
      <c r="B13" s="57">
        <v>408</v>
      </c>
      <c r="C13" s="57">
        <v>438</v>
      </c>
      <c r="D13" s="57">
        <v>1326</v>
      </c>
      <c r="E13" s="57">
        <v>1719</v>
      </c>
      <c r="F13" s="57">
        <v>2089</v>
      </c>
      <c r="G13" s="57">
        <v>8418</v>
      </c>
      <c r="H13" s="57">
        <v>565</v>
      </c>
      <c r="I13" s="118"/>
      <c r="J13" s="57">
        <f t="shared" si="0"/>
        <v>14963</v>
      </c>
    </row>
    <row r="14" spans="1:10" ht="15.75" customHeight="1" x14ac:dyDescent="0.2">
      <c r="A14" s="52" t="s">
        <v>28</v>
      </c>
      <c r="B14" s="58">
        <v>47</v>
      </c>
      <c r="C14" s="58">
        <v>67</v>
      </c>
      <c r="D14" s="58">
        <v>275</v>
      </c>
      <c r="E14" s="58">
        <v>583</v>
      </c>
      <c r="F14" s="58">
        <v>400</v>
      </c>
      <c r="G14" s="58">
        <v>906</v>
      </c>
      <c r="H14" s="58">
        <v>101</v>
      </c>
      <c r="I14" s="118"/>
      <c r="J14" s="58">
        <f t="shared" si="0"/>
        <v>2379</v>
      </c>
    </row>
    <row r="15" spans="1:10" ht="15.75" customHeight="1" x14ac:dyDescent="0.2">
      <c r="A15" s="50" t="s">
        <v>29</v>
      </c>
      <c r="B15" s="57">
        <v>728</v>
      </c>
      <c r="C15" s="57">
        <v>635</v>
      </c>
      <c r="D15" s="57">
        <v>1314</v>
      </c>
      <c r="E15" s="57">
        <v>785</v>
      </c>
      <c r="F15" s="57">
        <v>386</v>
      </c>
      <c r="G15" s="57">
        <v>598</v>
      </c>
      <c r="H15" s="57">
        <v>345</v>
      </c>
      <c r="I15" s="118"/>
      <c r="J15" s="57">
        <f t="shared" si="0"/>
        <v>4791</v>
      </c>
    </row>
    <row r="16" spans="1:10" ht="15.75" customHeight="1" x14ac:dyDescent="0.2">
      <c r="A16" s="52" t="s">
        <v>30</v>
      </c>
      <c r="B16" s="58">
        <v>175</v>
      </c>
      <c r="C16" s="58">
        <v>145</v>
      </c>
      <c r="D16" s="58">
        <v>337</v>
      </c>
      <c r="E16" s="58">
        <v>496</v>
      </c>
      <c r="F16" s="58">
        <v>622</v>
      </c>
      <c r="G16" s="58">
        <v>1326</v>
      </c>
      <c r="H16" s="58">
        <v>135</v>
      </c>
      <c r="I16" s="118"/>
      <c r="J16" s="58">
        <f t="shared" si="0"/>
        <v>3236</v>
      </c>
    </row>
    <row r="17" spans="1:13" ht="15.75" hidden="1" customHeight="1" x14ac:dyDescent="0.2">
      <c r="A17" s="50" t="s">
        <v>31</v>
      </c>
      <c r="B17" s="57">
        <v>69</v>
      </c>
      <c r="C17" s="57">
        <v>42</v>
      </c>
      <c r="D17" s="57">
        <v>89</v>
      </c>
      <c r="E17" s="57">
        <v>158</v>
      </c>
      <c r="F17" s="57">
        <v>211</v>
      </c>
      <c r="G17" s="57">
        <v>1547</v>
      </c>
      <c r="H17" s="57">
        <v>293</v>
      </c>
      <c r="I17" s="118"/>
      <c r="J17" s="57">
        <f t="shared" si="0"/>
        <v>2409</v>
      </c>
    </row>
    <row r="18" spans="1:13" ht="15.75" hidden="1" customHeight="1" x14ac:dyDescent="0.2">
      <c r="A18" s="52" t="s">
        <v>32</v>
      </c>
      <c r="B18" s="58">
        <v>46</v>
      </c>
      <c r="C18" s="58">
        <v>27</v>
      </c>
      <c r="D18" s="58">
        <v>110</v>
      </c>
      <c r="E18" s="58">
        <v>91</v>
      </c>
      <c r="F18" s="58">
        <v>105</v>
      </c>
      <c r="G18" s="58">
        <v>251</v>
      </c>
      <c r="H18" s="58">
        <v>54</v>
      </c>
      <c r="I18" s="118"/>
      <c r="J18" s="58">
        <f t="shared" si="0"/>
        <v>684</v>
      </c>
    </row>
    <row r="19" spans="1:13" ht="15.75" hidden="1" customHeight="1" x14ac:dyDescent="0.2">
      <c r="A19" s="50" t="s">
        <v>33</v>
      </c>
      <c r="B19" s="57">
        <v>0</v>
      </c>
      <c r="C19" s="57">
        <v>2</v>
      </c>
      <c r="D19" s="57">
        <v>4</v>
      </c>
      <c r="E19" s="57">
        <v>17</v>
      </c>
      <c r="F19" s="57">
        <v>31</v>
      </c>
      <c r="G19" s="57">
        <v>248</v>
      </c>
      <c r="H19" s="57">
        <v>28</v>
      </c>
      <c r="I19" s="118"/>
      <c r="J19" s="57">
        <f t="shared" si="0"/>
        <v>330</v>
      </c>
    </row>
    <row r="20" spans="1:13" ht="15.75" hidden="1" customHeight="1" x14ac:dyDescent="0.2">
      <c r="A20" s="52" t="s">
        <v>34</v>
      </c>
      <c r="B20" s="58">
        <v>22</v>
      </c>
      <c r="C20" s="58">
        <v>13</v>
      </c>
      <c r="D20" s="58">
        <v>22</v>
      </c>
      <c r="E20" s="58">
        <v>33</v>
      </c>
      <c r="F20" s="58">
        <v>82</v>
      </c>
      <c r="G20" s="58">
        <v>286</v>
      </c>
      <c r="H20" s="58">
        <v>57</v>
      </c>
      <c r="I20" s="118"/>
      <c r="J20" s="58">
        <f t="shared" si="0"/>
        <v>515</v>
      </c>
    </row>
    <row r="21" spans="1:13" ht="15.75" customHeight="1" x14ac:dyDescent="0.2">
      <c r="A21" s="50" t="s">
        <v>35</v>
      </c>
      <c r="B21" s="57">
        <v>137</v>
      </c>
      <c r="C21" s="57">
        <v>84</v>
      </c>
      <c r="D21" s="57">
        <v>225</v>
      </c>
      <c r="E21" s="57">
        <v>299</v>
      </c>
      <c r="F21" s="57">
        <v>429</v>
      </c>
      <c r="G21" s="57">
        <v>2332</v>
      </c>
      <c r="H21" s="57">
        <v>432</v>
      </c>
      <c r="I21" s="118"/>
      <c r="J21" s="57">
        <f t="shared" si="0"/>
        <v>3938</v>
      </c>
    </row>
    <row r="22" spans="1:13" ht="15.75" customHeight="1" x14ac:dyDescent="0.2">
      <c r="A22" s="52" t="s">
        <v>36</v>
      </c>
      <c r="B22" s="58">
        <v>17</v>
      </c>
      <c r="C22" s="58">
        <v>17</v>
      </c>
      <c r="D22" s="58">
        <v>25</v>
      </c>
      <c r="E22" s="58">
        <v>23</v>
      </c>
      <c r="F22" s="58">
        <v>23</v>
      </c>
      <c r="G22" s="58">
        <v>224</v>
      </c>
      <c r="H22" s="58">
        <v>28</v>
      </c>
      <c r="I22" s="118"/>
      <c r="J22" s="58">
        <f t="shared" si="0"/>
        <v>357</v>
      </c>
    </row>
    <row r="23" spans="1:13" ht="15.75" customHeight="1" x14ac:dyDescent="0.2">
      <c r="A23" s="50" t="s">
        <v>37</v>
      </c>
      <c r="B23" s="57">
        <v>45</v>
      </c>
      <c r="C23" s="57">
        <v>34</v>
      </c>
      <c r="D23" s="57">
        <v>107</v>
      </c>
      <c r="E23" s="57">
        <v>71</v>
      </c>
      <c r="F23" s="57">
        <v>54</v>
      </c>
      <c r="G23" s="57">
        <v>40</v>
      </c>
      <c r="H23" s="57">
        <v>33</v>
      </c>
      <c r="I23" s="118"/>
      <c r="J23" s="57">
        <f t="shared" si="0"/>
        <v>384</v>
      </c>
    </row>
    <row r="24" spans="1:13" ht="15.75" customHeight="1" x14ac:dyDescent="0.2">
      <c r="A24" s="52" t="s">
        <v>38</v>
      </c>
      <c r="B24" s="58">
        <v>129</v>
      </c>
      <c r="C24" s="58">
        <v>100</v>
      </c>
      <c r="D24" s="58">
        <v>295</v>
      </c>
      <c r="E24" s="58">
        <v>374</v>
      </c>
      <c r="F24" s="58">
        <v>285</v>
      </c>
      <c r="G24" s="58">
        <v>875</v>
      </c>
      <c r="H24" s="58">
        <v>244</v>
      </c>
      <c r="I24" s="118"/>
      <c r="J24" s="58">
        <f t="shared" si="0"/>
        <v>2302</v>
      </c>
    </row>
    <row r="25" spans="1:13" ht="15.75" customHeight="1" x14ac:dyDescent="0.2">
      <c r="A25" s="50" t="s">
        <v>39</v>
      </c>
      <c r="B25" s="57">
        <v>289</v>
      </c>
      <c r="C25" s="57">
        <v>263</v>
      </c>
      <c r="D25" s="57">
        <v>608</v>
      </c>
      <c r="E25" s="57">
        <v>918</v>
      </c>
      <c r="F25" s="57">
        <v>596</v>
      </c>
      <c r="G25" s="57">
        <v>2036</v>
      </c>
      <c r="H25" s="57">
        <v>489</v>
      </c>
      <c r="I25" s="118"/>
      <c r="J25" s="57">
        <f t="shared" si="0"/>
        <v>5199</v>
      </c>
    </row>
    <row r="26" spans="1:13" ht="15.75" customHeight="1" x14ac:dyDescent="0.2">
      <c r="A26" s="52" t="s">
        <v>40</v>
      </c>
      <c r="B26" s="58">
        <v>1004</v>
      </c>
      <c r="C26" s="58">
        <v>910</v>
      </c>
      <c r="D26" s="58">
        <v>2056</v>
      </c>
      <c r="E26" s="58">
        <v>2006</v>
      </c>
      <c r="F26" s="58">
        <v>996</v>
      </c>
      <c r="G26" s="58">
        <v>3045</v>
      </c>
      <c r="H26" s="58">
        <v>1523</v>
      </c>
      <c r="I26" s="118"/>
      <c r="J26" s="58">
        <f t="shared" si="0"/>
        <v>11540</v>
      </c>
    </row>
    <row r="27" spans="1:13" ht="15.75" customHeight="1" x14ac:dyDescent="0.2">
      <c r="A27" s="50" t="s">
        <v>41</v>
      </c>
      <c r="B27" s="57">
        <v>110</v>
      </c>
      <c r="C27" s="57">
        <v>105</v>
      </c>
      <c r="D27" s="57">
        <v>259</v>
      </c>
      <c r="E27" s="57">
        <v>371</v>
      </c>
      <c r="F27" s="57">
        <v>242</v>
      </c>
      <c r="G27" s="57">
        <v>794</v>
      </c>
      <c r="H27" s="57">
        <v>172</v>
      </c>
      <c r="I27" s="118"/>
      <c r="J27" s="57">
        <f t="shared" si="0"/>
        <v>2053</v>
      </c>
    </row>
    <row r="28" spans="1:13" ht="15.75" customHeight="1" x14ac:dyDescent="0.2">
      <c r="A28" s="52" t="s">
        <v>191</v>
      </c>
      <c r="B28" s="58">
        <v>361</v>
      </c>
      <c r="C28" s="58">
        <v>273</v>
      </c>
      <c r="D28" s="58">
        <v>804</v>
      </c>
      <c r="E28" s="58">
        <v>997</v>
      </c>
      <c r="F28" s="58">
        <v>946</v>
      </c>
      <c r="G28" s="58">
        <v>2631</v>
      </c>
      <c r="H28" s="58">
        <v>871</v>
      </c>
      <c r="I28" s="118"/>
      <c r="J28" s="58">
        <f t="shared" si="0"/>
        <v>6883</v>
      </c>
    </row>
    <row r="29" spans="1:13" ht="15.75" customHeight="1" x14ac:dyDescent="0.2">
      <c r="A29" s="50" t="s">
        <v>43</v>
      </c>
      <c r="B29" s="57">
        <v>19</v>
      </c>
      <c r="C29" s="57">
        <v>24</v>
      </c>
      <c r="D29" s="57">
        <v>44</v>
      </c>
      <c r="E29" s="57">
        <v>100</v>
      </c>
      <c r="F29" s="57">
        <v>120</v>
      </c>
      <c r="G29" s="57">
        <v>503</v>
      </c>
      <c r="H29" s="57">
        <v>46</v>
      </c>
      <c r="I29" s="118"/>
      <c r="J29" s="57">
        <f t="shared" si="0"/>
        <v>856</v>
      </c>
    </row>
    <row r="30" spans="1:13" ht="15.75" customHeight="1" x14ac:dyDescent="0.2">
      <c r="A30" s="52" t="s">
        <v>44</v>
      </c>
      <c r="B30" s="58">
        <v>66</v>
      </c>
      <c r="C30" s="58">
        <v>54</v>
      </c>
      <c r="D30" s="58">
        <v>268</v>
      </c>
      <c r="E30" s="58">
        <v>395</v>
      </c>
      <c r="F30" s="58">
        <v>391</v>
      </c>
      <c r="G30" s="58">
        <v>1187</v>
      </c>
      <c r="H30" s="58">
        <v>1221</v>
      </c>
      <c r="I30" s="118"/>
      <c r="J30" s="58">
        <f t="shared" si="0"/>
        <v>3582</v>
      </c>
    </row>
    <row r="31" spans="1:13" ht="15.75" customHeight="1" x14ac:dyDescent="0.2">
      <c r="A31" s="50" t="s">
        <v>45</v>
      </c>
      <c r="B31" s="57">
        <v>15</v>
      </c>
      <c r="C31" s="57">
        <v>7</v>
      </c>
      <c r="D31" s="57">
        <v>39</v>
      </c>
      <c r="E31" s="57">
        <v>71</v>
      </c>
      <c r="F31" s="57">
        <v>39</v>
      </c>
      <c r="G31" s="57">
        <v>540</v>
      </c>
      <c r="H31" s="57">
        <v>265</v>
      </c>
      <c r="I31" s="118"/>
      <c r="J31" s="57">
        <f t="shared" si="0"/>
        <v>976</v>
      </c>
      <c r="M31" s="73"/>
    </row>
    <row r="32" spans="1:13" ht="15.75" customHeight="1" x14ac:dyDescent="0.2">
      <c r="A32" s="52" t="s">
        <v>46</v>
      </c>
      <c r="B32" s="58">
        <v>54</v>
      </c>
      <c r="C32" s="58">
        <v>38</v>
      </c>
      <c r="D32" s="58">
        <v>97</v>
      </c>
      <c r="E32" s="58">
        <v>204</v>
      </c>
      <c r="F32" s="58">
        <v>308</v>
      </c>
      <c r="G32" s="58">
        <v>879</v>
      </c>
      <c r="H32" s="58">
        <v>178</v>
      </c>
      <c r="I32" s="118"/>
      <c r="J32" s="58">
        <f t="shared" si="0"/>
        <v>1758</v>
      </c>
    </row>
    <row r="33" spans="1:21" ht="15.75" customHeight="1" x14ac:dyDescent="0.2">
      <c r="A33" s="50" t="s">
        <v>47</v>
      </c>
      <c r="B33" s="57">
        <v>665</v>
      </c>
      <c r="C33" s="57">
        <v>606</v>
      </c>
      <c r="D33" s="57">
        <v>1481</v>
      </c>
      <c r="E33" s="57">
        <v>1495</v>
      </c>
      <c r="F33" s="57">
        <v>1142</v>
      </c>
      <c r="G33" s="57">
        <v>1797</v>
      </c>
      <c r="H33" s="57">
        <v>712</v>
      </c>
      <c r="I33" s="118"/>
      <c r="J33" s="57">
        <f t="shared" si="0"/>
        <v>7898</v>
      </c>
    </row>
    <row r="34" spans="1:21" ht="15.75" customHeight="1" x14ac:dyDescent="0.2">
      <c r="A34" s="52" t="s">
        <v>48</v>
      </c>
      <c r="B34" s="58">
        <v>960</v>
      </c>
      <c r="C34" s="58">
        <v>807</v>
      </c>
      <c r="D34" s="58">
        <v>2220</v>
      </c>
      <c r="E34" s="58">
        <v>2210</v>
      </c>
      <c r="F34" s="58">
        <v>1607</v>
      </c>
      <c r="G34" s="58">
        <v>5257</v>
      </c>
      <c r="H34" s="58">
        <v>2116</v>
      </c>
      <c r="I34" s="118"/>
      <c r="J34" s="58">
        <f t="shared" si="0"/>
        <v>15177</v>
      </c>
      <c r="L34" s="73"/>
    </row>
    <row r="35" spans="1:21" ht="15.75" customHeight="1" x14ac:dyDescent="0.2">
      <c r="A35" s="50" t="s">
        <v>49</v>
      </c>
      <c r="B35" s="57">
        <v>562</v>
      </c>
      <c r="C35" s="57">
        <v>451</v>
      </c>
      <c r="D35" s="57">
        <v>1259</v>
      </c>
      <c r="E35" s="57">
        <v>1175</v>
      </c>
      <c r="F35" s="57">
        <v>741</v>
      </c>
      <c r="G35" s="57">
        <v>3563</v>
      </c>
      <c r="H35" s="57">
        <v>1298</v>
      </c>
      <c r="I35" s="118"/>
      <c r="J35" s="57">
        <f t="shared" si="0"/>
        <v>9049</v>
      </c>
    </row>
    <row r="36" spans="1:21" ht="15.75" customHeight="1" x14ac:dyDescent="0.2">
      <c r="A36" s="52" t="s">
        <v>50</v>
      </c>
      <c r="B36" s="58">
        <v>1787</v>
      </c>
      <c r="C36" s="58">
        <v>1622</v>
      </c>
      <c r="D36" s="58">
        <v>3791</v>
      </c>
      <c r="E36" s="58">
        <v>5293</v>
      </c>
      <c r="F36" s="58">
        <v>3413</v>
      </c>
      <c r="G36" s="58">
        <v>6305</v>
      </c>
      <c r="H36" s="58">
        <v>3957</v>
      </c>
      <c r="I36" s="118"/>
      <c r="J36" s="58">
        <f t="shared" si="0"/>
        <v>26168</v>
      </c>
    </row>
    <row r="37" spans="1:21" ht="15.75" customHeight="1" x14ac:dyDescent="0.2">
      <c r="A37" s="50" t="s">
        <v>51</v>
      </c>
      <c r="B37" s="57">
        <v>2571</v>
      </c>
      <c r="C37" s="57">
        <v>2268</v>
      </c>
      <c r="D37" s="57">
        <v>6462</v>
      </c>
      <c r="E37" s="57">
        <v>6581</v>
      </c>
      <c r="F37" s="57">
        <v>3862</v>
      </c>
      <c r="G37" s="57">
        <v>9964</v>
      </c>
      <c r="H37" s="57">
        <v>3460</v>
      </c>
      <c r="I37" s="118"/>
      <c r="J37" s="57">
        <f t="shared" si="0"/>
        <v>35168</v>
      </c>
    </row>
    <row r="38" spans="1:21" ht="15.75" customHeight="1" x14ac:dyDescent="0.2">
      <c r="A38" s="52" t="s">
        <v>52</v>
      </c>
      <c r="B38" s="58">
        <v>538</v>
      </c>
      <c r="C38" s="58">
        <v>294</v>
      </c>
      <c r="D38" s="58">
        <v>491</v>
      </c>
      <c r="E38" s="58">
        <v>327</v>
      </c>
      <c r="F38" s="58">
        <v>158</v>
      </c>
      <c r="G38" s="58">
        <v>3419</v>
      </c>
      <c r="H38" s="58">
        <v>885</v>
      </c>
      <c r="I38" s="118"/>
      <c r="J38" s="58">
        <f t="shared" si="0"/>
        <v>6112</v>
      </c>
    </row>
    <row r="39" spans="1:21" ht="15.75" customHeight="1" x14ac:dyDescent="0.2">
      <c r="A39" s="50" t="s">
        <v>53</v>
      </c>
      <c r="B39" s="57">
        <v>401</v>
      </c>
      <c r="C39" s="57">
        <v>318</v>
      </c>
      <c r="D39" s="57">
        <v>613</v>
      </c>
      <c r="E39" s="57">
        <v>269</v>
      </c>
      <c r="F39" s="57">
        <v>99</v>
      </c>
      <c r="G39" s="57">
        <v>3059</v>
      </c>
      <c r="H39" s="57">
        <v>612</v>
      </c>
      <c r="I39" s="118"/>
      <c r="J39" s="57">
        <f t="shared" si="0"/>
        <v>5371</v>
      </c>
    </row>
    <row r="40" spans="1:21" ht="15.75" customHeight="1" x14ac:dyDescent="0.2">
      <c r="A40" s="52" t="s">
        <v>54</v>
      </c>
      <c r="B40" s="58">
        <v>387</v>
      </c>
      <c r="C40" s="58">
        <v>362</v>
      </c>
      <c r="D40" s="58">
        <v>836</v>
      </c>
      <c r="E40" s="58">
        <v>809</v>
      </c>
      <c r="F40" s="58">
        <v>1242</v>
      </c>
      <c r="G40" s="58">
        <v>3194</v>
      </c>
      <c r="H40" s="58">
        <v>728</v>
      </c>
      <c r="I40" s="118"/>
      <c r="J40" s="58">
        <f t="shared" si="0"/>
        <v>7558</v>
      </c>
    </row>
    <row r="41" spans="1:21" ht="15.75" customHeight="1" x14ac:dyDescent="0.2">
      <c r="A41" s="50" t="s">
        <v>55</v>
      </c>
      <c r="B41" s="57">
        <v>494</v>
      </c>
      <c r="C41" s="57">
        <v>448</v>
      </c>
      <c r="D41" s="57">
        <v>1022</v>
      </c>
      <c r="E41" s="57">
        <v>901</v>
      </c>
      <c r="F41" s="57">
        <v>589</v>
      </c>
      <c r="G41" s="57">
        <v>384</v>
      </c>
      <c r="H41" s="57">
        <v>538</v>
      </c>
      <c r="I41" s="118"/>
      <c r="J41" s="57">
        <f t="shared" si="0"/>
        <v>4376</v>
      </c>
    </row>
    <row r="42" spans="1:21" ht="15.75" customHeight="1" x14ac:dyDescent="0.2">
      <c r="A42" s="52" t="s">
        <v>56</v>
      </c>
      <c r="B42" s="58">
        <v>189</v>
      </c>
      <c r="C42" s="58">
        <v>55</v>
      </c>
      <c r="D42" s="58">
        <v>89</v>
      </c>
      <c r="E42" s="58">
        <v>91</v>
      </c>
      <c r="F42" s="58">
        <v>56</v>
      </c>
      <c r="G42" s="58">
        <v>189</v>
      </c>
      <c r="H42" s="58">
        <v>680</v>
      </c>
      <c r="I42" s="118"/>
      <c r="J42" s="58">
        <f t="shared" si="0"/>
        <v>1349</v>
      </c>
    </row>
    <row r="43" spans="1:21" ht="15.75" customHeight="1" x14ac:dyDescent="0.2">
      <c r="A43" s="50" t="s">
        <v>57</v>
      </c>
      <c r="B43" s="57">
        <v>919</v>
      </c>
      <c r="C43" s="57">
        <v>329</v>
      </c>
      <c r="D43" s="57">
        <v>601</v>
      </c>
      <c r="E43" s="57">
        <v>374</v>
      </c>
      <c r="F43" s="57">
        <v>350</v>
      </c>
      <c r="G43" s="57">
        <v>1145</v>
      </c>
      <c r="H43" s="57">
        <v>408</v>
      </c>
      <c r="I43" s="118"/>
      <c r="J43" s="57">
        <f t="shared" si="0"/>
        <v>4126</v>
      </c>
    </row>
    <row r="44" spans="1:21" ht="15.75" customHeight="1" x14ac:dyDescent="0.2">
      <c r="A44" s="52" t="s">
        <v>58</v>
      </c>
      <c r="B44" s="58">
        <v>524</v>
      </c>
      <c r="C44" s="58">
        <v>254</v>
      </c>
      <c r="D44" s="58">
        <v>429</v>
      </c>
      <c r="E44" s="58">
        <v>273</v>
      </c>
      <c r="F44" s="58">
        <v>142</v>
      </c>
      <c r="G44" s="58">
        <v>332</v>
      </c>
      <c r="H44" s="58">
        <v>626</v>
      </c>
      <c r="I44" s="118"/>
      <c r="J44" s="58">
        <f t="shared" si="0"/>
        <v>2580</v>
      </c>
    </row>
    <row r="45" spans="1:21" ht="15.75" customHeight="1" x14ac:dyDescent="0.2">
      <c r="A45" s="50" t="s">
        <v>59</v>
      </c>
      <c r="B45" s="57">
        <v>1313</v>
      </c>
      <c r="C45" s="57">
        <v>981</v>
      </c>
      <c r="D45" s="57">
        <v>2563</v>
      </c>
      <c r="E45" s="57">
        <v>3871</v>
      </c>
      <c r="F45" s="57">
        <v>2615</v>
      </c>
      <c r="G45" s="57">
        <v>6629</v>
      </c>
      <c r="H45" s="57">
        <v>3252</v>
      </c>
      <c r="I45" s="118"/>
      <c r="J45" s="57">
        <f t="shared" si="0"/>
        <v>21224</v>
      </c>
    </row>
    <row r="46" spans="1:21" ht="15.75" customHeight="1" x14ac:dyDescent="0.2">
      <c r="A46" s="59"/>
      <c r="B46" s="98"/>
      <c r="C46" s="98"/>
      <c r="D46" s="98"/>
      <c r="E46" s="98"/>
      <c r="F46" s="98"/>
      <c r="G46" s="98"/>
      <c r="H46" s="98"/>
      <c r="I46" s="98"/>
      <c r="J46" s="98"/>
    </row>
    <row r="47" spans="1:21" ht="15.75" customHeight="1" x14ac:dyDescent="0.2">
      <c r="A47" s="53" t="s">
        <v>20</v>
      </c>
      <c r="B47" s="117">
        <f>SUM(B9:B45)-SUM(B17:B20)</f>
        <v>22450</v>
      </c>
      <c r="C47" s="117">
        <f>SUM(C9:C45)-SUM(C17:C20)</f>
        <v>18506</v>
      </c>
      <c r="D47" s="117">
        <f>SUM(D9:D45)-SUM(D17:D20)</f>
        <v>46269</v>
      </c>
      <c r="E47" s="117">
        <f t="shared" ref="E47:J47" si="1">SUM(E9:E45)-SUM(E17:E20)</f>
        <v>50969</v>
      </c>
      <c r="F47" s="117">
        <f t="shared" si="1"/>
        <v>40016</v>
      </c>
      <c r="G47" s="117">
        <f t="shared" si="1"/>
        <v>122188</v>
      </c>
      <c r="H47" s="117">
        <f t="shared" si="1"/>
        <v>33505</v>
      </c>
      <c r="I47" s="59">
        <f t="shared" si="1"/>
        <v>0</v>
      </c>
      <c r="J47" s="117">
        <f t="shared" si="1"/>
        <v>333903</v>
      </c>
      <c r="K47" s="109">
        <v>7.1458378800000002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</row>
    <row r="48" spans="1:21" ht="15.75" customHeight="1" x14ac:dyDescent="0.2">
      <c r="B48"/>
    </row>
    <row r="49" spans="1:23" ht="15.75" customHeight="1" x14ac:dyDescent="0.2">
      <c r="A49" s="35" t="s">
        <v>60</v>
      </c>
      <c r="B49" s="57">
        <v>2648</v>
      </c>
      <c r="C49" s="57">
        <v>2307</v>
      </c>
      <c r="D49" s="57">
        <v>5603</v>
      </c>
      <c r="E49" s="57">
        <v>7772</v>
      </c>
      <c r="F49" s="57">
        <v>8237</v>
      </c>
      <c r="G49" s="57">
        <v>36841</v>
      </c>
      <c r="H49" s="57">
        <v>1644</v>
      </c>
      <c r="I49" s="58"/>
      <c r="J49" s="57">
        <f>SUM(B49:H49)</f>
        <v>65052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3" s="55" customFormat="1" ht="15.75" customHeight="1" x14ac:dyDescent="0.2">
      <c r="A50" s="38" t="s">
        <v>61</v>
      </c>
      <c r="B50" s="58">
        <v>4191</v>
      </c>
      <c r="C50" s="58">
        <v>3748</v>
      </c>
      <c r="D50" s="58">
        <v>9708</v>
      </c>
      <c r="E50" s="58">
        <v>10823</v>
      </c>
      <c r="F50" s="58">
        <v>9974</v>
      </c>
      <c r="G50" s="58">
        <v>23174</v>
      </c>
      <c r="H50" s="58">
        <v>4384</v>
      </c>
      <c r="I50" s="58"/>
      <c r="J50" s="58">
        <f t="shared" ref="J50:J51" si="2">SUM(B50:H50)</f>
        <v>66002</v>
      </c>
      <c r="U50" s="41"/>
      <c r="V50" s="41"/>
      <c r="W50" s="41"/>
    </row>
    <row r="51" spans="1:23" ht="15" x14ac:dyDescent="0.2">
      <c r="A51" s="35" t="s">
        <v>62</v>
      </c>
      <c r="B51" s="57">
        <v>6418</v>
      </c>
      <c r="C51" s="57">
        <v>5442</v>
      </c>
      <c r="D51" s="57">
        <v>14223</v>
      </c>
      <c r="E51" s="57">
        <v>15586</v>
      </c>
      <c r="F51" s="57">
        <v>9781</v>
      </c>
      <c r="G51" s="57">
        <v>28508</v>
      </c>
      <c r="H51" s="57">
        <v>11716</v>
      </c>
      <c r="I51" s="58"/>
      <c r="J51" s="57">
        <f t="shared" si="2"/>
        <v>91674</v>
      </c>
      <c r="K51" s="41"/>
      <c r="L51" s="41"/>
      <c r="M51" s="41"/>
      <c r="N51" s="41"/>
      <c r="O51" s="41"/>
    </row>
    <row r="52" spans="1:23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12"/>
  <dimension ref="A1:W52"/>
  <sheetViews>
    <sheetView showGridLines="0" workbookViewId="0"/>
  </sheetViews>
  <sheetFormatPr defaultRowHeight="12.75" x14ac:dyDescent="0.2"/>
  <cols>
    <col min="1" max="1" width="17.140625" style="44" customWidth="1"/>
    <col min="2" max="8" width="9.7109375" customWidth="1"/>
    <col min="9" max="9" width="1.140625" customWidth="1"/>
    <col min="10" max="10" width="9.7109375" customWidth="1"/>
    <col min="11" max="13" width="1" customWidth="1"/>
  </cols>
  <sheetData>
    <row r="1" spans="1:10" s="41" customFormat="1" ht="15.75" customHeight="1" x14ac:dyDescent="0.25">
      <c r="A1" s="33" t="s">
        <v>21</v>
      </c>
    </row>
    <row r="2" spans="1:10" ht="15.75" customHeight="1" x14ac:dyDescent="0.2"/>
    <row r="3" spans="1:10" ht="15.75" customHeight="1" x14ac:dyDescent="0.25">
      <c r="A3" s="33" t="s">
        <v>203</v>
      </c>
    </row>
    <row r="4" spans="1:10" ht="15.75" customHeight="1" x14ac:dyDescent="0.2"/>
    <row r="5" spans="1:10" ht="15.75" customHeight="1" x14ac:dyDescent="0.2"/>
    <row r="6" spans="1:10" s="44" customFormat="1" ht="15.75" customHeight="1" x14ac:dyDescent="0.2">
      <c r="B6" s="66"/>
      <c r="C6" s="66"/>
      <c r="D6" s="66"/>
      <c r="E6" s="66"/>
      <c r="F6" s="66"/>
      <c r="G6" s="66"/>
      <c r="H6" s="66"/>
      <c r="I6" s="66"/>
      <c r="J6" s="67"/>
    </row>
    <row r="7" spans="1:10" s="44" customFormat="1" ht="15.75" customHeight="1" x14ac:dyDescent="0.2">
      <c r="B7" s="67" t="s">
        <v>228</v>
      </c>
      <c r="C7" s="67" t="s">
        <v>227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 s="67"/>
      <c r="J7" s="67" t="s">
        <v>13</v>
      </c>
    </row>
    <row r="8" spans="1:10" s="44" customFormat="1" ht="15.75" customHeight="1" x14ac:dyDescent="0.2">
      <c r="B8" s="67"/>
      <c r="C8" s="67"/>
      <c r="D8" s="67"/>
      <c r="E8" s="67"/>
      <c r="F8" s="67"/>
      <c r="G8" s="67"/>
      <c r="H8" s="67"/>
      <c r="I8" s="67"/>
      <c r="J8" s="67"/>
    </row>
    <row r="9" spans="1:10" ht="15.75" customHeight="1" x14ac:dyDescent="0.2">
      <c r="A9" s="50" t="s">
        <v>229</v>
      </c>
      <c r="B9" s="57">
        <v>757</v>
      </c>
      <c r="C9" s="57">
        <v>142</v>
      </c>
      <c r="D9" s="57">
        <v>96</v>
      </c>
      <c r="E9" s="57">
        <v>98</v>
      </c>
      <c r="F9" s="57">
        <v>57</v>
      </c>
      <c r="G9" s="57">
        <v>189</v>
      </c>
      <c r="H9" s="57">
        <v>21</v>
      </c>
      <c r="I9" s="118"/>
      <c r="J9" s="57">
        <f>SUM(B9:H9)</f>
        <v>1360</v>
      </c>
    </row>
    <row r="10" spans="1:10" ht="15.75" customHeight="1" x14ac:dyDescent="0.2">
      <c r="A10" s="52" t="s">
        <v>230</v>
      </c>
      <c r="B10" s="58">
        <v>366</v>
      </c>
      <c r="C10" s="58">
        <v>71</v>
      </c>
      <c r="D10" s="58">
        <v>69</v>
      </c>
      <c r="E10" s="58">
        <v>61</v>
      </c>
      <c r="F10" s="58">
        <v>42</v>
      </c>
      <c r="G10" s="58">
        <v>411</v>
      </c>
      <c r="H10" s="58">
        <v>11</v>
      </c>
      <c r="I10" s="118"/>
      <c r="J10" s="58">
        <f t="shared" ref="J10:J45" si="0">SUM(B10:H10)</f>
        <v>1031</v>
      </c>
    </row>
    <row r="11" spans="1:10" ht="15.75" customHeight="1" x14ac:dyDescent="0.2">
      <c r="A11" s="50" t="s">
        <v>231</v>
      </c>
      <c r="B11" s="57">
        <v>1052</v>
      </c>
      <c r="C11" s="57">
        <v>354</v>
      </c>
      <c r="D11" s="57">
        <v>305</v>
      </c>
      <c r="E11" s="57">
        <v>92</v>
      </c>
      <c r="F11" s="57">
        <v>30</v>
      </c>
      <c r="G11" s="57">
        <v>39</v>
      </c>
      <c r="H11" s="57">
        <v>129</v>
      </c>
      <c r="I11" s="118"/>
      <c r="J11" s="57">
        <f t="shared" si="0"/>
        <v>2001</v>
      </c>
    </row>
    <row r="12" spans="1:10" ht="15.75" customHeight="1" x14ac:dyDescent="0.2">
      <c r="A12" s="52" t="s">
        <v>26</v>
      </c>
      <c r="B12" s="58">
        <v>1603</v>
      </c>
      <c r="C12" s="58">
        <v>756</v>
      </c>
      <c r="D12" s="58">
        <v>813</v>
      </c>
      <c r="E12" s="58">
        <v>499</v>
      </c>
      <c r="F12" s="58">
        <v>250</v>
      </c>
      <c r="G12" s="58">
        <v>434</v>
      </c>
      <c r="H12" s="58">
        <v>183</v>
      </c>
      <c r="I12" s="118"/>
      <c r="J12" s="58">
        <f t="shared" si="0"/>
        <v>4538</v>
      </c>
    </row>
    <row r="13" spans="1:10" ht="15.75" customHeight="1" x14ac:dyDescent="0.2">
      <c r="A13" s="50" t="s">
        <v>27</v>
      </c>
      <c r="B13" s="57">
        <v>200</v>
      </c>
      <c r="C13" s="57">
        <v>87</v>
      </c>
      <c r="D13" s="57">
        <v>95</v>
      </c>
      <c r="E13" s="57">
        <v>76</v>
      </c>
      <c r="F13" s="57">
        <v>36</v>
      </c>
      <c r="G13" s="57">
        <v>144</v>
      </c>
      <c r="H13" s="57">
        <v>23</v>
      </c>
      <c r="I13" s="118"/>
      <c r="J13" s="57">
        <f t="shared" si="0"/>
        <v>661</v>
      </c>
    </row>
    <row r="14" spans="1:10" ht="15.75" customHeight="1" x14ac:dyDescent="0.2">
      <c r="A14" s="52" t="s">
        <v>28</v>
      </c>
      <c r="B14" s="58">
        <v>18</v>
      </c>
      <c r="C14" s="58">
        <v>15</v>
      </c>
      <c r="D14" s="58">
        <v>19</v>
      </c>
      <c r="E14" s="58">
        <v>24</v>
      </c>
      <c r="F14" s="58">
        <v>13</v>
      </c>
      <c r="G14" s="58">
        <v>30</v>
      </c>
      <c r="H14" s="58">
        <v>1</v>
      </c>
      <c r="I14" s="118"/>
      <c r="J14" s="58">
        <f t="shared" si="0"/>
        <v>120</v>
      </c>
    </row>
    <row r="15" spans="1:10" ht="15.75" customHeight="1" x14ac:dyDescent="0.2">
      <c r="A15" s="50" t="s">
        <v>29</v>
      </c>
      <c r="B15" s="57">
        <v>375</v>
      </c>
      <c r="C15" s="57">
        <v>152</v>
      </c>
      <c r="D15" s="57">
        <v>125</v>
      </c>
      <c r="E15" s="57">
        <v>58</v>
      </c>
      <c r="F15" s="57">
        <v>15</v>
      </c>
      <c r="G15" s="57">
        <v>30</v>
      </c>
      <c r="H15" s="57">
        <v>36</v>
      </c>
      <c r="I15" s="118"/>
      <c r="J15" s="57">
        <f t="shared" si="0"/>
        <v>791</v>
      </c>
    </row>
    <row r="16" spans="1:10" ht="15.75" customHeight="1" x14ac:dyDescent="0.2">
      <c r="A16" s="52" t="s">
        <v>30</v>
      </c>
      <c r="B16" s="58">
        <v>83</v>
      </c>
      <c r="C16" s="58">
        <v>33</v>
      </c>
      <c r="D16" s="58">
        <v>40</v>
      </c>
      <c r="E16" s="58">
        <v>34</v>
      </c>
      <c r="F16" s="58">
        <v>15</v>
      </c>
      <c r="G16" s="58">
        <v>41</v>
      </c>
      <c r="H16" s="58">
        <v>5</v>
      </c>
      <c r="I16" s="118"/>
      <c r="J16" s="58">
        <f t="shared" si="0"/>
        <v>251</v>
      </c>
    </row>
    <row r="17" spans="1:13" ht="15.75" hidden="1" customHeight="1" x14ac:dyDescent="0.2">
      <c r="A17" s="50" t="s">
        <v>31</v>
      </c>
      <c r="B17" s="57">
        <v>18</v>
      </c>
      <c r="C17" s="57">
        <v>7</v>
      </c>
      <c r="D17" s="57">
        <v>5</v>
      </c>
      <c r="E17" s="57">
        <v>9</v>
      </c>
      <c r="F17" s="57">
        <v>6</v>
      </c>
      <c r="G17" s="57">
        <v>36</v>
      </c>
      <c r="H17" s="57">
        <v>14</v>
      </c>
      <c r="I17" s="118"/>
      <c r="J17" s="57">
        <f t="shared" si="0"/>
        <v>95</v>
      </c>
    </row>
    <row r="18" spans="1:13" ht="15.75" hidden="1" customHeight="1" x14ac:dyDescent="0.2">
      <c r="A18" s="52" t="s">
        <v>32</v>
      </c>
      <c r="B18" s="58">
        <v>25</v>
      </c>
      <c r="C18" s="58">
        <v>4</v>
      </c>
      <c r="D18" s="58">
        <v>8</v>
      </c>
      <c r="E18" s="58">
        <v>4</v>
      </c>
      <c r="F18" s="58">
        <v>3</v>
      </c>
      <c r="G18" s="58">
        <v>8</v>
      </c>
      <c r="H18" s="58">
        <v>0</v>
      </c>
      <c r="I18" s="118"/>
      <c r="J18" s="58">
        <f t="shared" si="0"/>
        <v>52</v>
      </c>
    </row>
    <row r="19" spans="1:13" ht="15.7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0</v>
      </c>
      <c r="F19" s="57">
        <v>2</v>
      </c>
      <c r="G19" s="57">
        <v>6</v>
      </c>
      <c r="H19" s="57">
        <v>1</v>
      </c>
      <c r="I19" s="118"/>
      <c r="J19" s="57">
        <f t="shared" si="0"/>
        <v>9</v>
      </c>
    </row>
    <row r="20" spans="1:13" ht="15.75" hidden="1" customHeight="1" x14ac:dyDescent="0.2">
      <c r="A20" s="52" t="s">
        <v>34</v>
      </c>
      <c r="B20" s="58">
        <v>11</v>
      </c>
      <c r="C20" s="58">
        <v>3</v>
      </c>
      <c r="D20" s="58">
        <v>1</v>
      </c>
      <c r="E20" s="58">
        <v>2</v>
      </c>
      <c r="F20" s="58">
        <v>0</v>
      </c>
      <c r="G20" s="58">
        <v>3</v>
      </c>
      <c r="H20" s="58">
        <v>3</v>
      </c>
      <c r="I20" s="118"/>
      <c r="J20" s="58">
        <f t="shared" si="0"/>
        <v>23</v>
      </c>
    </row>
    <row r="21" spans="1:13" ht="15.75" customHeight="1" x14ac:dyDescent="0.2">
      <c r="A21" s="50" t="s">
        <v>35</v>
      </c>
      <c r="B21" s="57">
        <v>54</v>
      </c>
      <c r="C21" s="57">
        <v>14</v>
      </c>
      <c r="D21" s="57">
        <v>14</v>
      </c>
      <c r="E21" s="57">
        <v>15</v>
      </c>
      <c r="F21" s="57">
        <v>11</v>
      </c>
      <c r="G21" s="57">
        <v>53</v>
      </c>
      <c r="H21" s="57">
        <v>18</v>
      </c>
      <c r="I21" s="118"/>
      <c r="J21" s="57">
        <f t="shared" si="0"/>
        <v>179</v>
      </c>
    </row>
    <row r="22" spans="1:13" ht="15.75" customHeight="1" x14ac:dyDescent="0.2">
      <c r="A22" s="52" t="s">
        <v>36</v>
      </c>
      <c r="B22" s="58">
        <v>10</v>
      </c>
      <c r="C22" s="58">
        <v>0</v>
      </c>
      <c r="D22" s="58">
        <v>0</v>
      </c>
      <c r="E22" s="58">
        <v>0</v>
      </c>
      <c r="F22" s="58">
        <v>0</v>
      </c>
      <c r="G22" s="58">
        <v>8</v>
      </c>
      <c r="H22" s="58">
        <v>1</v>
      </c>
      <c r="I22" s="118"/>
      <c r="J22" s="58">
        <f t="shared" si="0"/>
        <v>19</v>
      </c>
    </row>
    <row r="23" spans="1:13" ht="15.75" customHeight="1" x14ac:dyDescent="0.2">
      <c r="A23" s="50" t="s">
        <v>37</v>
      </c>
      <c r="B23" s="57">
        <v>18</v>
      </c>
      <c r="C23" s="57">
        <v>7</v>
      </c>
      <c r="D23" s="57">
        <v>8</v>
      </c>
      <c r="E23" s="57">
        <v>5</v>
      </c>
      <c r="F23" s="57">
        <v>3</v>
      </c>
      <c r="G23" s="57">
        <v>3</v>
      </c>
      <c r="H23" s="57">
        <v>2</v>
      </c>
      <c r="I23" s="118"/>
      <c r="J23" s="57">
        <f t="shared" si="0"/>
        <v>46</v>
      </c>
    </row>
    <row r="24" spans="1:13" ht="15.75" customHeight="1" x14ac:dyDescent="0.2">
      <c r="A24" s="52" t="s">
        <v>38</v>
      </c>
      <c r="B24" s="58">
        <v>24</v>
      </c>
      <c r="C24" s="58">
        <v>8</v>
      </c>
      <c r="D24" s="58">
        <v>8</v>
      </c>
      <c r="E24" s="58">
        <v>11</v>
      </c>
      <c r="F24" s="58">
        <v>5</v>
      </c>
      <c r="G24" s="58">
        <v>11</v>
      </c>
      <c r="H24" s="58">
        <v>8</v>
      </c>
      <c r="I24" s="118"/>
      <c r="J24" s="58">
        <f t="shared" si="0"/>
        <v>75</v>
      </c>
    </row>
    <row r="25" spans="1:13" ht="15.75" customHeight="1" x14ac:dyDescent="0.2">
      <c r="A25" s="50" t="s">
        <v>39</v>
      </c>
      <c r="B25" s="57">
        <v>99</v>
      </c>
      <c r="C25" s="57">
        <v>30</v>
      </c>
      <c r="D25" s="57">
        <v>21</v>
      </c>
      <c r="E25" s="57">
        <v>18</v>
      </c>
      <c r="F25" s="57">
        <v>9</v>
      </c>
      <c r="G25" s="57">
        <v>30</v>
      </c>
      <c r="H25" s="57">
        <v>15</v>
      </c>
      <c r="I25" s="118"/>
      <c r="J25" s="57">
        <f t="shared" si="0"/>
        <v>222</v>
      </c>
    </row>
    <row r="26" spans="1:13" ht="15.75" customHeight="1" x14ac:dyDescent="0.2">
      <c r="A26" s="52" t="s">
        <v>40</v>
      </c>
      <c r="B26" s="58">
        <v>417</v>
      </c>
      <c r="C26" s="58">
        <v>15</v>
      </c>
      <c r="D26" s="58">
        <v>48</v>
      </c>
      <c r="E26" s="58">
        <v>29</v>
      </c>
      <c r="F26" s="58">
        <v>2</v>
      </c>
      <c r="G26" s="58">
        <v>7</v>
      </c>
      <c r="H26" s="58">
        <v>13</v>
      </c>
      <c r="I26" s="118"/>
      <c r="J26" s="58">
        <f t="shared" si="0"/>
        <v>531</v>
      </c>
    </row>
    <row r="27" spans="1:13" ht="15.75" customHeight="1" x14ac:dyDescent="0.2">
      <c r="A27" s="50" t="s">
        <v>41</v>
      </c>
      <c r="B27" s="57">
        <v>85</v>
      </c>
      <c r="C27" s="57">
        <v>9</v>
      </c>
      <c r="D27" s="57">
        <v>7</v>
      </c>
      <c r="E27" s="57">
        <v>3</v>
      </c>
      <c r="F27" s="57">
        <v>1</v>
      </c>
      <c r="G27" s="57">
        <v>8</v>
      </c>
      <c r="H27" s="57">
        <v>1</v>
      </c>
      <c r="I27" s="118"/>
      <c r="J27" s="57">
        <f t="shared" si="0"/>
        <v>114</v>
      </c>
    </row>
    <row r="28" spans="1:13" ht="15.75" customHeight="1" x14ac:dyDescent="0.2">
      <c r="A28" s="52" t="s">
        <v>191</v>
      </c>
      <c r="B28" s="58">
        <v>240</v>
      </c>
      <c r="C28" s="58">
        <v>78</v>
      </c>
      <c r="D28" s="58">
        <v>93</v>
      </c>
      <c r="E28" s="58">
        <v>56</v>
      </c>
      <c r="F28" s="58">
        <v>32</v>
      </c>
      <c r="G28" s="58">
        <v>92</v>
      </c>
      <c r="H28" s="58">
        <v>62</v>
      </c>
      <c r="I28" s="118"/>
      <c r="J28" s="58">
        <f t="shared" si="0"/>
        <v>653</v>
      </c>
    </row>
    <row r="29" spans="1:13" ht="15.75" customHeight="1" x14ac:dyDescent="0.2">
      <c r="A29" s="50" t="s">
        <v>43</v>
      </c>
      <c r="B29" s="57">
        <v>10</v>
      </c>
      <c r="C29" s="57">
        <v>1</v>
      </c>
      <c r="D29" s="57">
        <v>0</v>
      </c>
      <c r="E29" s="57">
        <v>0</v>
      </c>
      <c r="F29" s="57">
        <v>0</v>
      </c>
      <c r="G29" s="57">
        <v>0</v>
      </c>
      <c r="H29" s="57">
        <v>1</v>
      </c>
      <c r="I29" s="118"/>
      <c r="J29" s="57">
        <f t="shared" si="0"/>
        <v>12</v>
      </c>
    </row>
    <row r="30" spans="1:13" ht="15.75" customHeight="1" x14ac:dyDescent="0.2">
      <c r="A30" s="52" t="s">
        <v>44</v>
      </c>
      <c r="B30" s="58">
        <v>27</v>
      </c>
      <c r="C30" s="58">
        <v>12</v>
      </c>
      <c r="D30" s="58">
        <v>17</v>
      </c>
      <c r="E30" s="58">
        <v>24</v>
      </c>
      <c r="F30" s="58">
        <v>9</v>
      </c>
      <c r="G30" s="58">
        <v>34</v>
      </c>
      <c r="H30" s="58">
        <v>35</v>
      </c>
      <c r="I30" s="118"/>
      <c r="J30" s="58">
        <f t="shared" si="0"/>
        <v>158</v>
      </c>
    </row>
    <row r="31" spans="1:13" ht="15.75" customHeight="1" x14ac:dyDescent="0.2">
      <c r="A31" s="50" t="s">
        <v>45</v>
      </c>
      <c r="B31" s="57">
        <v>8</v>
      </c>
      <c r="C31" s="57">
        <v>5</v>
      </c>
      <c r="D31" s="57">
        <v>4</v>
      </c>
      <c r="E31" s="57">
        <v>4</v>
      </c>
      <c r="F31" s="57">
        <v>0</v>
      </c>
      <c r="G31" s="57">
        <v>19</v>
      </c>
      <c r="H31" s="57">
        <v>5</v>
      </c>
      <c r="I31" s="118"/>
      <c r="J31" s="57">
        <f t="shared" si="0"/>
        <v>45</v>
      </c>
      <c r="M31" s="73"/>
    </row>
    <row r="32" spans="1:13" ht="15.75" customHeight="1" x14ac:dyDescent="0.2">
      <c r="A32" s="52" t="s">
        <v>46</v>
      </c>
      <c r="B32" s="58">
        <v>25</v>
      </c>
      <c r="C32" s="58">
        <v>12</v>
      </c>
      <c r="D32" s="58">
        <v>5</v>
      </c>
      <c r="E32" s="58">
        <v>8</v>
      </c>
      <c r="F32" s="58">
        <v>4</v>
      </c>
      <c r="G32" s="58">
        <v>15</v>
      </c>
      <c r="H32" s="58">
        <v>8</v>
      </c>
      <c r="I32" s="118"/>
      <c r="J32" s="58">
        <f t="shared" si="0"/>
        <v>77</v>
      </c>
    </row>
    <row r="33" spans="1:21" ht="15.75" customHeight="1" x14ac:dyDescent="0.2">
      <c r="A33" s="50" t="s">
        <v>47</v>
      </c>
      <c r="B33" s="57">
        <v>370</v>
      </c>
      <c r="C33" s="57">
        <v>104</v>
      </c>
      <c r="D33" s="57">
        <v>80</v>
      </c>
      <c r="E33" s="57">
        <v>36</v>
      </c>
      <c r="F33" s="57">
        <v>15</v>
      </c>
      <c r="G33" s="57">
        <v>30</v>
      </c>
      <c r="H33" s="57">
        <v>19</v>
      </c>
      <c r="I33" s="118"/>
      <c r="J33" s="57">
        <f t="shared" si="0"/>
        <v>654</v>
      </c>
    </row>
    <row r="34" spans="1:21" ht="15.75" customHeight="1" x14ac:dyDescent="0.2">
      <c r="A34" s="52" t="s">
        <v>48</v>
      </c>
      <c r="B34" s="58">
        <v>290</v>
      </c>
      <c r="C34" s="58">
        <v>32</v>
      </c>
      <c r="D34" s="58">
        <v>43</v>
      </c>
      <c r="E34" s="58">
        <v>34</v>
      </c>
      <c r="F34" s="58">
        <v>16</v>
      </c>
      <c r="G34" s="58">
        <v>62</v>
      </c>
      <c r="H34" s="58">
        <v>36</v>
      </c>
      <c r="I34" s="118"/>
      <c r="J34" s="58">
        <f t="shared" si="0"/>
        <v>513</v>
      </c>
      <c r="L34" s="73"/>
    </row>
    <row r="35" spans="1:21" ht="15.75" customHeight="1" x14ac:dyDescent="0.2">
      <c r="A35" s="50" t="s">
        <v>49</v>
      </c>
      <c r="B35" s="57">
        <v>172</v>
      </c>
      <c r="C35" s="57">
        <v>21</v>
      </c>
      <c r="D35" s="57">
        <v>22</v>
      </c>
      <c r="E35" s="57">
        <v>20</v>
      </c>
      <c r="F35" s="57">
        <v>12</v>
      </c>
      <c r="G35" s="57">
        <v>61</v>
      </c>
      <c r="H35" s="57">
        <v>27</v>
      </c>
      <c r="I35" s="118"/>
      <c r="J35" s="57">
        <f t="shared" si="0"/>
        <v>335</v>
      </c>
    </row>
    <row r="36" spans="1:21" ht="15.75" customHeight="1" x14ac:dyDescent="0.2">
      <c r="A36" s="52" t="s">
        <v>50</v>
      </c>
      <c r="B36" s="58">
        <v>851</v>
      </c>
      <c r="C36" s="58">
        <v>307</v>
      </c>
      <c r="D36" s="58">
        <v>248</v>
      </c>
      <c r="E36" s="58">
        <v>213</v>
      </c>
      <c r="F36" s="58">
        <v>74</v>
      </c>
      <c r="G36" s="58">
        <v>129</v>
      </c>
      <c r="H36" s="58">
        <v>144</v>
      </c>
      <c r="I36" s="118"/>
      <c r="J36" s="58">
        <f t="shared" si="0"/>
        <v>1966</v>
      </c>
    </row>
    <row r="37" spans="1:21" ht="15.75" customHeight="1" x14ac:dyDescent="0.2">
      <c r="A37" s="50" t="s">
        <v>51</v>
      </c>
      <c r="B37" s="57">
        <v>1213</v>
      </c>
      <c r="C37" s="57">
        <v>269</v>
      </c>
      <c r="D37" s="57">
        <v>268</v>
      </c>
      <c r="E37" s="57">
        <v>208</v>
      </c>
      <c r="F37" s="57">
        <v>85</v>
      </c>
      <c r="G37" s="57">
        <v>273</v>
      </c>
      <c r="H37" s="57">
        <v>121</v>
      </c>
      <c r="I37" s="118"/>
      <c r="J37" s="57">
        <f t="shared" si="0"/>
        <v>2437</v>
      </c>
    </row>
    <row r="38" spans="1:21" ht="15.75" customHeight="1" x14ac:dyDescent="0.2">
      <c r="A38" s="52" t="s">
        <v>52</v>
      </c>
      <c r="B38" s="58">
        <v>238</v>
      </c>
      <c r="C38" s="58">
        <v>77</v>
      </c>
      <c r="D38" s="58">
        <v>46</v>
      </c>
      <c r="E38" s="58">
        <v>7</v>
      </c>
      <c r="F38" s="58">
        <v>4</v>
      </c>
      <c r="G38" s="58">
        <v>97</v>
      </c>
      <c r="H38" s="58">
        <v>26</v>
      </c>
      <c r="I38" s="118"/>
      <c r="J38" s="58">
        <f t="shared" si="0"/>
        <v>495</v>
      </c>
    </row>
    <row r="39" spans="1:21" ht="15.75" customHeight="1" x14ac:dyDescent="0.2">
      <c r="A39" s="50" t="s">
        <v>53</v>
      </c>
      <c r="B39" s="57">
        <v>209</v>
      </c>
      <c r="C39" s="57">
        <v>77</v>
      </c>
      <c r="D39" s="57">
        <v>46</v>
      </c>
      <c r="E39" s="57">
        <v>10</v>
      </c>
      <c r="F39" s="57">
        <v>4</v>
      </c>
      <c r="G39" s="57">
        <v>87</v>
      </c>
      <c r="H39" s="57">
        <v>17</v>
      </c>
      <c r="I39" s="118"/>
      <c r="J39" s="57">
        <f t="shared" si="0"/>
        <v>450</v>
      </c>
    </row>
    <row r="40" spans="1:21" ht="15.75" customHeight="1" x14ac:dyDescent="0.2">
      <c r="A40" s="52" t="s">
        <v>54</v>
      </c>
      <c r="B40" s="58">
        <v>196</v>
      </c>
      <c r="C40" s="58">
        <v>66</v>
      </c>
      <c r="D40" s="58">
        <v>75</v>
      </c>
      <c r="E40" s="58">
        <v>58</v>
      </c>
      <c r="F40" s="58">
        <v>46</v>
      </c>
      <c r="G40" s="58">
        <v>126</v>
      </c>
      <c r="H40" s="58">
        <v>43</v>
      </c>
      <c r="I40" s="118"/>
      <c r="J40" s="58">
        <f t="shared" si="0"/>
        <v>610</v>
      </c>
    </row>
    <row r="41" spans="1:21" ht="15.75" customHeight="1" x14ac:dyDescent="0.2">
      <c r="A41" s="50" t="s">
        <v>55</v>
      </c>
      <c r="B41" s="57">
        <v>281</v>
      </c>
      <c r="C41" s="57">
        <v>78</v>
      </c>
      <c r="D41" s="57">
        <v>61</v>
      </c>
      <c r="E41" s="57">
        <v>44</v>
      </c>
      <c r="F41" s="57">
        <v>18</v>
      </c>
      <c r="G41" s="57">
        <v>17</v>
      </c>
      <c r="H41" s="57">
        <v>28</v>
      </c>
      <c r="I41" s="118"/>
      <c r="J41" s="57">
        <f t="shared" si="0"/>
        <v>527</v>
      </c>
    </row>
    <row r="42" spans="1:21" ht="15.75" customHeight="1" x14ac:dyDescent="0.2">
      <c r="A42" s="52" t="s">
        <v>56</v>
      </c>
      <c r="B42" s="58">
        <v>49</v>
      </c>
      <c r="C42" s="58">
        <v>16</v>
      </c>
      <c r="D42" s="58">
        <v>8</v>
      </c>
      <c r="E42" s="58">
        <v>5</v>
      </c>
      <c r="F42" s="58">
        <v>3</v>
      </c>
      <c r="G42" s="58">
        <v>3</v>
      </c>
      <c r="H42" s="58">
        <v>26</v>
      </c>
      <c r="I42" s="118"/>
      <c r="J42" s="58">
        <f t="shared" si="0"/>
        <v>110</v>
      </c>
    </row>
    <row r="43" spans="1:21" ht="15.75" customHeight="1" x14ac:dyDescent="0.2">
      <c r="A43" s="50" t="s">
        <v>57</v>
      </c>
      <c r="B43" s="57">
        <v>242</v>
      </c>
      <c r="C43" s="57">
        <v>107</v>
      </c>
      <c r="D43" s="57">
        <v>77</v>
      </c>
      <c r="E43" s="57">
        <v>23</v>
      </c>
      <c r="F43" s="57">
        <v>23</v>
      </c>
      <c r="G43" s="57">
        <v>65</v>
      </c>
      <c r="H43" s="57">
        <v>20</v>
      </c>
      <c r="I43" s="118"/>
      <c r="J43" s="57">
        <f t="shared" si="0"/>
        <v>557</v>
      </c>
    </row>
    <row r="44" spans="1:21" ht="15.75" customHeight="1" x14ac:dyDescent="0.2">
      <c r="A44" s="52" t="s">
        <v>58</v>
      </c>
      <c r="B44" s="58">
        <v>127</v>
      </c>
      <c r="C44" s="58">
        <v>70</v>
      </c>
      <c r="D44" s="58">
        <v>31</v>
      </c>
      <c r="E44" s="58">
        <v>10</v>
      </c>
      <c r="F44" s="58">
        <v>5</v>
      </c>
      <c r="G44" s="58">
        <v>6</v>
      </c>
      <c r="H44" s="58">
        <v>23</v>
      </c>
      <c r="I44" s="118"/>
      <c r="J44" s="58">
        <f t="shared" si="0"/>
        <v>272</v>
      </c>
    </row>
    <row r="45" spans="1:21" ht="15.75" customHeight="1" x14ac:dyDescent="0.2">
      <c r="A45" s="50" t="s">
        <v>59</v>
      </c>
      <c r="B45" s="57">
        <v>410</v>
      </c>
      <c r="C45" s="57">
        <v>134</v>
      </c>
      <c r="D45" s="57">
        <v>189</v>
      </c>
      <c r="E45" s="57">
        <v>202</v>
      </c>
      <c r="F45" s="57">
        <v>109</v>
      </c>
      <c r="G45" s="57">
        <v>359</v>
      </c>
      <c r="H45" s="57">
        <v>166</v>
      </c>
      <c r="I45" s="118"/>
      <c r="J45" s="57">
        <f t="shared" si="0"/>
        <v>1569</v>
      </c>
    </row>
    <row r="46" spans="1:21" ht="15.75" customHeight="1" x14ac:dyDescent="0.2">
      <c r="A46" s="59"/>
    </row>
    <row r="47" spans="1:21" ht="15.75" customHeight="1" x14ac:dyDescent="0.2">
      <c r="A47" s="53" t="s">
        <v>20</v>
      </c>
      <c r="B47" s="117">
        <f>SUM(B9:B45)-SUM(B17:B20)</f>
        <v>10119</v>
      </c>
      <c r="C47" s="117">
        <f>SUM(C9:C45)-SUM(C17:C20)</f>
        <v>3159</v>
      </c>
      <c r="D47" s="117">
        <f>SUM(D9:D45)-SUM(D17:D20)</f>
        <v>2981</v>
      </c>
      <c r="E47" s="117">
        <f t="shared" ref="E47:J47" si="1">SUM(E9:E45)-SUM(E17:E20)</f>
        <v>1985</v>
      </c>
      <c r="F47" s="117">
        <f t="shared" si="1"/>
        <v>948</v>
      </c>
      <c r="G47" s="117">
        <f t="shared" si="1"/>
        <v>2913</v>
      </c>
      <c r="H47" s="117">
        <f t="shared" si="1"/>
        <v>1274</v>
      </c>
      <c r="I47" s="59"/>
      <c r="J47" s="117">
        <f t="shared" si="1"/>
        <v>23379</v>
      </c>
      <c r="K47" s="109">
        <v>7.1458378800000002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</row>
    <row r="48" spans="1:21" ht="15.75" customHeight="1" x14ac:dyDescent="0.2"/>
    <row r="49" spans="1:23" ht="15.75" customHeight="1" x14ac:dyDescent="0.2">
      <c r="A49" s="35" t="s">
        <v>60</v>
      </c>
      <c r="B49" s="57">
        <v>1123</v>
      </c>
      <c r="C49" s="57">
        <v>213</v>
      </c>
      <c r="D49" s="57">
        <v>165</v>
      </c>
      <c r="E49" s="57">
        <v>159</v>
      </c>
      <c r="F49" s="57">
        <v>99</v>
      </c>
      <c r="G49" s="57">
        <v>600</v>
      </c>
      <c r="H49" s="57">
        <v>32</v>
      </c>
      <c r="I49" s="60"/>
      <c r="J49" s="57">
        <f>SUM(B49:H49)</f>
        <v>2391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3" s="55" customFormat="1" ht="15.75" customHeight="1" x14ac:dyDescent="0.2">
      <c r="A50" s="38" t="s">
        <v>61</v>
      </c>
      <c r="B50" s="58">
        <v>2279</v>
      </c>
      <c r="C50" s="58">
        <v>1043</v>
      </c>
      <c r="D50" s="58">
        <v>1092</v>
      </c>
      <c r="E50" s="58">
        <v>691</v>
      </c>
      <c r="F50" s="58">
        <v>329</v>
      </c>
      <c r="G50" s="58">
        <v>679</v>
      </c>
      <c r="H50" s="58">
        <v>248</v>
      </c>
      <c r="I50" s="120"/>
      <c r="J50" s="58">
        <f t="shared" ref="J50:J51" si="2">SUM(B50:H50)</f>
        <v>6361</v>
      </c>
      <c r="U50" s="41"/>
      <c r="V50" s="41"/>
      <c r="W50" s="41"/>
    </row>
    <row r="51" spans="1:23" ht="15" x14ac:dyDescent="0.2">
      <c r="A51" s="35" t="s">
        <v>62</v>
      </c>
      <c r="B51" s="57">
        <v>2764</v>
      </c>
      <c r="C51" s="57">
        <v>706</v>
      </c>
      <c r="D51" s="57">
        <v>627</v>
      </c>
      <c r="E51" s="57">
        <v>482</v>
      </c>
      <c r="F51" s="57">
        <v>191</v>
      </c>
      <c r="G51" s="57">
        <v>622</v>
      </c>
      <c r="H51" s="57">
        <v>354</v>
      </c>
      <c r="I51" s="60"/>
      <c r="J51" s="57">
        <f t="shared" si="2"/>
        <v>5746</v>
      </c>
      <c r="K51" s="41"/>
      <c r="L51" s="41"/>
      <c r="M51" s="41"/>
      <c r="N51" s="41"/>
      <c r="O51" s="41"/>
    </row>
    <row r="52" spans="1:23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13"/>
  <dimension ref="A1:W52"/>
  <sheetViews>
    <sheetView showGridLines="0" workbookViewId="0">
      <selection activeCell="I1" sqref="I1:I1048576"/>
    </sheetView>
  </sheetViews>
  <sheetFormatPr defaultRowHeight="12.75" x14ac:dyDescent="0.2"/>
  <cols>
    <col min="1" max="1" width="17.140625" style="44" customWidth="1"/>
    <col min="2" max="8" width="9.7109375" customWidth="1"/>
    <col min="9" max="9" width="1.140625" customWidth="1"/>
    <col min="10" max="10" width="9.7109375" customWidth="1"/>
    <col min="11" max="13" width="1" customWidth="1"/>
  </cols>
  <sheetData>
    <row r="1" spans="1:10" s="41" customFormat="1" ht="15.75" customHeight="1" x14ac:dyDescent="0.25">
      <c r="A1" s="33" t="s">
        <v>21</v>
      </c>
      <c r="I1"/>
    </row>
    <row r="2" spans="1:10" ht="15.75" customHeight="1" x14ac:dyDescent="0.2"/>
    <row r="3" spans="1:10" ht="15.75" customHeight="1" x14ac:dyDescent="0.25">
      <c r="A3" s="33" t="s">
        <v>202</v>
      </c>
    </row>
    <row r="4" spans="1:10" ht="15.75" customHeight="1" x14ac:dyDescent="0.2"/>
    <row r="5" spans="1:10" ht="15.75" customHeight="1" x14ac:dyDescent="0.2"/>
    <row r="6" spans="1:10" s="44" customFormat="1" ht="15.75" customHeight="1" x14ac:dyDescent="0.2">
      <c r="B6" s="66"/>
      <c r="C6" s="66"/>
      <c r="D6" s="66"/>
      <c r="E6" s="66"/>
      <c r="F6" s="66"/>
      <c r="G6" s="66"/>
      <c r="H6" s="66"/>
      <c r="I6"/>
      <c r="J6" s="67"/>
    </row>
    <row r="7" spans="1:10" s="44" customFormat="1" ht="15.75" customHeight="1" x14ac:dyDescent="0.2">
      <c r="B7" s="67" t="s">
        <v>228</v>
      </c>
      <c r="C7" s="67" t="s">
        <v>227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/>
      <c r="J7" s="67" t="s">
        <v>13</v>
      </c>
    </row>
    <row r="8" spans="1:10" s="44" customFormat="1" ht="15.75" customHeight="1" x14ac:dyDescent="0.2">
      <c r="B8" s="67"/>
      <c r="C8" s="67"/>
      <c r="D8" s="67"/>
      <c r="E8" s="67"/>
      <c r="F8" s="67"/>
      <c r="G8" s="67"/>
      <c r="H8" s="67"/>
      <c r="I8"/>
      <c r="J8" s="67"/>
    </row>
    <row r="9" spans="1:10" ht="15.75" customHeight="1" x14ac:dyDescent="0.2">
      <c r="A9" s="50" t="s">
        <v>229</v>
      </c>
      <c r="B9" s="57">
        <v>614.01733999999999</v>
      </c>
      <c r="C9" s="57">
        <v>115.60719</v>
      </c>
      <c r="D9" s="57">
        <v>75.391379999999998</v>
      </c>
      <c r="E9" s="57">
        <v>74.725880000000004</v>
      </c>
      <c r="F9" s="57">
        <v>40.102290000000004</v>
      </c>
      <c r="G9" s="57">
        <v>129.66256999999999</v>
      </c>
      <c r="H9" s="57">
        <v>16.43797</v>
      </c>
      <c r="I9" s="60"/>
      <c r="J9" s="57">
        <f>SUM(B9:H9)</f>
        <v>1065.94462</v>
      </c>
    </row>
    <row r="10" spans="1:10" ht="15.75" customHeight="1" x14ac:dyDescent="0.2">
      <c r="A10" s="52" t="s">
        <v>230</v>
      </c>
      <c r="B10" s="58">
        <v>291.95783999999998</v>
      </c>
      <c r="C10" s="58">
        <v>53.577620000000003</v>
      </c>
      <c r="D10" s="58">
        <v>51.579239999999999</v>
      </c>
      <c r="E10" s="58">
        <v>47.022390000000001</v>
      </c>
      <c r="F10" s="58">
        <v>32.62209</v>
      </c>
      <c r="G10" s="58">
        <v>298.67086999999998</v>
      </c>
      <c r="H10" s="58">
        <v>8.4700299999999995</v>
      </c>
      <c r="I10" s="60"/>
      <c r="J10" s="58">
        <f t="shared" ref="J10:J45" si="0">SUM(B10:H10)</f>
        <v>783.90007999999989</v>
      </c>
    </row>
    <row r="11" spans="1:10" ht="15.75" customHeight="1" x14ac:dyDescent="0.2">
      <c r="A11" s="50" t="s">
        <v>231</v>
      </c>
      <c r="B11" s="57">
        <v>867.21824000000004</v>
      </c>
      <c r="C11" s="57">
        <v>279.80851999999999</v>
      </c>
      <c r="D11" s="57">
        <v>222.81108</v>
      </c>
      <c r="E11" s="57">
        <v>69.671930000000003</v>
      </c>
      <c r="F11" s="57">
        <v>21.587350000000001</v>
      </c>
      <c r="G11" s="57">
        <v>28.761299999999999</v>
      </c>
      <c r="H11" s="57">
        <v>99.262770000000003</v>
      </c>
      <c r="I11" s="60"/>
      <c r="J11" s="57">
        <f t="shared" si="0"/>
        <v>1589.1211899999998</v>
      </c>
    </row>
    <row r="12" spans="1:10" ht="15.75" customHeight="1" x14ac:dyDescent="0.2">
      <c r="A12" s="52" t="s">
        <v>26</v>
      </c>
      <c r="B12" s="58">
        <v>1300.8345300000001</v>
      </c>
      <c r="C12" s="58">
        <v>577.29308000000003</v>
      </c>
      <c r="D12" s="58">
        <v>591.06841999999995</v>
      </c>
      <c r="E12" s="58">
        <v>337.22385000000003</v>
      </c>
      <c r="F12" s="58">
        <v>165.05645000000001</v>
      </c>
      <c r="G12" s="58">
        <v>282.45368999999999</v>
      </c>
      <c r="H12" s="58">
        <v>130.38669999999999</v>
      </c>
      <c r="I12" s="60"/>
      <c r="J12" s="58">
        <f t="shared" si="0"/>
        <v>3384.3167199999998</v>
      </c>
    </row>
    <row r="13" spans="1:10" ht="15.75" customHeight="1" x14ac:dyDescent="0.2">
      <c r="A13" s="50" t="s">
        <v>27</v>
      </c>
      <c r="B13" s="57">
        <v>159.05882</v>
      </c>
      <c r="C13" s="57">
        <v>69.058189999999996</v>
      </c>
      <c r="D13" s="57">
        <v>70.001869999999997</v>
      </c>
      <c r="E13" s="57">
        <v>54.095300000000002</v>
      </c>
      <c r="F13" s="57">
        <v>22.455559999999998</v>
      </c>
      <c r="G13" s="57">
        <v>93.985529999999997</v>
      </c>
      <c r="H13" s="57">
        <v>16.514060000000001</v>
      </c>
      <c r="I13" s="60"/>
      <c r="J13" s="57">
        <f t="shared" si="0"/>
        <v>485.16932999999995</v>
      </c>
    </row>
    <row r="14" spans="1:10" ht="15.75" customHeight="1" x14ac:dyDescent="0.2">
      <c r="A14" s="52" t="s">
        <v>28</v>
      </c>
      <c r="B14" s="58">
        <v>12.305249999999999</v>
      </c>
      <c r="C14" s="58">
        <v>9.9563400000000009</v>
      </c>
      <c r="D14" s="58">
        <v>15.18618</v>
      </c>
      <c r="E14" s="58">
        <v>18.208069999999999</v>
      </c>
      <c r="F14" s="58">
        <v>9.7835699999999992</v>
      </c>
      <c r="G14" s="58">
        <v>19.951350000000001</v>
      </c>
      <c r="H14" s="58">
        <v>0.99980999999999998</v>
      </c>
      <c r="I14" s="60"/>
      <c r="J14" s="58">
        <f t="shared" si="0"/>
        <v>86.390569999999997</v>
      </c>
    </row>
    <row r="15" spans="1:10" ht="15.75" customHeight="1" x14ac:dyDescent="0.2">
      <c r="A15" s="50" t="s">
        <v>29</v>
      </c>
      <c r="B15" s="57">
        <v>311.87612999999999</v>
      </c>
      <c r="C15" s="57">
        <v>119.26339</v>
      </c>
      <c r="D15" s="57">
        <v>93.255160000000004</v>
      </c>
      <c r="E15" s="57">
        <v>42.872199999999999</v>
      </c>
      <c r="F15" s="57">
        <v>11.13017</v>
      </c>
      <c r="G15" s="57">
        <v>17.698499999999999</v>
      </c>
      <c r="H15" s="57">
        <v>28.515560000000001</v>
      </c>
      <c r="I15" s="60"/>
      <c r="J15" s="57">
        <f t="shared" si="0"/>
        <v>624.61111000000005</v>
      </c>
    </row>
    <row r="16" spans="1:10" ht="15.75" customHeight="1" x14ac:dyDescent="0.2">
      <c r="A16" s="52" t="s">
        <v>30</v>
      </c>
      <c r="B16" s="58">
        <v>67.04983</v>
      </c>
      <c r="C16" s="58">
        <v>27.138400000000001</v>
      </c>
      <c r="D16" s="58">
        <v>27.752759999999999</v>
      </c>
      <c r="E16" s="58">
        <v>22.475519999999999</v>
      </c>
      <c r="F16" s="58">
        <v>10.172140000000001</v>
      </c>
      <c r="G16" s="58">
        <v>27.9405</v>
      </c>
      <c r="H16" s="58">
        <v>2.25223</v>
      </c>
      <c r="I16" s="60"/>
      <c r="J16" s="58">
        <f t="shared" si="0"/>
        <v>184.78138000000001</v>
      </c>
    </row>
    <row r="17" spans="1:13" ht="15.75" hidden="1" customHeight="1" x14ac:dyDescent="0.2">
      <c r="A17" s="50" t="s">
        <v>31</v>
      </c>
      <c r="B17" s="57">
        <v>14.051640000000001</v>
      </c>
      <c r="C17" s="57">
        <v>5.0452199999999996</v>
      </c>
      <c r="D17" s="57">
        <v>3.70424</v>
      </c>
      <c r="E17" s="57">
        <v>4.9965700000000002</v>
      </c>
      <c r="F17" s="57">
        <v>4.4296100000000003</v>
      </c>
      <c r="G17" s="57">
        <v>22.197340000000001</v>
      </c>
      <c r="H17" s="57">
        <v>13.18718</v>
      </c>
      <c r="I17" s="60"/>
      <c r="J17" s="57">
        <f t="shared" si="0"/>
        <v>67.611799999999988</v>
      </c>
    </row>
    <row r="18" spans="1:13" ht="15.75" hidden="1" customHeight="1" x14ac:dyDescent="0.2">
      <c r="A18" s="52" t="s">
        <v>32</v>
      </c>
      <c r="B18" s="58">
        <v>17.50826</v>
      </c>
      <c r="C18" s="58">
        <v>3.4803199999999999</v>
      </c>
      <c r="D18" s="58">
        <v>5.4556199999999997</v>
      </c>
      <c r="E18" s="58">
        <v>2.5684499999999999</v>
      </c>
      <c r="F18" s="58">
        <v>1.8455699999999999</v>
      </c>
      <c r="G18" s="58">
        <v>5.2572799999999997</v>
      </c>
      <c r="H18" s="58">
        <v>0</v>
      </c>
      <c r="I18" s="60"/>
      <c r="J18" s="58">
        <f t="shared" si="0"/>
        <v>36.115499999999997</v>
      </c>
    </row>
    <row r="19" spans="1:13" ht="15.7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0</v>
      </c>
      <c r="F19" s="57">
        <v>0.93806999999999996</v>
      </c>
      <c r="G19" s="57">
        <v>3.70486</v>
      </c>
      <c r="H19" s="57">
        <v>0.49210999999999999</v>
      </c>
      <c r="I19" s="60"/>
      <c r="J19" s="57">
        <f t="shared" si="0"/>
        <v>5.13504</v>
      </c>
    </row>
    <row r="20" spans="1:13" ht="15.75" hidden="1" customHeight="1" x14ac:dyDescent="0.2">
      <c r="A20" s="52" t="s">
        <v>34</v>
      </c>
      <c r="B20" s="58">
        <v>8.9621399999999998</v>
      </c>
      <c r="C20" s="58">
        <v>2.6301999999999999</v>
      </c>
      <c r="D20" s="58">
        <v>0.63056999999999996</v>
      </c>
      <c r="E20" s="58">
        <v>1.5380799999999999</v>
      </c>
      <c r="F20" s="58">
        <v>0</v>
      </c>
      <c r="G20" s="58">
        <v>2.3994300000000002</v>
      </c>
      <c r="H20" s="58">
        <v>1.8455699999999999</v>
      </c>
      <c r="I20" s="60"/>
      <c r="J20" s="58">
        <f t="shared" si="0"/>
        <v>18.005989999999997</v>
      </c>
    </row>
    <row r="21" spans="1:13" ht="15.75" customHeight="1" x14ac:dyDescent="0.2">
      <c r="A21" s="50" t="s">
        <v>35</v>
      </c>
      <c r="B21" s="57">
        <v>40.52205</v>
      </c>
      <c r="C21" s="57">
        <v>11.15574</v>
      </c>
      <c r="D21" s="57">
        <v>9.7904300000000006</v>
      </c>
      <c r="E21" s="57">
        <v>9.1030999999999995</v>
      </c>
      <c r="F21" s="57">
        <v>7.2132500000000004</v>
      </c>
      <c r="G21" s="57">
        <v>33.558909999999997</v>
      </c>
      <c r="H21" s="57">
        <v>15.524850000000001</v>
      </c>
      <c r="I21" s="60">
        <v>6700.1814999999997</v>
      </c>
      <c r="J21" s="57">
        <f t="shared" si="0"/>
        <v>126.86833</v>
      </c>
    </row>
    <row r="22" spans="1:13" ht="15.75" customHeight="1" x14ac:dyDescent="0.2">
      <c r="A22" s="52" t="s">
        <v>36</v>
      </c>
      <c r="B22" s="58">
        <v>7.4614900000000004</v>
      </c>
      <c r="C22" s="58">
        <v>0</v>
      </c>
      <c r="D22" s="58">
        <v>0</v>
      </c>
      <c r="E22" s="58">
        <v>0</v>
      </c>
      <c r="F22" s="58">
        <v>0</v>
      </c>
      <c r="G22" s="58">
        <v>4.5830500000000001</v>
      </c>
      <c r="H22" s="58">
        <v>0.99980999999999998</v>
      </c>
      <c r="I22" s="60"/>
      <c r="J22" s="58">
        <f t="shared" si="0"/>
        <v>13.044350000000001</v>
      </c>
    </row>
    <row r="23" spans="1:13" ht="15.75" customHeight="1" x14ac:dyDescent="0.2">
      <c r="A23" s="50" t="s">
        <v>37</v>
      </c>
      <c r="B23" s="57">
        <v>13.273250000000001</v>
      </c>
      <c r="C23" s="57">
        <v>6.1679000000000004</v>
      </c>
      <c r="D23" s="57">
        <v>5.3352500000000003</v>
      </c>
      <c r="E23" s="57">
        <v>2.7218900000000001</v>
      </c>
      <c r="F23" s="57">
        <v>1.4913000000000001</v>
      </c>
      <c r="G23" s="57">
        <v>2.13123</v>
      </c>
      <c r="H23" s="57">
        <v>1.03037</v>
      </c>
      <c r="I23" s="60"/>
      <c r="J23" s="57">
        <f t="shared" si="0"/>
        <v>32.15119</v>
      </c>
    </row>
    <row r="24" spans="1:13" ht="15.75" customHeight="1" x14ac:dyDescent="0.2">
      <c r="A24" s="52" t="s">
        <v>38</v>
      </c>
      <c r="B24" s="58">
        <v>17.526979999999998</v>
      </c>
      <c r="C24" s="58">
        <v>5.0932500000000003</v>
      </c>
      <c r="D24" s="58">
        <v>5.6421099999999997</v>
      </c>
      <c r="E24" s="58">
        <v>8.6808499999999995</v>
      </c>
      <c r="F24" s="58">
        <v>2.09755</v>
      </c>
      <c r="G24" s="58">
        <v>7.8750099999999996</v>
      </c>
      <c r="H24" s="58">
        <v>5.9789199999999996</v>
      </c>
      <c r="I24" s="60"/>
      <c r="J24" s="58">
        <f t="shared" si="0"/>
        <v>52.894670000000005</v>
      </c>
    </row>
    <row r="25" spans="1:13" ht="15.75" customHeight="1" x14ac:dyDescent="0.2">
      <c r="A25" s="50" t="s">
        <v>39</v>
      </c>
      <c r="B25" s="57">
        <v>77.921790000000001</v>
      </c>
      <c r="C25" s="57">
        <v>22.962019999999999</v>
      </c>
      <c r="D25" s="57">
        <v>16.626329999999999</v>
      </c>
      <c r="E25" s="57">
        <v>13.28884</v>
      </c>
      <c r="F25" s="57">
        <v>5.5828600000000002</v>
      </c>
      <c r="G25" s="57">
        <v>20.77216</v>
      </c>
      <c r="H25" s="57">
        <v>11.5755</v>
      </c>
      <c r="I25" s="60"/>
      <c r="J25" s="57">
        <f t="shared" si="0"/>
        <v>168.7295</v>
      </c>
    </row>
    <row r="26" spans="1:13" ht="15.75" customHeight="1" x14ac:dyDescent="0.2">
      <c r="A26" s="52" t="s">
        <v>40</v>
      </c>
      <c r="B26" s="58">
        <v>329.34884</v>
      </c>
      <c r="C26" s="58">
        <v>9.8047799999999992</v>
      </c>
      <c r="D26" s="58">
        <v>34.178879999999999</v>
      </c>
      <c r="E26" s="58">
        <v>17.74091</v>
      </c>
      <c r="F26" s="58">
        <v>0.98421999999999998</v>
      </c>
      <c r="G26" s="58">
        <v>4.2549700000000001</v>
      </c>
      <c r="H26" s="58">
        <v>10.551360000000001</v>
      </c>
      <c r="I26" s="60"/>
      <c r="J26" s="58">
        <f t="shared" si="0"/>
        <v>406.86395999999996</v>
      </c>
    </row>
    <row r="27" spans="1:13" ht="15.75" customHeight="1" x14ac:dyDescent="0.2">
      <c r="A27" s="50" t="s">
        <v>41</v>
      </c>
      <c r="B27" s="57">
        <v>70.237629999999996</v>
      </c>
      <c r="C27" s="57">
        <v>3.6387499999999999</v>
      </c>
      <c r="D27" s="57">
        <v>5.26227</v>
      </c>
      <c r="E27" s="57">
        <v>2.3994300000000002</v>
      </c>
      <c r="F27" s="57">
        <v>0.30748999999999999</v>
      </c>
      <c r="G27" s="57">
        <v>5.1818099999999996</v>
      </c>
      <c r="H27" s="57">
        <v>0.99980999999999998</v>
      </c>
      <c r="I27" s="60"/>
      <c r="J27" s="57">
        <f t="shared" si="0"/>
        <v>88.02718999999999</v>
      </c>
    </row>
    <row r="28" spans="1:13" ht="15.75" customHeight="1" x14ac:dyDescent="0.2">
      <c r="A28" s="52" t="s">
        <v>191</v>
      </c>
      <c r="B28" s="58">
        <v>187.34984</v>
      </c>
      <c r="C28" s="58">
        <v>63.577620000000003</v>
      </c>
      <c r="D28" s="58">
        <v>69.446770000000001</v>
      </c>
      <c r="E28" s="58">
        <v>39.8553</v>
      </c>
      <c r="F28" s="58">
        <v>21.239940000000001</v>
      </c>
      <c r="G28" s="58">
        <v>62.824179999999998</v>
      </c>
      <c r="H28" s="58">
        <v>48.570450000000001</v>
      </c>
      <c r="I28" s="60"/>
      <c r="J28" s="58">
        <f t="shared" si="0"/>
        <v>492.86410000000001</v>
      </c>
    </row>
    <row r="29" spans="1:13" ht="15.75" customHeight="1" x14ac:dyDescent="0.2">
      <c r="A29" s="50" t="s">
        <v>43</v>
      </c>
      <c r="B29" s="57">
        <v>7.8288500000000001</v>
      </c>
      <c r="C29" s="57">
        <v>0.99980999999999998</v>
      </c>
      <c r="D29" s="57">
        <v>0</v>
      </c>
      <c r="E29" s="57">
        <v>0</v>
      </c>
      <c r="F29" s="57">
        <v>0</v>
      </c>
      <c r="G29" s="57">
        <v>0</v>
      </c>
      <c r="H29" s="57">
        <v>0.21518000000000001</v>
      </c>
      <c r="I29" s="60"/>
      <c r="J29" s="57">
        <f t="shared" si="0"/>
        <v>9.0438399999999994</v>
      </c>
    </row>
    <row r="30" spans="1:13" ht="15.75" customHeight="1" x14ac:dyDescent="0.2">
      <c r="A30" s="52" t="s">
        <v>44</v>
      </c>
      <c r="B30" s="58">
        <v>21.430800000000001</v>
      </c>
      <c r="C30" s="58">
        <v>9.3943700000000003</v>
      </c>
      <c r="D30" s="58">
        <v>11.816879999999999</v>
      </c>
      <c r="E30" s="58">
        <v>14.659140000000001</v>
      </c>
      <c r="F30" s="58">
        <v>4.7495799999999999</v>
      </c>
      <c r="G30" s="58">
        <v>23.2483</v>
      </c>
      <c r="H30" s="58">
        <v>24.040420000000001</v>
      </c>
      <c r="I30" s="60"/>
      <c r="J30" s="58">
        <f t="shared" si="0"/>
        <v>109.33949</v>
      </c>
    </row>
    <row r="31" spans="1:13" ht="15.75" customHeight="1" x14ac:dyDescent="0.2">
      <c r="A31" s="50" t="s">
        <v>45</v>
      </c>
      <c r="B31" s="57">
        <v>5.5922200000000002</v>
      </c>
      <c r="C31" s="57">
        <v>3.4273099999999999</v>
      </c>
      <c r="D31" s="57">
        <v>2.8828</v>
      </c>
      <c r="E31" s="57">
        <v>1.90856</v>
      </c>
      <c r="F31" s="57">
        <v>0</v>
      </c>
      <c r="G31" s="57">
        <v>12.836650000000001</v>
      </c>
      <c r="H31" s="57">
        <v>3.3462200000000002</v>
      </c>
      <c r="I31" s="60"/>
      <c r="J31" s="57">
        <f t="shared" si="0"/>
        <v>29.993759999999998</v>
      </c>
      <c r="M31" s="73"/>
    </row>
    <row r="32" spans="1:13" ht="15.75" customHeight="1" x14ac:dyDescent="0.2">
      <c r="A32" s="52" t="s">
        <v>46</v>
      </c>
      <c r="B32" s="58">
        <v>20.44097</v>
      </c>
      <c r="C32" s="58">
        <v>10.659269999999999</v>
      </c>
      <c r="D32" s="58">
        <v>2.3819599999999999</v>
      </c>
      <c r="E32" s="58">
        <v>5.5423200000000001</v>
      </c>
      <c r="F32" s="58">
        <v>2.9838499999999999</v>
      </c>
      <c r="G32" s="58">
        <v>10.08919</v>
      </c>
      <c r="H32" s="58">
        <v>6.2383800000000003</v>
      </c>
      <c r="I32" s="60"/>
      <c r="J32" s="58">
        <f t="shared" si="0"/>
        <v>58.335939999999994</v>
      </c>
    </row>
    <row r="33" spans="1:21" ht="15.75" customHeight="1" x14ac:dyDescent="0.2">
      <c r="A33" s="50" t="s">
        <v>47</v>
      </c>
      <c r="B33" s="57">
        <v>305.44564000000003</v>
      </c>
      <c r="C33" s="57">
        <v>81.513750000000002</v>
      </c>
      <c r="D33" s="57">
        <v>60.570070000000001</v>
      </c>
      <c r="E33" s="57">
        <v>27.733419999999999</v>
      </c>
      <c r="F33" s="57">
        <v>9.1966599999999996</v>
      </c>
      <c r="G33" s="57">
        <v>21.384640000000001</v>
      </c>
      <c r="H33" s="57">
        <v>14.41901</v>
      </c>
      <c r="I33" s="60"/>
      <c r="J33" s="57">
        <f t="shared" si="0"/>
        <v>520.26319000000001</v>
      </c>
    </row>
    <row r="34" spans="1:21" ht="15.75" customHeight="1" x14ac:dyDescent="0.2">
      <c r="A34" s="52" t="s">
        <v>48</v>
      </c>
      <c r="B34" s="58">
        <v>233.77222</v>
      </c>
      <c r="C34" s="58">
        <v>25.92653</v>
      </c>
      <c r="D34" s="58">
        <v>31.060310000000001</v>
      </c>
      <c r="E34" s="58">
        <v>26.754190000000001</v>
      </c>
      <c r="F34" s="58">
        <v>12.434979999999999</v>
      </c>
      <c r="G34" s="58">
        <v>44.756439999999998</v>
      </c>
      <c r="H34" s="58">
        <v>32.009610000000002</v>
      </c>
      <c r="I34" s="60"/>
      <c r="J34" s="58">
        <f t="shared" si="0"/>
        <v>406.71428000000003</v>
      </c>
      <c r="L34" s="73"/>
    </row>
    <row r="35" spans="1:21" ht="15.75" customHeight="1" x14ac:dyDescent="0.2">
      <c r="A35" s="50" t="s">
        <v>49</v>
      </c>
      <c r="B35" s="57">
        <v>138.77440000000001</v>
      </c>
      <c r="C35" s="57">
        <v>19.749890000000001</v>
      </c>
      <c r="D35" s="57">
        <v>14.11713</v>
      </c>
      <c r="E35" s="57">
        <v>16.888919999999999</v>
      </c>
      <c r="F35" s="57">
        <v>7.5893499999999996</v>
      </c>
      <c r="G35" s="57">
        <v>41.914180000000002</v>
      </c>
      <c r="H35" s="57">
        <v>18.750699999999998</v>
      </c>
      <c r="I35" s="60"/>
      <c r="J35" s="57">
        <f t="shared" si="0"/>
        <v>257.78457000000003</v>
      </c>
    </row>
    <row r="36" spans="1:21" ht="15.75" customHeight="1" x14ac:dyDescent="0.2">
      <c r="A36" s="52" t="s">
        <v>50</v>
      </c>
      <c r="B36" s="58">
        <v>672.03767000000005</v>
      </c>
      <c r="C36" s="58">
        <v>249.30768</v>
      </c>
      <c r="D36" s="58">
        <v>189.25903</v>
      </c>
      <c r="E36" s="58">
        <v>144.09406000000001</v>
      </c>
      <c r="F36" s="58">
        <v>49.675049999999999</v>
      </c>
      <c r="G36" s="58">
        <v>85.382019999999997</v>
      </c>
      <c r="H36" s="58">
        <v>106.99807</v>
      </c>
      <c r="I36" s="60"/>
      <c r="J36" s="58">
        <f t="shared" si="0"/>
        <v>1496.7535800000003</v>
      </c>
    </row>
    <row r="37" spans="1:21" ht="15.75" customHeight="1" x14ac:dyDescent="0.2">
      <c r="A37" s="50" t="s">
        <v>51</v>
      </c>
      <c r="B37" s="57">
        <v>962.89464999999996</v>
      </c>
      <c r="C37" s="57">
        <v>225.57039</v>
      </c>
      <c r="D37" s="57">
        <v>208.90788000000001</v>
      </c>
      <c r="E37" s="57">
        <v>161.58672999999999</v>
      </c>
      <c r="F37" s="57">
        <v>61.95908</v>
      </c>
      <c r="G37" s="57">
        <v>192.79984999999999</v>
      </c>
      <c r="H37" s="57">
        <v>92.831659999999999</v>
      </c>
      <c r="I37" s="60"/>
      <c r="J37" s="57">
        <f t="shared" si="0"/>
        <v>1906.5502400000003</v>
      </c>
    </row>
    <row r="38" spans="1:21" ht="15.75" customHeight="1" x14ac:dyDescent="0.2">
      <c r="A38" s="52" t="s">
        <v>52</v>
      </c>
      <c r="B38" s="58">
        <v>188.02345</v>
      </c>
      <c r="C38" s="58">
        <v>61.82</v>
      </c>
      <c r="D38" s="58">
        <v>33.966189999999997</v>
      </c>
      <c r="E38" s="58">
        <v>6.3263299999999996</v>
      </c>
      <c r="F38" s="58">
        <v>3.11483</v>
      </c>
      <c r="G38" s="58">
        <v>71.787559999999999</v>
      </c>
      <c r="H38" s="58">
        <v>20.313099999999999</v>
      </c>
      <c r="I38" s="60"/>
      <c r="J38" s="58">
        <f t="shared" si="0"/>
        <v>385.35145999999997</v>
      </c>
    </row>
    <row r="39" spans="1:21" ht="15.75" customHeight="1" x14ac:dyDescent="0.2">
      <c r="A39" s="50" t="s">
        <v>53</v>
      </c>
      <c r="B39" s="57">
        <v>167.21574000000001</v>
      </c>
      <c r="C39" s="57">
        <v>65.702610000000007</v>
      </c>
      <c r="D39" s="57">
        <v>37.511380000000003</v>
      </c>
      <c r="E39" s="57">
        <v>7.4552500000000004</v>
      </c>
      <c r="F39" s="57">
        <v>3.7684799999999998</v>
      </c>
      <c r="G39" s="57">
        <v>64.776399999999995</v>
      </c>
      <c r="H39" s="57">
        <v>11.460739999999999</v>
      </c>
      <c r="I39" s="60"/>
      <c r="J39" s="57">
        <f t="shared" si="0"/>
        <v>357.89060000000006</v>
      </c>
    </row>
    <row r="40" spans="1:21" ht="15.75" customHeight="1" x14ac:dyDescent="0.2">
      <c r="A40" s="52" t="s">
        <v>54</v>
      </c>
      <c r="B40" s="58">
        <v>161.21</v>
      </c>
      <c r="C40" s="58">
        <v>52.968879999999999</v>
      </c>
      <c r="D40" s="58">
        <v>51.25179</v>
      </c>
      <c r="E40" s="58">
        <v>44.538760000000003</v>
      </c>
      <c r="F40" s="58">
        <v>31.44265</v>
      </c>
      <c r="G40" s="58">
        <v>85.666439999999994</v>
      </c>
      <c r="H40" s="58">
        <v>34.132100000000001</v>
      </c>
      <c r="I40" s="60"/>
      <c r="J40" s="58">
        <f t="shared" si="0"/>
        <v>461.21062000000001</v>
      </c>
    </row>
    <row r="41" spans="1:21" ht="15.75" customHeight="1" x14ac:dyDescent="0.2">
      <c r="A41" s="50" t="s">
        <v>55</v>
      </c>
      <c r="B41" s="57">
        <v>223.69862000000001</v>
      </c>
      <c r="C41" s="57">
        <v>67.840699999999998</v>
      </c>
      <c r="D41" s="57">
        <v>46.454189999999997</v>
      </c>
      <c r="E41" s="57">
        <v>32.832909999999998</v>
      </c>
      <c r="F41" s="57">
        <v>12.87969</v>
      </c>
      <c r="G41" s="57">
        <v>12.926460000000001</v>
      </c>
      <c r="H41" s="57">
        <v>22.143699999999999</v>
      </c>
      <c r="I41" s="60"/>
      <c r="J41" s="57">
        <f t="shared" si="0"/>
        <v>418.77627000000001</v>
      </c>
    </row>
    <row r="42" spans="1:21" ht="15.75" customHeight="1" x14ac:dyDescent="0.2">
      <c r="A42" s="52" t="s">
        <v>56</v>
      </c>
      <c r="B42" s="58">
        <v>37.622399999999999</v>
      </c>
      <c r="C42" s="58">
        <v>14.462669999999999</v>
      </c>
      <c r="D42" s="58">
        <v>7.4908000000000001</v>
      </c>
      <c r="E42" s="58">
        <v>3.5327099999999998</v>
      </c>
      <c r="F42" s="58">
        <v>2.90713</v>
      </c>
      <c r="G42" s="58">
        <v>1.4463900000000001</v>
      </c>
      <c r="H42" s="58">
        <v>16.40117</v>
      </c>
      <c r="I42" s="60"/>
      <c r="J42" s="58">
        <f t="shared" si="0"/>
        <v>83.86327</v>
      </c>
    </row>
    <row r="43" spans="1:21" ht="15.75" customHeight="1" x14ac:dyDescent="0.2">
      <c r="A43" s="50" t="s">
        <v>57</v>
      </c>
      <c r="B43" s="57">
        <v>190.03992</v>
      </c>
      <c r="C43" s="57">
        <v>86.107399999999998</v>
      </c>
      <c r="D43" s="57">
        <v>59.716830000000002</v>
      </c>
      <c r="E43" s="57">
        <v>15.19553</v>
      </c>
      <c r="F43" s="57">
        <v>14.806340000000001</v>
      </c>
      <c r="G43" s="57">
        <v>44.540010000000002</v>
      </c>
      <c r="H43" s="57">
        <v>16.923839999999998</v>
      </c>
      <c r="I43" s="60"/>
      <c r="J43" s="57">
        <f t="shared" si="0"/>
        <v>427.32986999999997</v>
      </c>
    </row>
    <row r="44" spans="1:21" ht="15.75" customHeight="1" x14ac:dyDescent="0.2">
      <c r="A44" s="52" t="s">
        <v>58</v>
      </c>
      <c r="B44" s="58">
        <v>92.366990000000001</v>
      </c>
      <c r="C44" s="58">
        <v>53.898829999999997</v>
      </c>
      <c r="D44" s="58">
        <v>23.147880000000001</v>
      </c>
      <c r="E44" s="58">
        <v>7.7827000000000002</v>
      </c>
      <c r="F44" s="58">
        <v>3.5165000000000002</v>
      </c>
      <c r="G44" s="58">
        <v>4.7065400000000004</v>
      </c>
      <c r="H44" s="58">
        <v>18.87856</v>
      </c>
      <c r="I44" s="60"/>
      <c r="J44" s="58">
        <f t="shared" si="0"/>
        <v>204.298</v>
      </c>
    </row>
    <row r="45" spans="1:21" ht="15.75" customHeight="1" x14ac:dyDescent="0.2">
      <c r="A45" s="50" t="s">
        <v>59</v>
      </c>
      <c r="B45" s="57">
        <v>322.53663999999998</v>
      </c>
      <c r="C45" s="57">
        <v>101.21998000000001</v>
      </c>
      <c r="D45" s="57">
        <v>140.06424000000001</v>
      </c>
      <c r="E45" s="57">
        <v>148.61224000000001</v>
      </c>
      <c r="F45" s="57">
        <v>79.08314</v>
      </c>
      <c r="G45" s="57">
        <v>256.57145000000003</v>
      </c>
      <c r="H45" s="57">
        <v>128.05277000000001</v>
      </c>
      <c r="I45" s="60"/>
      <c r="J45" s="57">
        <f t="shared" si="0"/>
        <v>1176.1404600000001</v>
      </c>
    </row>
    <row r="46" spans="1:21" ht="15.75" customHeight="1" x14ac:dyDescent="0.2">
      <c r="A46" s="59"/>
      <c r="B46" s="39"/>
      <c r="C46" s="39"/>
      <c r="D46" s="39"/>
      <c r="E46" s="39"/>
      <c r="F46" s="39"/>
      <c r="G46" s="39"/>
      <c r="H46" s="39"/>
      <c r="J46" s="39"/>
    </row>
    <row r="47" spans="1:21" ht="15.75" customHeight="1" x14ac:dyDescent="0.2">
      <c r="A47" s="53" t="s">
        <v>20</v>
      </c>
      <c r="B47" s="117">
        <f>SUM(B9:B45)-SUM(B17:B20)</f>
        <v>8118.8910300000007</v>
      </c>
      <c r="C47" s="117">
        <f>SUM(C9:C45)-SUM(C17:C20)</f>
        <v>2504.6728599999997</v>
      </c>
      <c r="D47" s="117">
        <f>SUM(D9:D45)-SUM(D17:D20)</f>
        <v>2213.92749</v>
      </c>
      <c r="E47" s="117">
        <f t="shared" ref="E47:J47" si="1">SUM(E9:E45)-SUM(E17:E20)</f>
        <v>1425.5292300000001</v>
      </c>
      <c r="F47" s="117">
        <f t="shared" si="1"/>
        <v>651.93353999999988</v>
      </c>
      <c r="G47" s="117">
        <f t="shared" si="1"/>
        <v>2015.13815</v>
      </c>
      <c r="H47" s="117">
        <f t="shared" si="1"/>
        <v>965.22543000000007</v>
      </c>
      <c r="I47" s="59"/>
      <c r="J47" s="117">
        <f t="shared" si="1"/>
        <v>17895.317729999999</v>
      </c>
      <c r="K47" s="109">
        <v>7.1458378800000002</v>
      </c>
      <c r="L47" s="55"/>
      <c r="M47" s="55"/>
      <c r="N47" s="55"/>
      <c r="O47" s="40"/>
      <c r="P47" s="55"/>
      <c r="Q47" s="55"/>
      <c r="R47" s="55"/>
      <c r="S47" s="55"/>
      <c r="T47" s="55"/>
      <c r="U47" s="55"/>
    </row>
    <row r="48" spans="1:21" ht="15.75" customHeight="1" x14ac:dyDescent="0.2"/>
    <row r="49" spans="1:23" ht="15.75" customHeight="1" x14ac:dyDescent="0.2">
      <c r="A49" s="35" t="s">
        <v>60</v>
      </c>
      <c r="B49" s="57">
        <v>905.97518000000002</v>
      </c>
      <c r="C49" s="57">
        <v>169.18481</v>
      </c>
      <c r="D49" s="57">
        <v>126.97062</v>
      </c>
      <c r="E49" s="57">
        <v>121.74827000000001</v>
      </c>
      <c r="F49" s="57">
        <v>72.724379999999996</v>
      </c>
      <c r="G49" s="57">
        <v>428.33344</v>
      </c>
      <c r="H49" s="57">
        <v>24.908000000000001</v>
      </c>
      <c r="I49" s="60"/>
      <c r="J49" s="57">
        <f>SUM(B49:H49)</f>
        <v>1849.8447000000001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3" s="55" customFormat="1" ht="15.75" customHeight="1" x14ac:dyDescent="0.2">
      <c r="A50" s="38" t="s">
        <v>61</v>
      </c>
      <c r="B50" s="58">
        <v>1851.12456</v>
      </c>
      <c r="C50" s="58">
        <v>802.70941000000005</v>
      </c>
      <c r="D50" s="58">
        <v>797.26439000000005</v>
      </c>
      <c r="E50" s="58">
        <v>474.87495000000001</v>
      </c>
      <c r="F50" s="58">
        <v>218.59789000000001</v>
      </c>
      <c r="G50" s="58">
        <v>442.02956</v>
      </c>
      <c r="H50" s="58">
        <v>178.66837000000001</v>
      </c>
      <c r="I50" s="60"/>
      <c r="J50" s="58">
        <f t="shared" ref="J50:J51" si="2">SUM(B50:H50)</f>
        <v>4765.2691300000006</v>
      </c>
      <c r="U50" s="41"/>
      <c r="V50" s="41"/>
      <c r="W50" s="41"/>
    </row>
    <row r="51" spans="1:23" ht="15" x14ac:dyDescent="0.2">
      <c r="A51" s="35" t="s">
        <v>62</v>
      </c>
      <c r="B51" s="57">
        <v>2195.5023999999999</v>
      </c>
      <c r="C51" s="57">
        <v>582.37447999999995</v>
      </c>
      <c r="D51" s="57">
        <v>477.31054999999998</v>
      </c>
      <c r="E51" s="57">
        <v>355.65021999999999</v>
      </c>
      <c r="F51" s="57">
        <v>134.77328</v>
      </c>
      <c r="G51" s="57">
        <v>436.64004999999997</v>
      </c>
      <c r="H51" s="57">
        <v>270.90314000000001</v>
      </c>
      <c r="I51" s="60"/>
      <c r="J51" s="57">
        <f t="shared" si="2"/>
        <v>4453.1541200000001</v>
      </c>
      <c r="K51" s="41"/>
      <c r="L51" s="41"/>
      <c r="M51" s="41"/>
      <c r="N51" s="41"/>
      <c r="O51" s="41"/>
    </row>
    <row r="52" spans="1:23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14"/>
  <dimension ref="A1:S52"/>
  <sheetViews>
    <sheetView showGridLines="0" zoomScaleNormal="100" workbookViewId="0"/>
  </sheetViews>
  <sheetFormatPr defaultRowHeight="12.75" x14ac:dyDescent="0.2"/>
  <cols>
    <col min="1" max="1" width="17.140625" style="44" customWidth="1"/>
    <col min="2" max="8" width="9.7109375" customWidth="1"/>
    <col min="9" max="9" width="1.140625" customWidth="1"/>
    <col min="10" max="10" width="9.7109375" customWidth="1"/>
    <col min="11" max="11" width="3.5703125" bestFit="1" customWidth="1"/>
    <col min="12" max="12" width="3.5703125" customWidth="1"/>
    <col min="13" max="13" width="2.42578125" customWidth="1"/>
  </cols>
  <sheetData>
    <row r="1" spans="1:11" s="41" customFormat="1" ht="15.75" customHeight="1" x14ac:dyDescent="0.25">
      <c r="A1" s="33" t="s">
        <v>21</v>
      </c>
    </row>
    <row r="2" spans="1:11" ht="15.75" customHeight="1" x14ac:dyDescent="0.2"/>
    <row r="3" spans="1:11" ht="15.75" customHeight="1" x14ac:dyDescent="0.25">
      <c r="A3" s="33" t="s">
        <v>206</v>
      </c>
    </row>
    <row r="4" spans="1:11" ht="15.75" customHeight="1" x14ac:dyDescent="0.25">
      <c r="A4" s="33"/>
    </row>
    <row r="5" spans="1:11" ht="15.75" customHeight="1" x14ac:dyDescent="0.2"/>
    <row r="6" spans="1:11" ht="15.75" customHeight="1" x14ac:dyDescent="0.2">
      <c r="B6" s="66"/>
      <c r="C6" s="66"/>
      <c r="D6" s="66"/>
      <c r="E6" s="66"/>
      <c r="F6" s="66"/>
      <c r="G6" s="66"/>
      <c r="H6" s="66"/>
      <c r="I6" s="66"/>
      <c r="J6" s="66"/>
    </row>
    <row r="7" spans="1:11" s="44" customFormat="1" ht="15.75" customHeight="1" x14ac:dyDescent="0.2">
      <c r="B7" s="67" t="s">
        <v>70</v>
      </c>
      <c r="C7" s="67" t="s">
        <v>71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 s="67"/>
      <c r="J7" s="67" t="s">
        <v>13</v>
      </c>
    </row>
    <row r="8" spans="1:11" s="44" customFormat="1" ht="15.75" customHeight="1" x14ac:dyDescent="0.2">
      <c r="B8" s="67"/>
      <c r="C8" s="67"/>
      <c r="D8" s="67"/>
      <c r="E8" s="67"/>
      <c r="F8" s="67"/>
      <c r="G8" s="67"/>
      <c r="H8" s="67"/>
      <c r="I8" s="67"/>
      <c r="J8" s="67"/>
    </row>
    <row r="9" spans="1:11" ht="15.75" customHeight="1" x14ac:dyDescent="0.2">
      <c r="A9" s="50" t="s">
        <v>229</v>
      </c>
      <c r="B9" s="62">
        <f>IF(OR('Tabel 5 F'!B9&lt;5,'Tabel 5 Be'!B9&lt;0.5),"-",IFERROR('Tabel 5 Be'!B9/'Tabel 5 F'!B9*100,"-"))</f>
        <v>46.989447548106767</v>
      </c>
      <c r="C9" s="62">
        <f>IF(OR('Tabel 5 F'!C9&lt;5,'Tabel 5 Be'!C9&lt;0.5),"-",IFERROR('Tabel 5 Be'!C9/'Tabel 5 F'!C9*100,"-"))</f>
        <v>10.223182145428366</v>
      </c>
      <c r="D9" s="62">
        <f>IF(OR('Tabel 5 F'!D9&lt;5,'Tabel 5 Be'!D9&lt;0.5),"-",IFERROR('Tabel 5 Be'!D9/'Tabel 5 F'!D9*100,"-"))</f>
        <v>2.6490066225165565</v>
      </c>
      <c r="E9" s="62">
        <f>IF(OR('Tabel 5 F'!E9&lt;5,'Tabel 5 Be'!E9&lt;0.5),"-",IFERROR('Tabel 5 Be'!E9/'Tabel 5 F'!E9*100,"-"))</f>
        <v>1.9080996884735202</v>
      </c>
      <c r="F9" s="62">
        <f>IF(OR('Tabel 5 F'!F9&lt;5,'Tabel 5 Be'!F9&lt;0.5),"-",IFERROR('Tabel 5 Be'!F9/'Tabel 5 F'!F9*100,"-"))</f>
        <v>1.2158703071672354</v>
      </c>
      <c r="G9" s="62">
        <f>IF(OR('Tabel 5 F'!G9&lt;5,'Tabel 5 Be'!G9&lt;0.5),"-",IFERROR('Tabel 5 Be'!G9/'Tabel 5 F'!G9*100,"-"))</f>
        <v>1.3690691778341182</v>
      </c>
      <c r="H9" s="62">
        <f>IF(OR('Tabel 5 F'!H9&lt;5,'Tabel 5 Be'!H9&lt;0.5),"-",IFERROR('Tabel 5 Be'!H9/'Tabel 5 F'!H9*100,"-"))</f>
        <v>2.3178807947019866</v>
      </c>
      <c r="I9" s="101"/>
      <c r="J9" s="62">
        <f>IF(OR('Tabel 5 F'!J9&lt;5,'Tabel 5 Be'!J9&lt;0.5),"-",IFERROR('Tabel 5 Be'!J9/'Tabel 5 F'!J9*100,"-"))</f>
        <v>4.3647100356237356</v>
      </c>
      <c r="K9" s="100"/>
    </row>
    <row r="10" spans="1:11" ht="15.75" customHeight="1" x14ac:dyDescent="0.2">
      <c r="A10" s="52" t="s">
        <v>230</v>
      </c>
      <c r="B10" s="63">
        <f>IF(OR('Tabel 5 F'!B10&lt;5,'Tabel 5 Be'!B10&lt;0.5),"-",IFERROR('Tabel 5 Be'!B10/'Tabel 5 F'!B10*100,"-"))</f>
        <v>35.294117647058826</v>
      </c>
      <c r="C10" s="63">
        <f>IF(OR('Tabel 5 F'!C10&lt;5,'Tabel 5 Be'!C10&lt;0.5),"-",IFERROR('Tabel 5 Be'!C10/'Tabel 5 F'!C10*100,"-"))</f>
        <v>7.7342047930283222</v>
      </c>
      <c r="D10" s="63">
        <f>IF(OR('Tabel 5 F'!D10&lt;5,'Tabel 5 Be'!D10&lt;0.5),"-",IFERROR('Tabel 5 Be'!D10/'Tabel 5 F'!D10*100,"-"))</f>
        <v>3.486609398686205</v>
      </c>
      <c r="E10" s="63">
        <f>IF(OR('Tabel 5 F'!E10&lt;5,'Tabel 5 Be'!E10&lt;0.5),"-",IFERROR('Tabel 5 Be'!E10/'Tabel 5 F'!E10*100,"-"))</f>
        <v>2.314112291350531</v>
      </c>
      <c r="F10" s="63">
        <f>IF(OR('Tabel 5 F'!F10&lt;5,'Tabel 5 Be'!F10&lt;0.5),"-",IFERROR('Tabel 5 Be'!F10/'Tabel 5 F'!F10*100,"-"))</f>
        <v>1.1834319526627219</v>
      </c>
      <c r="G10" s="63">
        <f>IF(OR('Tabel 5 F'!G10&lt;5,'Tabel 5 Be'!G10&lt;0.5),"-",IFERROR('Tabel 5 Be'!G10/'Tabel 5 F'!G10*100,"-"))</f>
        <v>1.7841639173467614</v>
      </c>
      <c r="H10" s="63">
        <f>IF(OR('Tabel 5 F'!H10&lt;5,'Tabel 5 Be'!H10&lt;0.5),"-",IFERROR('Tabel 5 Be'!H10/'Tabel 5 F'!H10*100,"-"))</f>
        <v>1.4905149051490514</v>
      </c>
      <c r="I10" s="101"/>
      <c r="J10" s="63">
        <f>IF(OR('Tabel 5 F'!J10&lt;5,'Tabel 5 Be'!J10&lt;0.5),"-",IFERROR('Tabel 5 Be'!J10/'Tabel 5 F'!J10*100,"-"))</f>
        <v>3.0419260614286134</v>
      </c>
      <c r="K10" s="100"/>
    </row>
    <row r="11" spans="1:11" ht="15.75" customHeight="1" x14ac:dyDescent="0.2">
      <c r="A11" s="50" t="s">
        <v>231</v>
      </c>
      <c r="B11" s="62">
        <f>IF(OR('Tabel 5 F'!B11&lt;5,'Tabel 5 Be'!B11&lt;0.5),"-",IFERROR('Tabel 5 Be'!B11/'Tabel 5 F'!B11*100,"-"))</f>
        <v>51.192214111922141</v>
      </c>
      <c r="C11" s="62">
        <f>IF(OR('Tabel 5 F'!C11&lt;5,'Tabel 5 Be'!C11&lt;0.5),"-",IFERROR('Tabel 5 Be'!C11/'Tabel 5 F'!C11*100,"-"))</f>
        <v>20.263308528906698</v>
      </c>
      <c r="D11" s="62">
        <f>IF(OR('Tabel 5 F'!D11&lt;5,'Tabel 5 Be'!D11&lt;0.5),"-",IFERROR('Tabel 5 Be'!D11/'Tabel 5 F'!D11*100,"-"))</f>
        <v>7.1361722040243327</v>
      </c>
      <c r="E11" s="62">
        <f>IF(OR('Tabel 5 F'!E11&lt;5,'Tabel 5 Be'!E11&lt;0.5),"-",IFERROR('Tabel 5 Be'!E11/'Tabel 5 F'!E11*100,"-"))</f>
        <v>3.1988873435326846</v>
      </c>
      <c r="F11" s="62">
        <f>IF(OR('Tabel 5 F'!F11&lt;5,'Tabel 5 Be'!F11&lt;0.5),"-",IFERROR('Tabel 5 Be'!F11/'Tabel 5 F'!F11*100,"-"))</f>
        <v>2.2058823529411766</v>
      </c>
      <c r="G11" s="62">
        <f>IF(OR('Tabel 5 F'!G11&lt;5,'Tabel 5 Be'!G11&lt;0.5),"-",IFERROR('Tabel 5 Be'!G11/'Tabel 5 F'!G11*100,"-"))</f>
        <v>2.1081081081081079</v>
      </c>
      <c r="H11" s="62">
        <f>IF(OR('Tabel 5 F'!H11&lt;5,'Tabel 5 Be'!H11&lt;0.5),"-",IFERROR('Tabel 5 Be'!H11/'Tabel 5 F'!H11*100,"-"))</f>
        <v>4.7724750277469479</v>
      </c>
      <c r="I11" s="101"/>
      <c r="J11" s="62">
        <f>IF(OR('Tabel 5 F'!J11&lt;5,'Tabel 5 Be'!J11&lt;0.5),"-",IFERROR('Tabel 5 Be'!J11/'Tabel 5 F'!J11*100,"-"))</f>
        <v>11.864808775570708</v>
      </c>
      <c r="K11" s="100"/>
    </row>
    <row r="12" spans="1:11" ht="15.75" customHeight="1" x14ac:dyDescent="0.2">
      <c r="A12" s="52" t="s">
        <v>26</v>
      </c>
      <c r="B12" s="63">
        <f>IF(OR('Tabel 5 F'!B12&lt;5,'Tabel 5 Be'!B12&lt;0.5),"-",IFERROR('Tabel 5 Be'!B12/'Tabel 5 F'!B12*100,"-"))</f>
        <v>56.583127426756086</v>
      </c>
      <c r="C12" s="63">
        <f>IF(OR('Tabel 5 F'!C12&lt;5,'Tabel 5 Be'!C12&lt;0.5),"-",IFERROR('Tabel 5 Be'!C12/'Tabel 5 F'!C12*100,"-"))</f>
        <v>30.694275274056025</v>
      </c>
      <c r="D12" s="63">
        <f>IF(OR('Tabel 5 F'!D12&lt;5,'Tabel 5 Be'!D12&lt;0.5),"-",IFERROR('Tabel 5 Be'!D12/'Tabel 5 F'!D12*100,"-"))</f>
        <v>12.592936802973979</v>
      </c>
      <c r="E12" s="63">
        <f>IF(OR('Tabel 5 F'!E12&lt;5,'Tabel 5 Be'!E12&lt;0.5),"-",IFERROR('Tabel 5 Be'!E12/'Tabel 5 F'!E12*100,"-"))</f>
        <v>6.8922651933701662</v>
      </c>
      <c r="F12" s="63">
        <f>IF(OR('Tabel 5 F'!F12&lt;5,'Tabel 5 Be'!F12&lt;0.5),"-",IFERROR('Tabel 5 Be'!F12/'Tabel 5 F'!F12*100,"-"))</f>
        <v>3.8598116411919099</v>
      </c>
      <c r="G12" s="63">
        <f>IF(OR('Tabel 5 F'!G12&lt;5,'Tabel 5 Be'!G12&lt;0.5),"-",IFERROR('Tabel 5 Be'!G12/'Tabel 5 F'!G12*100,"-"))</f>
        <v>3.6391078316283751</v>
      </c>
      <c r="H12" s="63">
        <f>IF(OR('Tabel 5 F'!H12&lt;5,'Tabel 5 Be'!H12&lt;0.5),"-",IFERROR('Tabel 5 Be'!H12/'Tabel 5 F'!H12*100,"-"))</f>
        <v>5.6516368128474364</v>
      </c>
      <c r="I12" s="101"/>
      <c r="J12" s="63">
        <f>IF(OR('Tabel 5 F'!J12&lt;5,'Tabel 5 Be'!J12&lt;0.5),"-",IFERROR('Tabel 5 Be'!J12/'Tabel 5 F'!J12*100,"-"))</f>
        <v>11.168262249895406</v>
      </c>
      <c r="K12" s="100"/>
    </row>
    <row r="13" spans="1:11" ht="15.75" customHeight="1" x14ac:dyDescent="0.2">
      <c r="A13" s="50" t="s">
        <v>27</v>
      </c>
      <c r="B13" s="62">
        <f>IF(OR('Tabel 5 F'!B13&lt;5,'Tabel 5 Be'!B13&lt;0.5),"-",IFERROR('Tabel 5 Be'!B13/'Tabel 5 F'!B13*100,"-"))</f>
        <v>49.019607843137251</v>
      </c>
      <c r="C13" s="62">
        <f>IF(OR('Tabel 5 F'!C13&lt;5,'Tabel 5 Be'!C13&lt;0.5),"-",IFERROR('Tabel 5 Be'!C13/'Tabel 5 F'!C13*100,"-"))</f>
        <v>19.863013698630137</v>
      </c>
      <c r="D13" s="62">
        <f>IF(OR('Tabel 5 F'!D13&lt;5,'Tabel 5 Be'!D13&lt;0.5),"-",IFERROR('Tabel 5 Be'!D13/'Tabel 5 F'!D13*100,"-"))</f>
        <v>7.1644042232277521</v>
      </c>
      <c r="E13" s="62">
        <f>IF(OR('Tabel 5 F'!E13&lt;5,'Tabel 5 Be'!E13&lt;0.5),"-",IFERROR('Tabel 5 Be'!E13/'Tabel 5 F'!E13*100,"-"))</f>
        <v>4.4211751018033745</v>
      </c>
      <c r="F13" s="62">
        <f>IF(OR('Tabel 5 F'!F13&lt;5,'Tabel 5 Be'!F13&lt;0.5),"-",IFERROR('Tabel 5 Be'!F13/'Tabel 5 F'!F13*100,"-"))</f>
        <v>1.7233125897558641</v>
      </c>
      <c r="G13" s="62">
        <f>IF(OR('Tabel 5 F'!G13&lt;5,'Tabel 5 Be'!G13&lt;0.5),"-",IFERROR('Tabel 5 Be'!G13/'Tabel 5 F'!G13*100,"-"))</f>
        <v>1.7106200997861727</v>
      </c>
      <c r="H13" s="62">
        <f>IF(OR('Tabel 5 F'!H13&lt;5,'Tabel 5 Be'!H13&lt;0.5),"-",IFERROR('Tabel 5 Be'!H13/'Tabel 5 F'!H13*100,"-"))</f>
        <v>4.0707964601769913</v>
      </c>
      <c r="I13" s="101"/>
      <c r="J13" s="62">
        <f>IF(OR('Tabel 5 F'!J13&lt;5,'Tabel 5 Be'!J13&lt;0.5),"-",IFERROR('Tabel 5 Be'!J13/'Tabel 5 F'!J13*100,"-"))</f>
        <v>4.417563322863062</v>
      </c>
      <c r="K13" s="100"/>
    </row>
    <row r="14" spans="1:11" ht="15.75" customHeight="1" x14ac:dyDescent="0.2">
      <c r="A14" s="52" t="s">
        <v>28</v>
      </c>
      <c r="B14" s="63">
        <f>IF(OR('Tabel 5 F'!B14&lt;5,'Tabel 5 Be'!B14&lt;0.5),"-",IFERROR('Tabel 5 Be'!B14/'Tabel 5 F'!B14*100,"-"))</f>
        <v>38.297872340425535</v>
      </c>
      <c r="C14" s="63">
        <f>IF(OR('Tabel 5 F'!C14&lt;5,'Tabel 5 Be'!C14&lt;0.5),"-",IFERROR('Tabel 5 Be'!C14/'Tabel 5 F'!C14*100,"-"))</f>
        <v>22.388059701492537</v>
      </c>
      <c r="D14" s="63">
        <f>IF(OR('Tabel 5 F'!D14&lt;5,'Tabel 5 Be'!D14&lt;0.5),"-",IFERROR('Tabel 5 Be'!D14/'Tabel 5 F'!D14*100,"-"))</f>
        <v>6.9090909090909092</v>
      </c>
      <c r="E14" s="63">
        <f>IF(OR('Tabel 5 F'!E14&lt;5,'Tabel 5 Be'!E14&lt;0.5),"-",IFERROR('Tabel 5 Be'!E14/'Tabel 5 F'!E14*100,"-"))</f>
        <v>4.1166380789022305</v>
      </c>
      <c r="F14" s="63">
        <f>IF(OR('Tabel 5 F'!F14&lt;5,'Tabel 5 Be'!F14&lt;0.5),"-",IFERROR('Tabel 5 Be'!F14/'Tabel 5 F'!F14*100,"-"))</f>
        <v>3.25</v>
      </c>
      <c r="G14" s="63">
        <f>IF(OR('Tabel 5 F'!G14&lt;5,'Tabel 5 Be'!G14&lt;0.5),"-",IFERROR('Tabel 5 Be'!G14/'Tabel 5 F'!G14*100,"-"))</f>
        <v>3.3112582781456954</v>
      </c>
      <c r="H14" s="63">
        <f>IF(OR('Tabel 5 F'!H14&lt;5,'Tabel 5 Be'!H14&lt;0.5),"-",IFERROR('Tabel 5 Be'!H14/'Tabel 5 F'!H14*100,"-"))</f>
        <v>0.99009900990099009</v>
      </c>
      <c r="I14" s="101"/>
      <c r="J14" s="63">
        <f>IF(OR('Tabel 5 F'!J14&lt;5,'Tabel 5 Be'!J14&lt;0.5),"-",IFERROR('Tabel 5 Be'!J14/'Tabel 5 F'!J14*100,"-"))</f>
        <v>5.0441361916771754</v>
      </c>
      <c r="K14" s="100"/>
    </row>
    <row r="15" spans="1:11" ht="15.75" customHeight="1" x14ac:dyDescent="0.2">
      <c r="A15" s="50" t="s">
        <v>29</v>
      </c>
      <c r="B15" s="62">
        <f>IF(OR('Tabel 5 F'!B15&lt;5,'Tabel 5 Be'!B15&lt;0.5),"-",IFERROR('Tabel 5 Be'!B15/'Tabel 5 F'!B15*100,"-"))</f>
        <v>51.510989010989007</v>
      </c>
      <c r="C15" s="62">
        <f>IF(OR('Tabel 5 F'!C15&lt;5,'Tabel 5 Be'!C15&lt;0.5),"-",IFERROR('Tabel 5 Be'!C15/'Tabel 5 F'!C15*100,"-"))</f>
        <v>23.937007874015748</v>
      </c>
      <c r="D15" s="62">
        <f>IF(OR('Tabel 5 F'!D15&lt;5,'Tabel 5 Be'!D15&lt;0.5),"-",IFERROR('Tabel 5 Be'!D15/'Tabel 5 F'!D15*100,"-"))</f>
        <v>9.512937595129376</v>
      </c>
      <c r="E15" s="62">
        <f>IF(OR('Tabel 5 F'!E15&lt;5,'Tabel 5 Be'!E15&lt;0.5),"-",IFERROR('Tabel 5 Be'!E15/'Tabel 5 F'!E15*100,"-"))</f>
        <v>7.3885350318471339</v>
      </c>
      <c r="F15" s="62">
        <f>IF(OR('Tabel 5 F'!F15&lt;5,'Tabel 5 Be'!F15&lt;0.5),"-",IFERROR('Tabel 5 Be'!F15/'Tabel 5 F'!F15*100,"-"))</f>
        <v>3.8860103626943006</v>
      </c>
      <c r="G15" s="62">
        <f>IF(OR('Tabel 5 F'!G15&lt;5,'Tabel 5 Be'!G15&lt;0.5),"-",IFERROR('Tabel 5 Be'!G15/'Tabel 5 F'!G15*100,"-"))</f>
        <v>5.0167224080267561</v>
      </c>
      <c r="H15" s="62">
        <f>IF(OR('Tabel 5 F'!H15&lt;5,'Tabel 5 Be'!H15&lt;0.5),"-",IFERROR('Tabel 5 Be'!H15/'Tabel 5 F'!H15*100,"-"))</f>
        <v>10.434782608695652</v>
      </c>
      <c r="I15" s="101"/>
      <c r="J15" s="62">
        <f>IF(OR('Tabel 5 F'!J15&lt;5,'Tabel 5 Be'!J15&lt;0.5),"-",IFERROR('Tabel 5 Be'!J15/'Tabel 5 F'!J15*100,"-"))</f>
        <v>16.510123147568358</v>
      </c>
      <c r="K15" s="100"/>
    </row>
    <row r="16" spans="1:11" ht="15.75" customHeight="1" x14ac:dyDescent="0.2">
      <c r="A16" s="52" t="s">
        <v>30</v>
      </c>
      <c r="B16" s="63">
        <f>IF(OR('Tabel 5 F'!B16&lt;5,'Tabel 5 Be'!B16&lt;0.5),"-",IFERROR('Tabel 5 Be'!B16/'Tabel 5 F'!B16*100,"-"))</f>
        <v>47.428571428571431</v>
      </c>
      <c r="C16" s="63">
        <f>IF(OR('Tabel 5 F'!C16&lt;5,'Tabel 5 Be'!C16&lt;0.5),"-",IFERROR('Tabel 5 Be'!C16/'Tabel 5 F'!C16*100,"-"))</f>
        <v>22.758620689655174</v>
      </c>
      <c r="D16" s="63">
        <f>IF(OR('Tabel 5 F'!D16&lt;5,'Tabel 5 Be'!D16&lt;0.5),"-",IFERROR('Tabel 5 Be'!D16/'Tabel 5 F'!D16*100,"-"))</f>
        <v>11.869436201780417</v>
      </c>
      <c r="E16" s="63">
        <f>IF(OR('Tabel 5 F'!E16&lt;5,'Tabel 5 Be'!E16&lt;0.5),"-",IFERROR('Tabel 5 Be'!E16/'Tabel 5 F'!E16*100,"-"))</f>
        <v>6.854838709677419</v>
      </c>
      <c r="F16" s="63">
        <f>IF(OR('Tabel 5 F'!F16&lt;5,'Tabel 5 Be'!F16&lt;0.5),"-",IFERROR('Tabel 5 Be'!F16/'Tabel 5 F'!F16*100,"-"))</f>
        <v>2.4115755627009645</v>
      </c>
      <c r="G16" s="63">
        <f>IF(OR('Tabel 5 F'!G16&lt;5,'Tabel 5 Be'!G16&lt;0.5),"-",IFERROR('Tabel 5 Be'!G16/'Tabel 5 F'!G16*100,"-"))</f>
        <v>3.0920060331825039</v>
      </c>
      <c r="H16" s="63">
        <f>IF(OR('Tabel 5 F'!H16&lt;5,'Tabel 5 Be'!H16&lt;0.5),"-",IFERROR('Tabel 5 Be'!H16/'Tabel 5 F'!H16*100,"-"))</f>
        <v>3.7037037037037033</v>
      </c>
      <c r="I16" s="101"/>
      <c r="J16" s="63">
        <f>IF(OR('Tabel 5 F'!J16&lt;5,'Tabel 5 Be'!J16&lt;0.5),"-",IFERROR('Tabel 5 Be'!J16/'Tabel 5 F'!J16*100,"-"))</f>
        <v>7.7564894932014834</v>
      </c>
      <c r="K16" s="100"/>
    </row>
    <row r="17" spans="1:11" ht="15" hidden="1" customHeight="1" x14ac:dyDescent="0.2">
      <c r="A17" s="50" t="s">
        <v>31</v>
      </c>
      <c r="B17" s="62">
        <f>IF(OR('Tabel 5 F'!B17&lt;5,'Tabel 5 Be'!B17&lt;0.5),"-",IFERROR('Tabel 5 Be'!B17/'Tabel 5 F'!B17*100,"-"))</f>
        <v>26.086956521739129</v>
      </c>
      <c r="C17" s="62">
        <f>IF(OR('Tabel 5 F'!C17&lt;5,'Tabel 5 Be'!C17&lt;0.5),"-",IFERROR('Tabel 5 Be'!C17/'Tabel 5 F'!C17*100,"-"))</f>
        <v>16.666666666666664</v>
      </c>
      <c r="D17" s="62">
        <f>IF(OR('Tabel 5 F'!D17&lt;5,'Tabel 5 Be'!D17&lt;0.5),"-",IFERROR('Tabel 5 Be'!D17/'Tabel 5 F'!D17*100,"-"))</f>
        <v>5.6179775280898872</v>
      </c>
      <c r="E17" s="62">
        <f>IF(OR('Tabel 5 F'!E17&lt;5,'Tabel 5 Be'!E17&lt;0.5),"-",IFERROR('Tabel 5 Be'!E17/'Tabel 5 F'!E17*100,"-"))</f>
        <v>5.6962025316455698</v>
      </c>
      <c r="F17" s="62">
        <f>IF(OR('Tabel 5 F'!F17&lt;5,'Tabel 5 Be'!F17&lt;0.5),"-",IFERROR('Tabel 5 Be'!F17/'Tabel 5 F'!F17*100,"-"))</f>
        <v>2.8436018957345972</v>
      </c>
      <c r="G17" s="62">
        <f>IF(OR('Tabel 5 F'!G17&lt;5,'Tabel 5 Be'!G17&lt;0.5),"-",IFERROR('Tabel 5 Be'!G17/'Tabel 5 F'!G17*100,"-"))</f>
        <v>2.3270846800258567</v>
      </c>
      <c r="H17" s="62">
        <f>IF(OR('Tabel 5 F'!H17&lt;5,'Tabel 5 Be'!H17&lt;0.5),"-",IFERROR('Tabel 5 Be'!H17/'Tabel 5 F'!H17*100,"-"))</f>
        <v>4.7781569965870307</v>
      </c>
      <c r="I17" s="101"/>
      <c r="J17" s="62">
        <f>IF(OR('Tabel 5 F'!J17&lt;5,'Tabel 5 Be'!J17&lt;0.5),"-",IFERROR('Tabel 5 Be'!J17/'Tabel 5 F'!J17*100,"-"))</f>
        <v>3.9435450394354503</v>
      </c>
      <c r="K17" s="100"/>
    </row>
    <row r="18" spans="1:11" ht="15" hidden="1" customHeight="1" x14ac:dyDescent="0.2">
      <c r="A18" s="52" t="s">
        <v>32</v>
      </c>
      <c r="B18" s="63">
        <f>IF(OR('Tabel 5 F'!B18&lt;5,'Tabel 5 Be'!B18&lt;0.5),"-",IFERROR('Tabel 5 Be'!B18/'Tabel 5 F'!B18*100,"-"))</f>
        <v>54.347826086956516</v>
      </c>
      <c r="C18" s="63">
        <f>IF(OR('Tabel 5 F'!C18&lt;5,'Tabel 5 Be'!C18&lt;0.5),"-",IFERROR('Tabel 5 Be'!C18/'Tabel 5 F'!C18*100,"-"))</f>
        <v>14.814814814814813</v>
      </c>
      <c r="D18" s="63">
        <f>IF(OR('Tabel 5 F'!D18&lt;5,'Tabel 5 Be'!D18&lt;0.5),"-",IFERROR('Tabel 5 Be'!D18/'Tabel 5 F'!D18*100,"-"))</f>
        <v>7.2727272727272725</v>
      </c>
      <c r="E18" s="63">
        <f>IF(OR('Tabel 5 F'!E18&lt;5,'Tabel 5 Be'!E18&lt;0.5),"-",IFERROR('Tabel 5 Be'!E18/'Tabel 5 F'!E18*100,"-"))</f>
        <v>4.395604395604396</v>
      </c>
      <c r="F18" s="63">
        <f>IF(OR('Tabel 5 F'!F18&lt;5,'Tabel 5 Be'!F18&lt;0.5),"-",IFERROR('Tabel 5 Be'!F18/'Tabel 5 F'!F18*100,"-"))</f>
        <v>2.8571428571428572</v>
      </c>
      <c r="G18" s="63">
        <f>IF(OR('Tabel 5 F'!G18&lt;5,'Tabel 5 Be'!G18&lt;0.5),"-",IFERROR('Tabel 5 Be'!G18/'Tabel 5 F'!G18*100,"-"))</f>
        <v>3.1872509960159361</v>
      </c>
      <c r="H18" s="63" t="str">
        <f>IF(OR('Tabel 5 F'!H18&lt;5,'Tabel 5 Be'!H18&lt;0.5),"-",IFERROR('Tabel 5 Be'!H18/'Tabel 5 F'!H18*100,"-"))</f>
        <v>-</v>
      </c>
      <c r="I18" s="101"/>
      <c r="J18" s="63">
        <f>IF(OR('Tabel 5 F'!J18&lt;5,'Tabel 5 Be'!J18&lt;0.5),"-",IFERROR('Tabel 5 Be'!J18/'Tabel 5 F'!J18*100,"-"))</f>
        <v>7.6023391812865491</v>
      </c>
      <c r="K18" s="100"/>
    </row>
    <row r="19" spans="1:11" ht="15" hidden="1" customHeight="1" x14ac:dyDescent="0.2">
      <c r="A19" s="50" t="s">
        <v>33</v>
      </c>
      <c r="B19" s="62" t="str">
        <f>IF(OR('Tabel 5 F'!B19&lt;5,'Tabel 5 Be'!B19&lt;0.5),"-",IFERROR('Tabel 5 Be'!B19/'Tabel 5 F'!B19*100,"-"))</f>
        <v>-</v>
      </c>
      <c r="C19" s="62" t="str">
        <f>IF(OR('Tabel 5 F'!C19&lt;5,'Tabel 5 Be'!C19&lt;0.5),"-",IFERROR('Tabel 5 Be'!C19/'Tabel 5 F'!C19*100,"-"))</f>
        <v>-</v>
      </c>
      <c r="D19" s="62" t="str">
        <f>IF(OR('Tabel 5 F'!D19&lt;5,'Tabel 5 Be'!D19&lt;0.5),"-",IFERROR('Tabel 5 Be'!D19/'Tabel 5 F'!D19*100,"-"))</f>
        <v>-</v>
      </c>
      <c r="E19" s="62" t="str">
        <f>IF(OR('Tabel 5 F'!E19&lt;5,'Tabel 5 Be'!E19&lt;0.5),"-",IFERROR('Tabel 5 Be'!E19/'Tabel 5 F'!E19*100,"-"))</f>
        <v>-</v>
      </c>
      <c r="F19" s="62">
        <f>IF(OR('Tabel 5 F'!F19&lt;5,'Tabel 5 Be'!F19&lt;0.5),"-",IFERROR('Tabel 5 Be'!F19/'Tabel 5 F'!F19*100,"-"))</f>
        <v>6.4516129032258061</v>
      </c>
      <c r="G19" s="62">
        <f>IF(OR('Tabel 5 F'!G19&lt;5,'Tabel 5 Be'!G19&lt;0.5),"-",IFERROR('Tabel 5 Be'!G19/'Tabel 5 F'!G19*100,"-"))</f>
        <v>2.4193548387096775</v>
      </c>
      <c r="H19" s="62">
        <f>IF(OR('Tabel 5 F'!H19&lt;5,'Tabel 5 Be'!H19&lt;0.5),"-",IFERROR('Tabel 5 Be'!H19/'Tabel 5 F'!H19*100,"-"))</f>
        <v>3.5714285714285712</v>
      </c>
      <c r="I19" s="101"/>
      <c r="J19" s="62">
        <f>IF(OR('Tabel 5 F'!J19&lt;5,'Tabel 5 Be'!J19&lt;0.5),"-",IFERROR('Tabel 5 Be'!J19/'Tabel 5 F'!J19*100,"-"))</f>
        <v>2.7272727272727271</v>
      </c>
      <c r="K19" s="100"/>
    </row>
    <row r="20" spans="1:11" ht="15" hidden="1" customHeight="1" x14ac:dyDescent="0.2">
      <c r="A20" s="52" t="s">
        <v>34</v>
      </c>
      <c r="B20" s="63">
        <f>IF(OR('Tabel 5 F'!B20&lt;5,'Tabel 5 Be'!B20&lt;0.5),"-",IFERROR('Tabel 5 Be'!B20/'Tabel 5 F'!B20*100,"-"))</f>
        <v>50</v>
      </c>
      <c r="C20" s="63">
        <f>IF(OR('Tabel 5 F'!C20&lt;5,'Tabel 5 Be'!C20&lt;0.5),"-",IFERROR('Tabel 5 Be'!C20/'Tabel 5 F'!C20*100,"-"))</f>
        <v>23.076923076923077</v>
      </c>
      <c r="D20" s="63">
        <f>IF(OR('Tabel 5 F'!D20&lt;5,'Tabel 5 Be'!D20&lt;0.5),"-",IFERROR('Tabel 5 Be'!D20/'Tabel 5 F'!D20*100,"-"))</f>
        <v>4.5454545454545459</v>
      </c>
      <c r="E20" s="63">
        <f>IF(OR('Tabel 5 F'!E20&lt;5,'Tabel 5 Be'!E20&lt;0.5),"-",IFERROR('Tabel 5 Be'!E20/'Tabel 5 F'!E20*100,"-"))</f>
        <v>6.0606060606060606</v>
      </c>
      <c r="F20" s="63" t="str">
        <f>IF(OR('Tabel 5 F'!F20&lt;5,'Tabel 5 Be'!F20&lt;0.5),"-",IFERROR('Tabel 5 Be'!F20/'Tabel 5 F'!F20*100,"-"))</f>
        <v>-</v>
      </c>
      <c r="G20" s="63">
        <f>IF(OR('Tabel 5 F'!G20&lt;5,'Tabel 5 Be'!G20&lt;0.5),"-",IFERROR('Tabel 5 Be'!G20/'Tabel 5 F'!G20*100,"-"))</f>
        <v>1.048951048951049</v>
      </c>
      <c r="H20" s="63">
        <f>IF(OR('Tabel 5 F'!H20&lt;5,'Tabel 5 Be'!H20&lt;0.5),"-",IFERROR('Tabel 5 Be'!H20/'Tabel 5 F'!H20*100,"-"))</f>
        <v>5.2631578947368416</v>
      </c>
      <c r="I20" s="101"/>
      <c r="J20" s="63">
        <f>IF(OR('Tabel 5 F'!J20&lt;5,'Tabel 5 Be'!J20&lt;0.5),"-",IFERROR('Tabel 5 Be'!J20/'Tabel 5 F'!J20*100,"-"))</f>
        <v>4.4660194174757279</v>
      </c>
      <c r="K20" s="100"/>
    </row>
    <row r="21" spans="1:11" ht="15.75" customHeight="1" x14ac:dyDescent="0.2">
      <c r="A21" s="50" t="s">
        <v>35</v>
      </c>
      <c r="B21" s="62">
        <f>IF(OR('Tabel 5 F'!B21&lt;5,'Tabel 5 Be'!B21&lt;0.5),"-",IFERROR('Tabel 5 Be'!B21/'Tabel 5 F'!B21*100,"-"))</f>
        <v>39.416058394160586</v>
      </c>
      <c r="C21" s="62">
        <f>IF(OR('Tabel 5 F'!C21&lt;5,'Tabel 5 Be'!C21&lt;0.5),"-",IFERROR('Tabel 5 Be'!C21/'Tabel 5 F'!C21*100,"-"))</f>
        <v>16.666666666666664</v>
      </c>
      <c r="D21" s="62">
        <f>IF(OR('Tabel 5 F'!D21&lt;5,'Tabel 5 Be'!D21&lt;0.5),"-",IFERROR('Tabel 5 Be'!D21/'Tabel 5 F'!D21*100,"-"))</f>
        <v>6.2222222222222223</v>
      </c>
      <c r="E21" s="62">
        <f>IF(OR('Tabel 5 F'!E21&lt;5,'Tabel 5 Be'!E21&lt;0.5),"-",IFERROR('Tabel 5 Be'!E21/'Tabel 5 F'!E21*100,"-"))</f>
        <v>5.0167224080267561</v>
      </c>
      <c r="F21" s="62">
        <f>IF(OR('Tabel 5 F'!F21&lt;5,'Tabel 5 Be'!F21&lt;0.5),"-",IFERROR('Tabel 5 Be'!F21/'Tabel 5 F'!F21*100,"-"))</f>
        <v>2.5641025641025639</v>
      </c>
      <c r="G21" s="62">
        <f>IF(OR('Tabel 5 F'!G21&lt;5,'Tabel 5 Be'!G21&lt;0.5),"-",IFERROR('Tabel 5 Be'!G21/'Tabel 5 F'!G21*100,"-"))</f>
        <v>2.2727272727272729</v>
      </c>
      <c r="H21" s="62">
        <f>IF(OR('Tabel 5 F'!H21&lt;5,'Tabel 5 Be'!H21&lt;0.5),"-",IFERROR('Tabel 5 Be'!H21/'Tabel 5 F'!H21*100,"-"))</f>
        <v>4.1666666666666661</v>
      </c>
      <c r="I21" s="101"/>
      <c r="J21" s="62">
        <f>IF(OR('Tabel 5 F'!J21&lt;5,'Tabel 5 Be'!J21&lt;0.5),"-",IFERROR('Tabel 5 Be'!J21/'Tabel 5 F'!J21*100,"-"))</f>
        <v>4.5454545454545459</v>
      </c>
      <c r="K21" s="100"/>
    </row>
    <row r="22" spans="1:11" ht="15.75" customHeight="1" x14ac:dyDescent="0.2">
      <c r="A22" s="52" t="s">
        <v>36</v>
      </c>
      <c r="B22" s="63">
        <f>IF(OR('Tabel 5 F'!B22&lt;5,'Tabel 5 Be'!B22&lt;0.5),"-",IFERROR('Tabel 5 Be'!B22/'Tabel 5 F'!B22*100,"-"))</f>
        <v>58.82352941176471</v>
      </c>
      <c r="C22" s="63" t="str">
        <f>IF(OR('Tabel 5 F'!C22&lt;5,'Tabel 5 Be'!C22&lt;0.5),"-",IFERROR('Tabel 5 Be'!C22/'Tabel 5 F'!C22*100,"-"))</f>
        <v>-</v>
      </c>
      <c r="D22" s="63" t="str">
        <f>IF(OR('Tabel 5 F'!D22&lt;5,'Tabel 5 Be'!D22&lt;0.5),"-",IFERROR('Tabel 5 Be'!D22/'Tabel 5 F'!D22*100,"-"))</f>
        <v>-</v>
      </c>
      <c r="E22" s="63" t="str">
        <f>IF(OR('Tabel 5 F'!E22&lt;5,'Tabel 5 Be'!E22&lt;0.5),"-",IFERROR('Tabel 5 Be'!E22/'Tabel 5 F'!E22*100,"-"))</f>
        <v>-</v>
      </c>
      <c r="F22" s="63" t="str">
        <f>IF(OR('Tabel 5 F'!F22&lt;5,'Tabel 5 Be'!F22&lt;0.5),"-",IFERROR('Tabel 5 Be'!F22/'Tabel 5 F'!F22*100,"-"))</f>
        <v>-</v>
      </c>
      <c r="G22" s="63">
        <f>IF(OR('Tabel 5 F'!G22&lt;5,'Tabel 5 Be'!G22&lt;0.5),"-",IFERROR('Tabel 5 Be'!G22/'Tabel 5 F'!G22*100,"-"))</f>
        <v>3.5714285714285712</v>
      </c>
      <c r="H22" s="63">
        <f>IF(OR('Tabel 5 F'!H22&lt;5,'Tabel 5 Be'!H22&lt;0.5),"-",IFERROR('Tabel 5 Be'!H22/'Tabel 5 F'!H22*100,"-"))</f>
        <v>3.5714285714285712</v>
      </c>
      <c r="I22" s="101"/>
      <c r="J22" s="63">
        <f>IF(OR('Tabel 5 F'!J22&lt;5,'Tabel 5 Be'!J22&lt;0.5),"-",IFERROR('Tabel 5 Be'!J22/'Tabel 5 F'!J22*100,"-"))</f>
        <v>5.322128851540616</v>
      </c>
      <c r="K22" s="100"/>
    </row>
    <row r="23" spans="1:11" ht="15.75" customHeight="1" x14ac:dyDescent="0.2">
      <c r="A23" s="50" t="s">
        <v>37</v>
      </c>
      <c r="B23" s="62">
        <f>IF(OR('Tabel 5 F'!B23&lt;5,'Tabel 5 Be'!B23&lt;0.5),"-",IFERROR('Tabel 5 Be'!B23/'Tabel 5 F'!B23*100,"-"))</f>
        <v>40</v>
      </c>
      <c r="C23" s="62">
        <f>IF(OR('Tabel 5 F'!C23&lt;5,'Tabel 5 Be'!C23&lt;0.5),"-",IFERROR('Tabel 5 Be'!C23/'Tabel 5 F'!C23*100,"-"))</f>
        <v>20.588235294117645</v>
      </c>
      <c r="D23" s="62">
        <f>IF(OR('Tabel 5 F'!D23&lt;5,'Tabel 5 Be'!D23&lt;0.5),"-",IFERROR('Tabel 5 Be'!D23/'Tabel 5 F'!D23*100,"-"))</f>
        <v>7.4766355140186906</v>
      </c>
      <c r="E23" s="62">
        <f>IF(OR('Tabel 5 F'!E23&lt;5,'Tabel 5 Be'!E23&lt;0.5),"-",IFERROR('Tabel 5 Be'!E23/'Tabel 5 F'!E23*100,"-"))</f>
        <v>7.042253521126761</v>
      </c>
      <c r="F23" s="62">
        <f>IF(OR('Tabel 5 F'!F23&lt;5,'Tabel 5 Be'!F23&lt;0.5),"-",IFERROR('Tabel 5 Be'!F23/'Tabel 5 F'!F23*100,"-"))</f>
        <v>5.5555555555555554</v>
      </c>
      <c r="G23" s="62">
        <f>IF(OR('Tabel 5 F'!G23&lt;5,'Tabel 5 Be'!G23&lt;0.5),"-",IFERROR('Tabel 5 Be'!G23/'Tabel 5 F'!G23*100,"-"))</f>
        <v>7.5</v>
      </c>
      <c r="H23" s="62">
        <f>IF(OR('Tabel 5 F'!H23&lt;5,'Tabel 5 Be'!H23&lt;0.5),"-",IFERROR('Tabel 5 Be'!H23/'Tabel 5 F'!H23*100,"-"))</f>
        <v>6.0606060606060606</v>
      </c>
      <c r="I23" s="101"/>
      <c r="J23" s="62">
        <f>IF(OR('Tabel 5 F'!J23&lt;5,'Tabel 5 Be'!J23&lt;0.5),"-",IFERROR('Tabel 5 Be'!J23/'Tabel 5 F'!J23*100,"-"))</f>
        <v>11.979166666666668</v>
      </c>
      <c r="K23" s="100"/>
    </row>
    <row r="24" spans="1:11" ht="15.75" customHeight="1" x14ac:dyDescent="0.2">
      <c r="A24" s="52" t="s">
        <v>38</v>
      </c>
      <c r="B24" s="63">
        <f>IF(OR('Tabel 5 F'!B24&lt;5,'Tabel 5 Be'!B24&lt;0.5),"-",IFERROR('Tabel 5 Be'!B24/'Tabel 5 F'!B24*100,"-"))</f>
        <v>18.604651162790699</v>
      </c>
      <c r="C24" s="63">
        <f>IF(OR('Tabel 5 F'!C24&lt;5,'Tabel 5 Be'!C24&lt;0.5),"-",IFERROR('Tabel 5 Be'!C24/'Tabel 5 F'!C24*100,"-"))</f>
        <v>8</v>
      </c>
      <c r="D24" s="63">
        <f>IF(OR('Tabel 5 F'!D24&lt;5,'Tabel 5 Be'!D24&lt;0.5),"-",IFERROR('Tabel 5 Be'!D24/'Tabel 5 F'!D24*100,"-"))</f>
        <v>2.7118644067796609</v>
      </c>
      <c r="E24" s="63">
        <f>IF(OR('Tabel 5 F'!E24&lt;5,'Tabel 5 Be'!E24&lt;0.5),"-",IFERROR('Tabel 5 Be'!E24/'Tabel 5 F'!E24*100,"-"))</f>
        <v>2.9411764705882351</v>
      </c>
      <c r="F24" s="63">
        <f>IF(OR('Tabel 5 F'!F24&lt;5,'Tabel 5 Be'!F24&lt;0.5),"-",IFERROR('Tabel 5 Be'!F24/'Tabel 5 F'!F24*100,"-"))</f>
        <v>1.7543859649122806</v>
      </c>
      <c r="G24" s="63">
        <f>IF(OR('Tabel 5 F'!G24&lt;5,'Tabel 5 Be'!G24&lt;0.5),"-",IFERROR('Tabel 5 Be'!G24/'Tabel 5 F'!G24*100,"-"))</f>
        <v>1.2571428571428571</v>
      </c>
      <c r="H24" s="63">
        <f>IF(OR('Tabel 5 F'!H24&lt;5,'Tabel 5 Be'!H24&lt;0.5),"-",IFERROR('Tabel 5 Be'!H24/'Tabel 5 F'!H24*100,"-"))</f>
        <v>3.278688524590164</v>
      </c>
      <c r="I24" s="101"/>
      <c r="J24" s="63">
        <f>IF(OR('Tabel 5 F'!J24&lt;5,'Tabel 5 Be'!J24&lt;0.5),"-",IFERROR('Tabel 5 Be'!J24/'Tabel 5 F'!J24*100,"-"))</f>
        <v>3.258036490008688</v>
      </c>
      <c r="K24" s="100"/>
    </row>
    <row r="25" spans="1:11" ht="15.75" customHeight="1" x14ac:dyDescent="0.2">
      <c r="A25" s="50" t="s">
        <v>39</v>
      </c>
      <c r="B25" s="62">
        <f>IF(OR('Tabel 5 F'!B25&lt;5,'Tabel 5 Be'!B25&lt;0.5),"-",IFERROR('Tabel 5 Be'!B25/'Tabel 5 F'!B25*100,"-"))</f>
        <v>34.256055363321799</v>
      </c>
      <c r="C25" s="62">
        <f>IF(OR('Tabel 5 F'!C25&lt;5,'Tabel 5 Be'!C25&lt;0.5),"-",IFERROR('Tabel 5 Be'!C25/'Tabel 5 F'!C25*100,"-"))</f>
        <v>11.406844106463879</v>
      </c>
      <c r="D25" s="62">
        <f>IF(OR('Tabel 5 F'!D25&lt;5,'Tabel 5 Be'!D25&lt;0.5),"-",IFERROR('Tabel 5 Be'!D25/'Tabel 5 F'!D25*100,"-"))</f>
        <v>3.4539473684210531</v>
      </c>
      <c r="E25" s="62">
        <f>IF(OR('Tabel 5 F'!E25&lt;5,'Tabel 5 Be'!E25&lt;0.5),"-",IFERROR('Tabel 5 Be'!E25/'Tabel 5 F'!E25*100,"-"))</f>
        <v>1.9607843137254901</v>
      </c>
      <c r="F25" s="62">
        <f>IF(OR('Tabel 5 F'!F25&lt;5,'Tabel 5 Be'!F25&lt;0.5),"-",IFERROR('Tabel 5 Be'!F25/'Tabel 5 F'!F25*100,"-"))</f>
        <v>1.5100671140939599</v>
      </c>
      <c r="G25" s="62">
        <f>IF(OR('Tabel 5 F'!G25&lt;5,'Tabel 5 Be'!G25&lt;0.5),"-",IFERROR('Tabel 5 Be'!G25/'Tabel 5 F'!G25*100,"-"))</f>
        <v>1.4734774066797642</v>
      </c>
      <c r="H25" s="62">
        <f>IF(OR('Tabel 5 F'!H25&lt;5,'Tabel 5 Be'!H25&lt;0.5),"-",IFERROR('Tabel 5 Be'!H25/'Tabel 5 F'!H25*100,"-"))</f>
        <v>3.0674846625766872</v>
      </c>
      <c r="I25" s="101"/>
      <c r="J25" s="62">
        <f>IF(OR('Tabel 5 F'!J25&lt;5,'Tabel 5 Be'!J25&lt;0.5),"-",IFERROR('Tabel 5 Be'!J25/'Tabel 5 F'!J25*100,"-"))</f>
        <v>4.2700519330640505</v>
      </c>
      <c r="K25" s="100"/>
    </row>
    <row r="26" spans="1:11" ht="15.75" customHeight="1" x14ac:dyDescent="0.2">
      <c r="A26" s="52" t="s">
        <v>40</v>
      </c>
      <c r="B26" s="63">
        <f>IF(OR('Tabel 5 F'!B26&lt;5,'Tabel 5 Be'!B26&lt;0.5),"-",IFERROR('Tabel 5 Be'!B26/'Tabel 5 F'!B26*100,"-"))</f>
        <v>41.533864541832671</v>
      </c>
      <c r="C26" s="63">
        <f>IF(OR('Tabel 5 F'!C26&lt;5,'Tabel 5 Be'!C26&lt;0.5),"-",IFERROR('Tabel 5 Be'!C26/'Tabel 5 F'!C26*100,"-"))</f>
        <v>1.6483516483516485</v>
      </c>
      <c r="D26" s="63">
        <f>IF(OR('Tabel 5 F'!D26&lt;5,'Tabel 5 Be'!D26&lt;0.5),"-",IFERROR('Tabel 5 Be'!D26/'Tabel 5 F'!D26*100,"-"))</f>
        <v>2.3346303501945527</v>
      </c>
      <c r="E26" s="63">
        <f>IF(OR('Tabel 5 F'!E26&lt;5,'Tabel 5 Be'!E26&lt;0.5),"-",IFERROR('Tabel 5 Be'!E26/'Tabel 5 F'!E26*100,"-"))</f>
        <v>1.4456630109670987</v>
      </c>
      <c r="F26" s="63">
        <f>IF(OR('Tabel 5 F'!F26&lt;5,'Tabel 5 Be'!F26&lt;0.5),"-",IFERROR('Tabel 5 Be'!F26/'Tabel 5 F'!F26*100,"-"))</f>
        <v>0.20080321285140559</v>
      </c>
      <c r="G26" s="63">
        <f>IF(OR('Tabel 5 F'!G26&lt;5,'Tabel 5 Be'!G26&lt;0.5),"-",IFERROR('Tabel 5 Be'!G26/'Tabel 5 F'!G26*100,"-"))</f>
        <v>0.22988505747126436</v>
      </c>
      <c r="H26" s="63">
        <f>IF(OR('Tabel 5 F'!H26&lt;5,'Tabel 5 Be'!H26&lt;0.5),"-",IFERROR('Tabel 5 Be'!H26/'Tabel 5 F'!H26*100,"-"))</f>
        <v>0.85357846355876565</v>
      </c>
      <c r="I26" s="101"/>
      <c r="J26" s="63">
        <f>IF(OR('Tabel 5 F'!J26&lt;5,'Tabel 5 Be'!J26&lt;0.5),"-",IFERROR('Tabel 5 Be'!J26/'Tabel 5 F'!J26*100,"-"))</f>
        <v>4.6013864818024262</v>
      </c>
      <c r="K26" s="100"/>
    </row>
    <row r="27" spans="1:11" ht="15.75" customHeight="1" x14ac:dyDescent="0.2">
      <c r="A27" s="50" t="s">
        <v>41</v>
      </c>
      <c r="B27" s="62">
        <f>IF(OR('Tabel 5 F'!B27&lt;5,'Tabel 5 Be'!B27&lt;0.5),"-",IFERROR('Tabel 5 Be'!B27/'Tabel 5 F'!B27*100,"-"))</f>
        <v>77.272727272727266</v>
      </c>
      <c r="C27" s="62">
        <f>IF(OR('Tabel 5 F'!C27&lt;5,'Tabel 5 Be'!C27&lt;0.5),"-",IFERROR('Tabel 5 Be'!C27/'Tabel 5 F'!C27*100,"-"))</f>
        <v>8.5714285714285712</v>
      </c>
      <c r="D27" s="62">
        <f>IF(OR('Tabel 5 F'!D27&lt;5,'Tabel 5 Be'!D27&lt;0.5),"-",IFERROR('Tabel 5 Be'!D27/'Tabel 5 F'!D27*100,"-"))</f>
        <v>2.7027027027027026</v>
      </c>
      <c r="E27" s="62">
        <f>IF(OR('Tabel 5 F'!E27&lt;5,'Tabel 5 Be'!E27&lt;0.5),"-",IFERROR('Tabel 5 Be'!E27/'Tabel 5 F'!E27*100,"-"))</f>
        <v>0.80862533692722371</v>
      </c>
      <c r="F27" s="62">
        <f>IF(OR('Tabel 5 F'!F27&lt;5,'Tabel 5 Be'!F27&lt;0.5),"-",IFERROR('Tabel 5 Be'!F27/'Tabel 5 F'!F27*100,"-"))</f>
        <v>0.41322314049586778</v>
      </c>
      <c r="G27" s="62">
        <f>IF(OR('Tabel 5 F'!G27&lt;5,'Tabel 5 Be'!G27&lt;0.5),"-",IFERROR('Tabel 5 Be'!G27/'Tabel 5 F'!G27*100,"-"))</f>
        <v>1.0075566750629723</v>
      </c>
      <c r="H27" s="62">
        <f>IF(OR('Tabel 5 F'!H27&lt;5,'Tabel 5 Be'!H27&lt;0.5),"-",IFERROR('Tabel 5 Be'!H27/'Tabel 5 F'!H27*100,"-"))</f>
        <v>0.58139534883720934</v>
      </c>
      <c r="I27" s="101"/>
      <c r="J27" s="62">
        <f>IF(OR('Tabel 5 F'!J27&lt;5,'Tabel 5 Be'!J27&lt;0.5),"-",IFERROR('Tabel 5 Be'!J27/'Tabel 5 F'!J27*100,"-"))</f>
        <v>5.5528494885533366</v>
      </c>
      <c r="K27" s="100"/>
    </row>
    <row r="28" spans="1:11" ht="15.75" customHeight="1" x14ac:dyDescent="0.2">
      <c r="A28" s="52" t="s">
        <v>191</v>
      </c>
      <c r="B28" s="63">
        <f>IF(OR('Tabel 5 F'!B28&lt;5,'Tabel 5 Be'!B28&lt;0.5),"-",IFERROR('Tabel 5 Be'!B28/'Tabel 5 F'!B28*100,"-"))</f>
        <v>66.4819944598338</v>
      </c>
      <c r="C28" s="63">
        <f>IF(OR('Tabel 5 F'!C28&lt;5,'Tabel 5 Be'!C28&lt;0.5),"-",IFERROR('Tabel 5 Be'!C28/'Tabel 5 F'!C28*100,"-"))</f>
        <v>28.571428571428569</v>
      </c>
      <c r="D28" s="63">
        <f>IF(OR('Tabel 5 F'!D28&lt;5,'Tabel 5 Be'!D28&lt;0.5),"-",IFERROR('Tabel 5 Be'!D28/'Tabel 5 F'!D28*100,"-"))</f>
        <v>11.567164179104477</v>
      </c>
      <c r="E28" s="63">
        <f>IF(OR('Tabel 5 F'!E28&lt;5,'Tabel 5 Be'!E28&lt;0.5),"-",IFERROR('Tabel 5 Be'!E28/'Tabel 5 F'!E28*100,"-"))</f>
        <v>5.6168505516549647</v>
      </c>
      <c r="F28" s="63">
        <f>IF(OR('Tabel 5 F'!F28&lt;5,'Tabel 5 Be'!F28&lt;0.5),"-",IFERROR('Tabel 5 Be'!F28/'Tabel 5 F'!F28*100,"-"))</f>
        <v>3.382663847780127</v>
      </c>
      <c r="G28" s="63">
        <f>IF(OR('Tabel 5 F'!G28&lt;5,'Tabel 5 Be'!G28&lt;0.5),"-",IFERROR('Tabel 5 Be'!G28/'Tabel 5 F'!G28*100,"-"))</f>
        <v>3.4967692892436335</v>
      </c>
      <c r="H28" s="63">
        <f>IF(OR('Tabel 5 F'!H28&lt;5,'Tabel 5 Be'!H28&lt;0.5),"-",IFERROR('Tabel 5 Be'!H28/'Tabel 5 F'!H28*100,"-"))</f>
        <v>7.1182548794489096</v>
      </c>
      <c r="I28" s="101"/>
      <c r="J28" s="63">
        <f>IF(OR('Tabel 5 F'!J28&lt;5,'Tabel 5 Be'!J28&lt;0.5),"-",IFERROR('Tabel 5 Be'!J28/'Tabel 5 F'!J28*100,"-"))</f>
        <v>9.4871422344907739</v>
      </c>
      <c r="K28" s="100"/>
    </row>
    <row r="29" spans="1:11" ht="15.75" customHeight="1" x14ac:dyDescent="0.2">
      <c r="A29" s="50" t="s">
        <v>43</v>
      </c>
      <c r="B29" s="62">
        <f>IF(OR('Tabel 5 F'!B29&lt;5,'Tabel 5 Be'!B29&lt;0.5),"-",IFERROR('Tabel 5 Be'!B29/'Tabel 5 F'!B29*100,"-"))</f>
        <v>52.631578947368418</v>
      </c>
      <c r="C29" s="62">
        <f>IF(OR('Tabel 5 F'!C29&lt;5,'Tabel 5 Be'!C29&lt;0.5),"-",IFERROR('Tabel 5 Be'!C29/'Tabel 5 F'!C29*100,"-"))</f>
        <v>4.1666666666666661</v>
      </c>
      <c r="D29" s="62" t="str">
        <f>IF(OR('Tabel 5 F'!D29&lt;5,'Tabel 5 Be'!D29&lt;0.5),"-",IFERROR('Tabel 5 Be'!D29/'Tabel 5 F'!D29*100,"-"))</f>
        <v>-</v>
      </c>
      <c r="E29" s="62" t="str">
        <f>IF(OR('Tabel 5 F'!E29&lt;5,'Tabel 5 Be'!E29&lt;0.5),"-",IFERROR('Tabel 5 Be'!E29/'Tabel 5 F'!E29*100,"-"))</f>
        <v>-</v>
      </c>
      <c r="F29" s="62" t="str">
        <f>IF(OR('Tabel 5 F'!F29&lt;5,'Tabel 5 Be'!F29&lt;0.5),"-",IFERROR('Tabel 5 Be'!F29/'Tabel 5 F'!F29*100,"-"))</f>
        <v>-</v>
      </c>
      <c r="G29" s="62" t="str">
        <f>IF(OR('Tabel 5 F'!G29&lt;5,'Tabel 5 Be'!G29&lt;0.5),"-",IFERROR('Tabel 5 Be'!G29/'Tabel 5 F'!G29*100,"-"))</f>
        <v>-</v>
      </c>
      <c r="H29" s="62">
        <f>IF(OR('Tabel 5 F'!H29&lt;5,'Tabel 5 Be'!H29&lt;0.5),"-",IFERROR('Tabel 5 Be'!H29/'Tabel 5 F'!H29*100,"-"))</f>
        <v>2.1739130434782608</v>
      </c>
      <c r="I29" s="101"/>
      <c r="J29" s="62">
        <f>IF(OR('Tabel 5 F'!J29&lt;5,'Tabel 5 Be'!J29&lt;0.5),"-",IFERROR('Tabel 5 Be'!J29/'Tabel 5 F'!J29*100,"-"))</f>
        <v>1.4018691588785046</v>
      </c>
      <c r="K29" s="100"/>
    </row>
    <row r="30" spans="1:11" ht="15.75" customHeight="1" x14ac:dyDescent="0.2">
      <c r="A30" s="52" t="s">
        <v>44</v>
      </c>
      <c r="B30" s="63">
        <f>IF(OR('Tabel 5 F'!B30&lt;5,'Tabel 5 Be'!B30&lt;0.5),"-",IFERROR('Tabel 5 Be'!B30/'Tabel 5 F'!B30*100,"-"))</f>
        <v>40.909090909090914</v>
      </c>
      <c r="C30" s="63">
        <f>IF(OR('Tabel 5 F'!C30&lt;5,'Tabel 5 Be'!C30&lt;0.5),"-",IFERROR('Tabel 5 Be'!C30/'Tabel 5 F'!C30*100,"-"))</f>
        <v>22.222222222222221</v>
      </c>
      <c r="D30" s="63">
        <f>IF(OR('Tabel 5 F'!D30&lt;5,'Tabel 5 Be'!D30&lt;0.5),"-",IFERROR('Tabel 5 Be'!D30/'Tabel 5 F'!D30*100,"-"))</f>
        <v>6.3432835820895521</v>
      </c>
      <c r="E30" s="63">
        <f>IF(OR('Tabel 5 F'!E30&lt;5,'Tabel 5 Be'!E30&lt;0.5),"-",IFERROR('Tabel 5 Be'!E30/'Tabel 5 F'!E30*100,"-"))</f>
        <v>6.0759493670886071</v>
      </c>
      <c r="F30" s="63">
        <f>IF(OR('Tabel 5 F'!F30&lt;5,'Tabel 5 Be'!F30&lt;0.5),"-",IFERROR('Tabel 5 Be'!F30/'Tabel 5 F'!F30*100,"-"))</f>
        <v>2.3017902813299234</v>
      </c>
      <c r="G30" s="63">
        <f>IF(OR('Tabel 5 F'!G30&lt;5,'Tabel 5 Be'!G30&lt;0.5),"-",IFERROR('Tabel 5 Be'!G30/'Tabel 5 F'!G30*100,"-"))</f>
        <v>2.8643639427127212</v>
      </c>
      <c r="H30" s="63">
        <f>IF(OR('Tabel 5 F'!H30&lt;5,'Tabel 5 Be'!H30&lt;0.5),"-",IFERROR('Tabel 5 Be'!H30/'Tabel 5 F'!H30*100,"-"))</f>
        <v>2.8665028665028665</v>
      </c>
      <c r="I30" s="101"/>
      <c r="J30" s="63">
        <f>IF(OR('Tabel 5 F'!J30&lt;5,'Tabel 5 Be'!J30&lt;0.5),"-",IFERROR('Tabel 5 Be'!J30/'Tabel 5 F'!J30*100,"-"))</f>
        <v>4.4109436069235066</v>
      </c>
      <c r="K30" s="100"/>
    </row>
    <row r="31" spans="1:11" ht="15.75" customHeight="1" x14ac:dyDescent="0.2">
      <c r="A31" s="50" t="s">
        <v>45</v>
      </c>
      <c r="B31" s="62">
        <f>IF(OR('Tabel 5 F'!B31&lt;5,'Tabel 5 Be'!B31&lt;0.5),"-",IFERROR('Tabel 5 Be'!B31/'Tabel 5 F'!B31*100,"-"))</f>
        <v>53.333333333333336</v>
      </c>
      <c r="C31" s="62">
        <f>IF(OR('Tabel 5 F'!C31&lt;5,'Tabel 5 Be'!C31&lt;0.5),"-",IFERROR('Tabel 5 Be'!C31/'Tabel 5 F'!C31*100,"-"))</f>
        <v>71.428571428571431</v>
      </c>
      <c r="D31" s="62">
        <f>IF(OR('Tabel 5 F'!D31&lt;5,'Tabel 5 Be'!D31&lt;0.5),"-",IFERROR('Tabel 5 Be'!D31/'Tabel 5 F'!D31*100,"-"))</f>
        <v>10.256410256410255</v>
      </c>
      <c r="E31" s="62">
        <f>IF(OR('Tabel 5 F'!E31&lt;5,'Tabel 5 Be'!E31&lt;0.5),"-",IFERROR('Tabel 5 Be'!E31/'Tabel 5 F'!E31*100,"-"))</f>
        <v>5.6338028169014089</v>
      </c>
      <c r="F31" s="62" t="str">
        <f>IF(OR('Tabel 5 F'!F31&lt;5,'Tabel 5 Be'!F31&lt;0.5),"-",IFERROR('Tabel 5 Be'!F31/'Tabel 5 F'!F31*100,"-"))</f>
        <v>-</v>
      </c>
      <c r="G31" s="62">
        <f>IF(OR('Tabel 5 F'!G31&lt;5,'Tabel 5 Be'!G31&lt;0.5),"-",IFERROR('Tabel 5 Be'!G31/'Tabel 5 F'!G31*100,"-"))</f>
        <v>3.5185185185185186</v>
      </c>
      <c r="H31" s="62">
        <f>IF(OR('Tabel 5 F'!H31&lt;5,'Tabel 5 Be'!H31&lt;0.5),"-",IFERROR('Tabel 5 Be'!H31/'Tabel 5 F'!H31*100,"-"))</f>
        <v>1.8867924528301887</v>
      </c>
      <c r="I31" s="101"/>
      <c r="J31" s="62">
        <f>IF(OR('Tabel 5 F'!J31&lt;5,'Tabel 5 Be'!J31&lt;0.5),"-",IFERROR('Tabel 5 Be'!J31/'Tabel 5 F'!J31*100,"-"))</f>
        <v>4.610655737704918</v>
      </c>
      <c r="K31" s="100"/>
    </row>
    <row r="32" spans="1:11" ht="15.75" customHeight="1" x14ac:dyDescent="0.2">
      <c r="A32" s="52" t="s">
        <v>46</v>
      </c>
      <c r="B32" s="63">
        <f>IF(OR('Tabel 5 F'!B32&lt;5,'Tabel 5 Be'!B32&lt;0.5),"-",IFERROR('Tabel 5 Be'!B32/'Tabel 5 F'!B32*100,"-"))</f>
        <v>46.296296296296298</v>
      </c>
      <c r="C32" s="63">
        <f>IF(OR('Tabel 5 F'!C32&lt;5,'Tabel 5 Be'!C32&lt;0.5),"-",IFERROR('Tabel 5 Be'!C32/'Tabel 5 F'!C32*100,"-"))</f>
        <v>31.578947368421051</v>
      </c>
      <c r="D32" s="63">
        <f>IF(OR('Tabel 5 F'!D32&lt;5,'Tabel 5 Be'!D32&lt;0.5),"-",IFERROR('Tabel 5 Be'!D32/'Tabel 5 F'!D32*100,"-"))</f>
        <v>5.1546391752577314</v>
      </c>
      <c r="E32" s="63">
        <f>IF(OR('Tabel 5 F'!E32&lt;5,'Tabel 5 Be'!E32&lt;0.5),"-",IFERROR('Tabel 5 Be'!E32/'Tabel 5 F'!E32*100,"-"))</f>
        <v>3.9215686274509802</v>
      </c>
      <c r="F32" s="63">
        <f>IF(OR('Tabel 5 F'!F32&lt;5,'Tabel 5 Be'!F32&lt;0.5),"-",IFERROR('Tabel 5 Be'!F32/'Tabel 5 F'!F32*100,"-"))</f>
        <v>1.2987012987012987</v>
      </c>
      <c r="G32" s="63">
        <f>IF(OR('Tabel 5 F'!G32&lt;5,'Tabel 5 Be'!G32&lt;0.5),"-",IFERROR('Tabel 5 Be'!G32/'Tabel 5 F'!G32*100,"-"))</f>
        <v>1.7064846416382253</v>
      </c>
      <c r="H32" s="63">
        <f>IF(OR('Tabel 5 F'!H32&lt;5,'Tabel 5 Be'!H32&lt;0.5),"-",IFERROR('Tabel 5 Be'!H32/'Tabel 5 F'!H32*100,"-"))</f>
        <v>4.4943820224719104</v>
      </c>
      <c r="I32" s="101"/>
      <c r="J32" s="63">
        <f>IF(OR('Tabel 5 F'!J32&lt;5,'Tabel 5 Be'!J32&lt;0.5),"-",IFERROR('Tabel 5 Be'!J32/'Tabel 5 F'!J32*100,"-"))</f>
        <v>4.3799772468714453</v>
      </c>
      <c r="K32" s="100"/>
    </row>
    <row r="33" spans="1:11" ht="15.75" customHeight="1" x14ac:dyDescent="0.2">
      <c r="A33" s="50" t="s">
        <v>47</v>
      </c>
      <c r="B33" s="62">
        <f>IF(OR('Tabel 5 F'!B33&lt;5,'Tabel 5 Be'!B33&lt;0.5),"-",IFERROR('Tabel 5 Be'!B33/'Tabel 5 F'!B33*100,"-"))</f>
        <v>55.639097744360896</v>
      </c>
      <c r="C33" s="62">
        <f>IF(OR('Tabel 5 F'!C33&lt;5,'Tabel 5 Be'!C33&lt;0.5),"-",IFERROR('Tabel 5 Be'!C33/'Tabel 5 F'!C33*100,"-"))</f>
        <v>17.161716171617162</v>
      </c>
      <c r="D33" s="62">
        <f>IF(OR('Tabel 5 F'!D33&lt;5,'Tabel 5 Be'!D33&lt;0.5),"-",IFERROR('Tabel 5 Be'!D33/'Tabel 5 F'!D33*100,"-"))</f>
        <v>5.4017555705604323</v>
      </c>
      <c r="E33" s="62">
        <f>IF(OR('Tabel 5 F'!E33&lt;5,'Tabel 5 Be'!E33&lt;0.5),"-",IFERROR('Tabel 5 Be'!E33/'Tabel 5 F'!E33*100,"-"))</f>
        <v>2.4080267558528425</v>
      </c>
      <c r="F33" s="62">
        <f>IF(OR('Tabel 5 F'!F33&lt;5,'Tabel 5 Be'!F33&lt;0.5),"-",IFERROR('Tabel 5 Be'!F33/'Tabel 5 F'!F33*100,"-"))</f>
        <v>1.3134851138353765</v>
      </c>
      <c r="G33" s="62">
        <f>IF(OR('Tabel 5 F'!G33&lt;5,'Tabel 5 Be'!G33&lt;0.5),"-",IFERROR('Tabel 5 Be'!G33/'Tabel 5 F'!G33*100,"-"))</f>
        <v>1.669449081803005</v>
      </c>
      <c r="H33" s="62">
        <f>IF(OR('Tabel 5 F'!H33&lt;5,'Tabel 5 Be'!H33&lt;0.5),"-",IFERROR('Tabel 5 Be'!H33/'Tabel 5 F'!H33*100,"-"))</f>
        <v>2.6685393258426964</v>
      </c>
      <c r="I33" s="101"/>
      <c r="J33" s="62">
        <f>IF(OR('Tabel 5 F'!J33&lt;5,'Tabel 5 Be'!J33&lt;0.5),"-",IFERROR('Tabel 5 Be'!J33/'Tabel 5 F'!J33*100,"-"))</f>
        <v>8.2805773613573059</v>
      </c>
      <c r="K33" s="100"/>
    </row>
    <row r="34" spans="1:11" ht="15.75" customHeight="1" x14ac:dyDescent="0.2">
      <c r="A34" s="52" t="s">
        <v>48</v>
      </c>
      <c r="B34" s="63">
        <f>IF(OR('Tabel 5 F'!B34&lt;5,'Tabel 5 Be'!B34&lt;0.5),"-",IFERROR('Tabel 5 Be'!B34/'Tabel 5 F'!B34*100,"-"))</f>
        <v>30.208333333333332</v>
      </c>
      <c r="C34" s="63">
        <f>IF(OR('Tabel 5 F'!C34&lt;5,'Tabel 5 Be'!C34&lt;0.5),"-",IFERROR('Tabel 5 Be'!C34/'Tabel 5 F'!C34*100,"-"))</f>
        <v>3.9653035935563818</v>
      </c>
      <c r="D34" s="63">
        <f>IF(OR('Tabel 5 F'!D34&lt;5,'Tabel 5 Be'!D34&lt;0.5),"-",IFERROR('Tabel 5 Be'!D34/'Tabel 5 F'!D34*100,"-"))</f>
        <v>1.9369369369369369</v>
      </c>
      <c r="E34" s="63">
        <f>IF(OR('Tabel 5 F'!E34&lt;5,'Tabel 5 Be'!E34&lt;0.5),"-",IFERROR('Tabel 5 Be'!E34/'Tabel 5 F'!E34*100,"-"))</f>
        <v>1.5384615384615385</v>
      </c>
      <c r="F34" s="63">
        <f>IF(OR('Tabel 5 F'!F34&lt;5,'Tabel 5 Be'!F34&lt;0.5),"-",IFERROR('Tabel 5 Be'!F34/'Tabel 5 F'!F34*100,"-"))</f>
        <v>0.99564405724953331</v>
      </c>
      <c r="G34" s="63">
        <f>IF(OR('Tabel 5 F'!G34&lt;5,'Tabel 5 Be'!G34&lt;0.5),"-",IFERROR('Tabel 5 Be'!G34/'Tabel 5 F'!G34*100,"-"))</f>
        <v>1.1793798744531101</v>
      </c>
      <c r="H34" s="63">
        <f>IF(OR('Tabel 5 F'!H34&lt;5,'Tabel 5 Be'!H34&lt;0.5),"-",IFERROR('Tabel 5 Be'!H34/'Tabel 5 F'!H34*100,"-"))</f>
        <v>1.7013232514177694</v>
      </c>
      <c r="I34" s="101"/>
      <c r="J34" s="63">
        <f>IF(OR('Tabel 5 F'!J34&lt;5,'Tabel 5 Be'!J34&lt;0.5),"-",IFERROR('Tabel 5 Be'!J34/'Tabel 5 F'!J34*100,"-"))</f>
        <v>3.3801146471634707</v>
      </c>
      <c r="K34" s="100"/>
    </row>
    <row r="35" spans="1:11" ht="15.75" customHeight="1" x14ac:dyDescent="0.2">
      <c r="A35" s="50" t="s">
        <v>49</v>
      </c>
      <c r="B35" s="62">
        <f>IF(OR('Tabel 5 F'!B35&lt;5,'Tabel 5 Be'!B35&lt;0.5),"-",IFERROR('Tabel 5 Be'!B35/'Tabel 5 F'!B35*100,"-"))</f>
        <v>30.604982206405694</v>
      </c>
      <c r="C35" s="62">
        <f>IF(OR('Tabel 5 F'!C35&lt;5,'Tabel 5 Be'!C35&lt;0.5),"-",IFERROR('Tabel 5 Be'!C35/'Tabel 5 F'!C35*100,"-"))</f>
        <v>4.6563192904656319</v>
      </c>
      <c r="D35" s="62">
        <f>IF(OR('Tabel 5 F'!D35&lt;5,'Tabel 5 Be'!D35&lt;0.5),"-",IFERROR('Tabel 5 Be'!D35/'Tabel 5 F'!D35*100,"-"))</f>
        <v>1.7474185861795075</v>
      </c>
      <c r="E35" s="62">
        <f>IF(OR('Tabel 5 F'!E35&lt;5,'Tabel 5 Be'!E35&lt;0.5),"-",IFERROR('Tabel 5 Be'!E35/'Tabel 5 F'!E35*100,"-"))</f>
        <v>1.7021276595744681</v>
      </c>
      <c r="F35" s="62">
        <f>IF(OR('Tabel 5 F'!F35&lt;5,'Tabel 5 Be'!F35&lt;0.5),"-",IFERROR('Tabel 5 Be'!F35/'Tabel 5 F'!F35*100,"-"))</f>
        <v>1.6194331983805668</v>
      </c>
      <c r="G35" s="62">
        <f>IF(OR('Tabel 5 F'!G35&lt;5,'Tabel 5 Be'!G35&lt;0.5),"-",IFERROR('Tabel 5 Be'!G35/'Tabel 5 F'!G35*100,"-"))</f>
        <v>1.7120404153802977</v>
      </c>
      <c r="H35" s="62">
        <f>IF(OR('Tabel 5 F'!H35&lt;5,'Tabel 5 Be'!H35&lt;0.5),"-",IFERROR('Tabel 5 Be'!H35/'Tabel 5 F'!H35*100,"-"))</f>
        <v>2.0801232665639446</v>
      </c>
      <c r="I35" s="101"/>
      <c r="J35" s="62">
        <f>IF(OR('Tabel 5 F'!J35&lt;5,'Tabel 5 Be'!J35&lt;0.5),"-",IFERROR('Tabel 5 Be'!J35/'Tabel 5 F'!J35*100,"-"))</f>
        <v>3.7020665266880317</v>
      </c>
      <c r="K35" s="100"/>
    </row>
    <row r="36" spans="1:11" ht="15.75" customHeight="1" x14ac:dyDescent="0.2">
      <c r="A36" s="52" t="s">
        <v>50</v>
      </c>
      <c r="B36" s="63">
        <f>IF(OR('Tabel 5 F'!B36&lt;5,'Tabel 5 Be'!B36&lt;0.5),"-",IFERROR('Tabel 5 Be'!B36/'Tabel 5 F'!B36*100,"-"))</f>
        <v>47.621712367095689</v>
      </c>
      <c r="C36" s="63">
        <f>IF(OR('Tabel 5 F'!C36&lt;5,'Tabel 5 Be'!C36&lt;0.5),"-",IFERROR('Tabel 5 Be'!C36/'Tabel 5 F'!C36*100,"-"))</f>
        <v>18.927250308261407</v>
      </c>
      <c r="D36" s="63">
        <f>IF(OR('Tabel 5 F'!D36&lt;5,'Tabel 5 Be'!D36&lt;0.5),"-",IFERROR('Tabel 5 Be'!D36/'Tabel 5 F'!D36*100,"-"))</f>
        <v>6.5418095489316803</v>
      </c>
      <c r="E36" s="63">
        <f>IF(OR('Tabel 5 F'!E36&lt;5,'Tabel 5 Be'!E36&lt;0.5),"-",IFERROR('Tabel 5 Be'!E36/'Tabel 5 F'!E36*100,"-"))</f>
        <v>4.024182883053089</v>
      </c>
      <c r="F36" s="63">
        <f>IF(OR('Tabel 5 F'!F36&lt;5,'Tabel 5 Be'!F36&lt;0.5),"-",IFERROR('Tabel 5 Be'!F36/'Tabel 5 F'!F36*100,"-"))</f>
        <v>2.1681804863756224</v>
      </c>
      <c r="G36" s="63">
        <f>IF(OR('Tabel 5 F'!G36&lt;5,'Tabel 5 Be'!G36&lt;0.5),"-",IFERROR('Tabel 5 Be'!G36/'Tabel 5 F'!G36*100,"-"))</f>
        <v>2.0459952418715304</v>
      </c>
      <c r="H36" s="63">
        <f>IF(OR('Tabel 5 F'!H36&lt;5,'Tabel 5 Be'!H36&lt;0.5),"-",IFERROR('Tabel 5 Be'!H36/'Tabel 5 F'!H36*100,"-"))</f>
        <v>3.639120545868082</v>
      </c>
      <c r="I36" s="101"/>
      <c r="J36" s="63">
        <f>IF(OR('Tabel 5 F'!J36&lt;5,'Tabel 5 Be'!J36&lt;0.5),"-",IFERROR('Tabel 5 Be'!J36/'Tabel 5 F'!J36*100,"-"))</f>
        <v>7.5129929685111589</v>
      </c>
      <c r="K36" s="100"/>
    </row>
    <row r="37" spans="1:11" ht="15.75" customHeight="1" x14ac:dyDescent="0.2">
      <c r="A37" s="50" t="s">
        <v>51</v>
      </c>
      <c r="B37" s="62">
        <f>IF(OR('Tabel 5 F'!B37&lt;5,'Tabel 5 Be'!B37&lt;0.5),"-",IFERROR('Tabel 5 Be'!B37/'Tabel 5 F'!B37*100,"-"))</f>
        <v>47.180085569817194</v>
      </c>
      <c r="C37" s="62">
        <f>IF(OR('Tabel 5 F'!C37&lt;5,'Tabel 5 Be'!C37&lt;0.5),"-",IFERROR('Tabel 5 Be'!C37/'Tabel 5 F'!C37*100,"-"))</f>
        <v>11.860670194003527</v>
      </c>
      <c r="D37" s="62">
        <f>IF(OR('Tabel 5 F'!D37&lt;5,'Tabel 5 Be'!D37&lt;0.5),"-",IFERROR('Tabel 5 Be'!D37/'Tabel 5 F'!D37*100,"-"))</f>
        <v>4.1473228102754565</v>
      </c>
      <c r="E37" s="62">
        <f>IF(OR('Tabel 5 F'!E37&lt;5,'Tabel 5 Be'!E37&lt;0.5),"-",IFERROR('Tabel 5 Be'!E37/'Tabel 5 F'!E37*100,"-"))</f>
        <v>3.1606138884667985</v>
      </c>
      <c r="F37" s="62">
        <f>IF(OR('Tabel 5 F'!F37&lt;5,'Tabel 5 Be'!F37&lt;0.5),"-",IFERROR('Tabel 5 Be'!F37/'Tabel 5 F'!F37*100,"-"))</f>
        <v>2.2009321595028482</v>
      </c>
      <c r="G37" s="62">
        <f>IF(OR('Tabel 5 F'!G37&lt;5,'Tabel 5 Be'!G37&lt;0.5),"-",IFERROR('Tabel 5 Be'!G37/'Tabel 5 F'!G37*100,"-"))</f>
        <v>2.7398635086310721</v>
      </c>
      <c r="H37" s="62">
        <f>IF(OR('Tabel 5 F'!H37&lt;5,'Tabel 5 Be'!H37&lt;0.5),"-",IFERROR('Tabel 5 Be'!H37/'Tabel 5 F'!H37*100,"-"))</f>
        <v>3.4971098265895959</v>
      </c>
      <c r="I37" s="101"/>
      <c r="J37" s="62">
        <f>IF(OR('Tabel 5 F'!J37&lt;5,'Tabel 5 Be'!J37&lt;0.5),"-",IFERROR('Tabel 5 Be'!J37/'Tabel 5 F'!J37*100,"-"))</f>
        <v>6.9295950864422196</v>
      </c>
      <c r="K37" s="100"/>
    </row>
    <row r="38" spans="1:11" ht="15.75" customHeight="1" x14ac:dyDescent="0.2">
      <c r="A38" s="52" t="s">
        <v>52</v>
      </c>
      <c r="B38" s="63">
        <f>IF(OR('Tabel 5 F'!B38&lt;5,'Tabel 5 Be'!B38&lt;0.5),"-",IFERROR('Tabel 5 Be'!B38/'Tabel 5 F'!B38*100,"-"))</f>
        <v>44.237918215613384</v>
      </c>
      <c r="C38" s="63">
        <f>IF(OR('Tabel 5 F'!C38&lt;5,'Tabel 5 Be'!C38&lt;0.5),"-",IFERROR('Tabel 5 Be'!C38/'Tabel 5 F'!C38*100,"-"))</f>
        <v>26.190476190476193</v>
      </c>
      <c r="D38" s="63">
        <f>IF(OR('Tabel 5 F'!D38&lt;5,'Tabel 5 Be'!D38&lt;0.5),"-",IFERROR('Tabel 5 Be'!D38/'Tabel 5 F'!D38*100,"-"))</f>
        <v>9.3686354378818741</v>
      </c>
      <c r="E38" s="63">
        <f>IF(OR('Tabel 5 F'!E38&lt;5,'Tabel 5 Be'!E38&lt;0.5),"-",IFERROR('Tabel 5 Be'!E38/'Tabel 5 F'!E38*100,"-"))</f>
        <v>2.1406727828746175</v>
      </c>
      <c r="F38" s="63">
        <f>IF(OR('Tabel 5 F'!F38&lt;5,'Tabel 5 Be'!F38&lt;0.5),"-",IFERROR('Tabel 5 Be'!F38/'Tabel 5 F'!F38*100,"-"))</f>
        <v>2.5316455696202533</v>
      </c>
      <c r="G38" s="63">
        <f>IF(OR('Tabel 5 F'!G38&lt;5,'Tabel 5 Be'!G38&lt;0.5),"-",IFERROR('Tabel 5 Be'!G38/'Tabel 5 F'!G38*100,"-"))</f>
        <v>2.8370868675051186</v>
      </c>
      <c r="H38" s="63">
        <f>IF(OR('Tabel 5 F'!H38&lt;5,'Tabel 5 Be'!H38&lt;0.5),"-",IFERROR('Tabel 5 Be'!H38/'Tabel 5 F'!H38*100,"-"))</f>
        <v>2.9378531073446328</v>
      </c>
      <c r="I38" s="101"/>
      <c r="J38" s="63">
        <f>IF(OR('Tabel 5 F'!J38&lt;5,'Tabel 5 Be'!J38&lt;0.5),"-",IFERROR('Tabel 5 Be'!J38/'Tabel 5 F'!J38*100,"-"))</f>
        <v>8.0988219895287958</v>
      </c>
      <c r="K38" s="100"/>
    </row>
    <row r="39" spans="1:11" ht="15.75" customHeight="1" x14ac:dyDescent="0.2">
      <c r="A39" s="50" t="s">
        <v>53</v>
      </c>
      <c r="B39" s="62">
        <f>IF(OR('Tabel 5 F'!B39&lt;5,'Tabel 5 Be'!B39&lt;0.5),"-",IFERROR('Tabel 5 Be'!B39/'Tabel 5 F'!B39*100,"-"))</f>
        <v>52.119700748129674</v>
      </c>
      <c r="C39" s="62">
        <f>IF(OR('Tabel 5 F'!C39&lt;5,'Tabel 5 Be'!C39&lt;0.5),"-",IFERROR('Tabel 5 Be'!C39/'Tabel 5 F'!C39*100,"-"))</f>
        <v>24.213836477987421</v>
      </c>
      <c r="D39" s="62">
        <f>IF(OR('Tabel 5 F'!D39&lt;5,'Tabel 5 Be'!D39&lt;0.5),"-",IFERROR('Tabel 5 Be'!D39/'Tabel 5 F'!D39*100,"-"))</f>
        <v>7.504078303425775</v>
      </c>
      <c r="E39" s="62">
        <f>IF(OR('Tabel 5 F'!E39&lt;5,'Tabel 5 Be'!E39&lt;0.5),"-",IFERROR('Tabel 5 Be'!E39/'Tabel 5 F'!E39*100,"-"))</f>
        <v>3.7174721189591078</v>
      </c>
      <c r="F39" s="62">
        <f>IF(OR('Tabel 5 F'!F39&lt;5,'Tabel 5 Be'!F39&lt;0.5),"-",IFERROR('Tabel 5 Be'!F39/'Tabel 5 F'!F39*100,"-"))</f>
        <v>4.0404040404040407</v>
      </c>
      <c r="G39" s="62">
        <f>IF(OR('Tabel 5 F'!G39&lt;5,'Tabel 5 Be'!G39&lt;0.5),"-",IFERROR('Tabel 5 Be'!G39/'Tabel 5 F'!G39*100,"-"))</f>
        <v>2.844066688460281</v>
      </c>
      <c r="H39" s="62">
        <f>IF(OR('Tabel 5 F'!H39&lt;5,'Tabel 5 Be'!H39&lt;0.5),"-",IFERROR('Tabel 5 Be'!H39/'Tabel 5 F'!H39*100,"-"))</f>
        <v>2.7777777777777777</v>
      </c>
      <c r="I39" s="101"/>
      <c r="J39" s="62">
        <f>IF(OR('Tabel 5 F'!J39&lt;5,'Tabel 5 Be'!J39&lt;0.5),"-",IFERROR('Tabel 5 Be'!J39/'Tabel 5 F'!J39*100,"-"))</f>
        <v>8.3783280580897408</v>
      </c>
      <c r="K39" s="100"/>
    </row>
    <row r="40" spans="1:11" ht="15.75" customHeight="1" x14ac:dyDescent="0.2">
      <c r="A40" s="52" t="s">
        <v>54</v>
      </c>
      <c r="B40" s="63">
        <f>IF(OR('Tabel 5 F'!B40&lt;5,'Tabel 5 Be'!B40&lt;0.5),"-",IFERROR('Tabel 5 Be'!B40/'Tabel 5 F'!B40*100,"-"))</f>
        <v>50.645994832041339</v>
      </c>
      <c r="C40" s="63">
        <f>IF(OR('Tabel 5 F'!C40&lt;5,'Tabel 5 Be'!C40&lt;0.5),"-",IFERROR('Tabel 5 Be'!C40/'Tabel 5 F'!C40*100,"-"))</f>
        <v>18.232044198895029</v>
      </c>
      <c r="D40" s="63">
        <f>IF(OR('Tabel 5 F'!D40&lt;5,'Tabel 5 Be'!D40&lt;0.5),"-",IFERROR('Tabel 5 Be'!D40/'Tabel 5 F'!D40*100,"-"))</f>
        <v>8.9712918660287073</v>
      </c>
      <c r="E40" s="63">
        <f>IF(OR('Tabel 5 F'!E40&lt;5,'Tabel 5 Be'!E40&lt;0.5),"-",IFERROR('Tabel 5 Be'!E40/'Tabel 5 F'!E40*100,"-"))</f>
        <v>7.1693448702101357</v>
      </c>
      <c r="F40" s="63">
        <f>IF(OR('Tabel 5 F'!F40&lt;5,'Tabel 5 Be'!F40&lt;0.5),"-",IFERROR('Tabel 5 Be'!F40/'Tabel 5 F'!F40*100,"-"))</f>
        <v>3.7037037037037033</v>
      </c>
      <c r="G40" s="63">
        <f>IF(OR('Tabel 5 F'!G40&lt;5,'Tabel 5 Be'!G40&lt;0.5),"-",IFERROR('Tabel 5 Be'!G40/'Tabel 5 F'!G40*100,"-"))</f>
        <v>3.9448966812773953</v>
      </c>
      <c r="H40" s="63">
        <f>IF(OR('Tabel 5 F'!H40&lt;5,'Tabel 5 Be'!H40&lt;0.5),"-",IFERROR('Tabel 5 Be'!H40/'Tabel 5 F'!H40*100,"-"))</f>
        <v>5.906593406593406</v>
      </c>
      <c r="I40" s="101"/>
      <c r="J40" s="63">
        <f>IF(OR('Tabel 5 F'!J40&lt;5,'Tabel 5 Be'!J40&lt;0.5),"-",IFERROR('Tabel 5 Be'!J40/'Tabel 5 F'!J40*100,"-"))</f>
        <v>8.0709182323365969</v>
      </c>
      <c r="K40" s="100"/>
    </row>
    <row r="41" spans="1:11" ht="15.75" customHeight="1" x14ac:dyDescent="0.2">
      <c r="A41" s="50" t="s">
        <v>55</v>
      </c>
      <c r="B41" s="62">
        <f>IF(OR('Tabel 5 F'!B41&lt;5,'Tabel 5 Be'!B41&lt;0.5),"-",IFERROR('Tabel 5 Be'!B41/'Tabel 5 F'!B41*100,"-"))</f>
        <v>56.882591093117405</v>
      </c>
      <c r="C41" s="62">
        <f>IF(OR('Tabel 5 F'!C41&lt;5,'Tabel 5 Be'!C41&lt;0.5),"-",IFERROR('Tabel 5 Be'!C41/'Tabel 5 F'!C41*100,"-"))</f>
        <v>17.410714285714285</v>
      </c>
      <c r="D41" s="62">
        <f>IF(OR('Tabel 5 F'!D41&lt;5,'Tabel 5 Be'!D41&lt;0.5),"-",IFERROR('Tabel 5 Be'!D41/'Tabel 5 F'!D41*100,"-"))</f>
        <v>5.9686888454011742</v>
      </c>
      <c r="E41" s="62">
        <f>IF(OR('Tabel 5 F'!E41&lt;5,'Tabel 5 Be'!E41&lt;0.5),"-",IFERROR('Tabel 5 Be'!E41/'Tabel 5 F'!E41*100,"-"))</f>
        <v>4.8834628190899005</v>
      </c>
      <c r="F41" s="62">
        <f>IF(OR('Tabel 5 F'!F41&lt;5,'Tabel 5 Be'!F41&lt;0.5),"-",IFERROR('Tabel 5 Be'!F41/'Tabel 5 F'!F41*100,"-"))</f>
        <v>3.0560271646859083</v>
      </c>
      <c r="G41" s="62">
        <f>IF(OR('Tabel 5 F'!G41&lt;5,'Tabel 5 Be'!G41&lt;0.5),"-",IFERROR('Tabel 5 Be'!G41/'Tabel 5 F'!G41*100,"-"))</f>
        <v>4.4270833333333339</v>
      </c>
      <c r="H41" s="62">
        <f>IF(OR('Tabel 5 F'!H41&lt;5,'Tabel 5 Be'!H41&lt;0.5),"-",IFERROR('Tabel 5 Be'!H41/'Tabel 5 F'!H41*100,"-"))</f>
        <v>5.2044609665427508</v>
      </c>
      <c r="I41" s="101"/>
      <c r="J41" s="62">
        <f>IF(OR('Tabel 5 F'!J41&lt;5,'Tabel 5 Be'!J41&lt;0.5),"-",IFERROR('Tabel 5 Be'!J41/'Tabel 5 F'!J41*100,"-"))</f>
        <v>12.042961608775137</v>
      </c>
      <c r="K41" s="100"/>
    </row>
    <row r="42" spans="1:11" ht="15.75" customHeight="1" x14ac:dyDescent="0.2">
      <c r="A42" s="52" t="s">
        <v>56</v>
      </c>
      <c r="B42" s="63">
        <f>IF(OR('Tabel 5 F'!B42&lt;5,'Tabel 5 Be'!B42&lt;0.5),"-",IFERROR('Tabel 5 Be'!B42/'Tabel 5 F'!B42*100,"-"))</f>
        <v>25.925925925925924</v>
      </c>
      <c r="C42" s="63">
        <f>IF(OR('Tabel 5 F'!C42&lt;5,'Tabel 5 Be'!C42&lt;0.5),"-",IFERROR('Tabel 5 Be'!C42/'Tabel 5 F'!C42*100,"-"))</f>
        <v>29.09090909090909</v>
      </c>
      <c r="D42" s="63">
        <f>IF(OR('Tabel 5 F'!D42&lt;5,'Tabel 5 Be'!D42&lt;0.5),"-",IFERROR('Tabel 5 Be'!D42/'Tabel 5 F'!D42*100,"-"))</f>
        <v>8.9887640449438209</v>
      </c>
      <c r="E42" s="63">
        <f>IF(OR('Tabel 5 F'!E42&lt;5,'Tabel 5 Be'!E42&lt;0.5),"-",IFERROR('Tabel 5 Be'!E42/'Tabel 5 F'!E42*100,"-"))</f>
        <v>5.4945054945054945</v>
      </c>
      <c r="F42" s="63">
        <f>IF(OR('Tabel 5 F'!F42&lt;5,'Tabel 5 Be'!F42&lt;0.5),"-",IFERROR('Tabel 5 Be'!F42/'Tabel 5 F'!F42*100,"-"))</f>
        <v>5.3571428571428568</v>
      </c>
      <c r="G42" s="63">
        <f>IF(OR('Tabel 5 F'!G42&lt;5,'Tabel 5 Be'!G42&lt;0.5),"-",IFERROR('Tabel 5 Be'!G42/'Tabel 5 F'!G42*100,"-"))</f>
        <v>1.5873015873015872</v>
      </c>
      <c r="H42" s="63">
        <f>IF(OR('Tabel 5 F'!H42&lt;5,'Tabel 5 Be'!H42&lt;0.5),"-",IFERROR('Tabel 5 Be'!H42/'Tabel 5 F'!H42*100,"-"))</f>
        <v>3.8235294117647061</v>
      </c>
      <c r="I42" s="101"/>
      <c r="J42" s="63">
        <f>IF(OR('Tabel 5 F'!J42&lt;5,'Tabel 5 Be'!J42&lt;0.5),"-",IFERROR('Tabel 5 Be'!J42/'Tabel 5 F'!J42*100,"-"))</f>
        <v>8.1541882876204586</v>
      </c>
      <c r="K42" s="100"/>
    </row>
    <row r="43" spans="1:11" ht="15.75" customHeight="1" x14ac:dyDescent="0.2">
      <c r="A43" s="50" t="s">
        <v>57</v>
      </c>
      <c r="B43" s="62">
        <f>IF(OR('Tabel 5 F'!B43&lt;5,'Tabel 5 Be'!B43&lt;0.5),"-",IFERROR('Tabel 5 Be'!B43/'Tabel 5 F'!B43*100,"-"))</f>
        <v>26.332970620239394</v>
      </c>
      <c r="C43" s="62">
        <f>IF(OR('Tabel 5 F'!C43&lt;5,'Tabel 5 Be'!C43&lt;0.5),"-",IFERROR('Tabel 5 Be'!C43/'Tabel 5 F'!C43*100,"-"))</f>
        <v>32.52279635258359</v>
      </c>
      <c r="D43" s="62">
        <f>IF(OR('Tabel 5 F'!D43&lt;5,'Tabel 5 Be'!D43&lt;0.5),"-",IFERROR('Tabel 5 Be'!D43/'Tabel 5 F'!D43*100,"-"))</f>
        <v>12.811980033277869</v>
      </c>
      <c r="E43" s="62">
        <f>IF(OR('Tabel 5 F'!E43&lt;5,'Tabel 5 Be'!E43&lt;0.5),"-",IFERROR('Tabel 5 Be'!E43/'Tabel 5 F'!E43*100,"-"))</f>
        <v>6.1497326203208562</v>
      </c>
      <c r="F43" s="62">
        <f>IF(OR('Tabel 5 F'!F43&lt;5,'Tabel 5 Be'!F43&lt;0.5),"-",IFERROR('Tabel 5 Be'!F43/'Tabel 5 F'!F43*100,"-"))</f>
        <v>6.5714285714285712</v>
      </c>
      <c r="G43" s="62">
        <f>IF(OR('Tabel 5 F'!G43&lt;5,'Tabel 5 Be'!G43&lt;0.5),"-",IFERROR('Tabel 5 Be'!G43/'Tabel 5 F'!G43*100,"-"))</f>
        <v>5.6768558951965069</v>
      </c>
      <c r="H43" s="62">
        <f>IF(OR('Tabel 5 F'!H43&lt;5,'Tabel 5 Be'!H43&lt;0.5),"-",IFERROR('Tabel 5 Be'!H43/'Tabel 5 F'!H43*100,"-"))</f>
        <v>4.9019607843137258</v>
      </c>
      <c r="I43" s="101"/>
      <c r="J43" s="62">
        <f>IF(OR('Tabel 5 F'!J43&lt;5,'Tabel 5 Be'!J43&lt;0.5),"-",IFERROR('Tabel 5 Be'!J43/'Tabel 5 F'!J43*100,"-"))</f>
        <v>13.499757634512846</v>
      </c>
      <c r="K43" s="100"/>
    </row>
    <row r="44" spans="1:11" ht="15.75" customHeight="1" x14ac:dyDescent="0.2">
      <c r="A44" s="52" t="s">
        <v>58</v>
      </c>
      <c r="B44" s="63">
        <f>IF(OR('Tabel 5 F'!B44&lt;5,'Tabel 5 Be'!B44&lt;0.5),"-",IFERROR('Tabel 5 Be'!B44/'Tabel 5 F'!B44*100,"-"))</f>
        <v>24.236641221374043</v>
      </c>
      <c r="C44" s="63">
        <f>IF(OR('Tabel 5 F'!C44&lt;5,'Tabel 5 Be'!C44&lt;0.5),"-",IFERROR('Tabel 5 Be'!C44/'Tabel 5 F'!C44*100,"-"))</f>
        <v>27.559055118110237</v>
      </c>
      <c r="D44" s="63">
        <f>IF(OR('Tabel 5 F'!D44&lt;5,'Tabel 5 Be'!D44&lt;0.5),"-",IFERROR('Tabel 5 Be'!D44/'Tabel 5 F'!D44*100,"-"))</f>
        <v>7.2261072261072261</v>
      </c>
      <c r="E44" s="63">
        <f>IF(OR('Tabel 5 F'!E44&lt;5,'Tabel 5 Be'!E44&lt;0.5),"-",IFERROR('Tabel 5 Be'!E44/'Tabel 5 F'!E44*100,"-"))</f>
        <v>3.6630036630036633</v>
      </c>
      <c r="F44" s="63">
        <f>IF(OR('Tabel 5 F'!F44&lt;5,'Tabel 5 Be'!F44&lt;0.5),"-",IFERROR('Tabel 5 Be'!F44/'Tabel 5 F'!F44*100,"-"))</f>
        <v>3.5211267605633805</v>
      </c>
      <c r="G44" s="63">
        <f>IF(OR('Tabel 5 F'!G44&lt;5,'Tabel 5 Be'!G44&lt;0.5),"-",IFERROR('Tabel 5 Be'!G44/'Tabel 5 F'!G44*100,"-"))</f>
        <v>1.8072289156626504</v>
      </c>
      <c r="H44" s="63">
        <f>IF(OR('Tabel 5 F'!H44&lt;5,'Tabel 5 Be'!H44&lt;0.5),"-",IFERROR('Tabel 5 Be'!H44/'Tabel 5 F'!H44*100,"-"))</f>
        <v>3.6741214057507987</v>
      </c>
      <c r="I44" s="101"/>
      <c r="J44" s="63">
        <f>IF(OR('Tabel 5 F'!J44&lt;5,'Tabel 5 Be'!J44&lt;0.5),"-",IFERROR('Tabel 5 Be'!J44/'Tabel 5 F'!J44*100,"-"))</f>
        <v>10.542635658914728</v>
      </c>
      <c r="K44" s="100"/>
    </row>
    <row r="45" spans="1:11" ht="15.75" customHeight="1" x14ac:dyDescent="0.2">
      <c r="A45" s="50" t="s">
        <v>59</v>
      </c>
      <c r="B45" s="62">
        <f>IF(OR('Tabel 5 F'!B45&lt;5,'Tabel 5 Be'!B45&lt;0.5),"-",IFERROR('Tabel 5 Be'!B45/'Tabel 5 F'!B45*100,"-"))</f>
        <v>31.226199543031225</v>
      </c>
      <c r="C45" s="62">
        <f>IF(OR('Tabel 5 F'!C45&lt;5,'Tabel 5 Be'!C45&lt;0.5),"-",IFERROR('Tabel 5 Be'!C45/'Tabel 5 F'!C45*100,"-"))</f>
        <v>13.65953109072375</v>
      </c>
      <c r="D45" s="62">
        <f>IF(OR('Tabel 5 F'!D45&lt;5,'Tabel 5 Be'!D45&lt;0.5),"-",IFERROR('Tabel 5 Be'!D45/'Tabel 5 F'!D45*100,"-"))</f>
        <v>7.3741708934841981</v>
      </c>
      <c r="E45" s="62">
        <f>IF(OR('Tabel 5 F'!E45&lt;5,'Tabel 5 Be'!E45&lt;0.5),"-",IFERROR('Tabel 5 Be'!E45/'Tabel 5 F'!E45*100,"-"))</f>
        <v>5.2182898475846038</v>
      </c>
      <c r="F45" s="62">
        <f>IF(OR('Tabel 5 F'!F45&lt;5,'Tabel 5 Be'!F45&lt;0.5),"-",IFERROR('Tabel 5 Be'!F45/'Tabel 5 F'!F45*100,"-"))</f>
        <v>4.1682600382409181</v>
      </c>
      <c r="G45" s="62">
        <f>IF(OR('Tabel 5 F'!G45&lt;5,'Tabel 5 Be'!G45&lt;0.5),"-",IFERROR('Tabel 5 Be'!G45/'Tabel 5 F'!G45*100,"-"))</f>
        <v>5.4155981294312863</v>
      </c>
      <c r="H45" s="62">
        <f>IF(OR('Tabel 5 F'!H45&lt;5,'Tabel 5 Be'!H45&lt;0.5),"-",IFERROR('Tabel 5 Be'!H45/'Tabel 5 F'!H45*100,"-"))</f>
        <v>5.1045510455104557</v>
      </c>
      <c r="I45" s="101"/>
      <c r="J45" s="62">
        <f>IF(OR('Tabel 5 F'!J45&lt;5,'Tabel 5 Be'!J45&lt;0.5),"-",IFERROR('Tabel 5 Be'!J45/'Tabel 5 F'!J45*100,"-"))</f>
        <v>7.392574444025632</v>
      </c>
      <c r="K45" s="60"/>
    </row>
    <row r="46" spans="1:11" ht="15.75" customHeight="1" x14ac:dyDescent="0.2">
      <c r="A46" s="59"/>
      <c r="B46" s="69"/>
      <c r="C46" s="69"/>
      <c r="D46" s="69"/>
      <c r="E46" s="69"/>
      <c r="F46" s="69"/>
      <c r="G46" s="69"/>
      <c r="H46" s="69"/>
      <c r="J46" s="69"/>
    </row>
    <row r="47" spans="1:11" ht="15.75" customHeight="1" x14ac:dyDescent="0.2">
      <c r="A47" s="53" t="s">
        <v>20</v>
      </c>
      <c r="B47" s="70">
        <f>IF(OR('Tabel 5 F'!B47&lt;5,'Tabel 5 Be'!B47&lt;0.5),"-",IFERROR('Tabel 5 Be'!B47/'Tabel 5 F'!B47*100,"-"))</f>
        <v>45.073496659242764</v>
      </c>
      <c r="C47" s="70">
        <f>IF(OR('Tabel 5 F'!C47&lt;5,'Tabel 5 Be'!C47&lt;0.5),"-",IFERROR('Tabel 5 Be'!C47/'Tabel 5 F'!C47*100,"-"))</f>
        <v>17.070139414244029</v>
      </c>
      <c r="D47" s="70">
        <f>IF(OR('Tabel 5 F'!D47&lt;5,'Tabel 5 Be'!D47&lt;0.5),"-",IFERROR('Tabel 5 Be'!D47/'Tabel 5 F'!D47*100,"-"))</f>
        <v>6.4427586505003358</v>
      </c>
      <c r="E47" s="70">
        <f>IF(OR('Tabel 5 F'!E47&lt;5,'Tabel 5 Be'!E47&lt;0.5),"-",IFERROR('Tabel 5 Be'!E47/'Tabel 5 F'!E47*100,"-"))</f>
        <v>3.8945241225058367</v>
      </c>
      <c r="F47" s="70">
        <f>IF(OR('Tabel 5 F'!F47&lt;5,'Tabel 5 Be'!F47&lt;0.5),"-",IFERROR('Tabel 5 Be'!F47/'Tabel 5 F'!F47*100,"-"))</f>
        <v>2.3690523790483806</v>
      </c>
      <c r="G47" s="70">
        <f>IF(OR('Tabel 5 F'!G47&lt;5,'Tabel 5 Be'!G47&lt;0.5),"-",IFERROR('Tabel 5 Be'!G47/'Tabel 5 F'!G47*100,"-"))</f>
        <v>2.3840311650898616</v>
      </c>
      <c r="H47" s="70">
        <f>IF(OR('Tabel 5 F'!H47&lt;5,'Tabel 5 Be'!H47&lt;0.5),"-",IFERROR('Tabel 5 Be'!H47/'Tabel 5 F'!H47*100,"-"))</f>
        <v>3.8024175496194599</v>
      </c>
      <c r="I47" s="115"/>
      <c r="J47" s="70">
        <f>IF(OR('Tabel 5 F'!J47&lt;5,'Tabel 5 Be'!J47&lt;0.5),"-",IFERROR('Tabel 5 Be'!J47/'Tabel 5 F'!J47*100,"-"))</f>
        <v>7.0017340365315679</v>
      </c>
      <c r="K47" s="115"/>
    </row>
    <row r="48" spans="1:11" ht="15.75" customHeight="1" x14ac:dyDescent="0.2">
      <c r="B48" s="71"/>
      <c r="C48" s="71"/>
      <c r="D48" s="71"/>
      <c r="E48" s="71"/>
      <c r="F48" s="71"/>
      <c r="G48" s="71"/>
      <c r="H48" s="71"/>
      <c r="J48" s="71"/>
    </row>
    <row r="49" spans="1:19" ht="15.75" customHeight="1" x14ac:dyDescent="0.2">
      <c r="A49" s="35" t="s">
        <v>60</v>
      </c>
      <c r="B49" s="68">
        <f>IF(OR('Tabel 5 F'!B49&lt;5,'Tabel 5 Be'!B49&lt;0.5),"-",IFERROR('Tabel 5 Be'!B49/'Tabel 5 F'!B49*100,"-"))</f>
        <v>42.409365558912384</v>
      </c>
      <c r="C49" s="68">
        <f>IF(OR('Tabel 5 F'!C49&lt;5,'Tabel 5 Be'!C49&lt;0.5),"-",IFERROR('Tabel 5 Be'!C49/'Tabel 5 F'!C49*100,"-"))</f>
        <v>9.2327698309492856</v>
      </c>
      <c r="D49" s="68">
        <f>IF(OR('Tabel 5 F'!D49&lt;5,'Tabel 5 Be'!D49&lt;0.5),"-",IFERROR('Tabel 5 Be'!D49/'Tabel 5 F'!D49*100,"-"))</f>
        <v>2.9448509726932004</v>
      </c>
      <c r="E49" s="68">
        <f>IF(OR('Tabel 5 F'!E49&lt;5,'Tabel 5 Be'!E49&lt;0.5),"-",IFERROR('Tabel 5 Be'!E49/'Tabel 5 F'!E49*100,"-"))</f>
        <v>2.0458054554812146</v>
      </c>
      <c r="F49" s="68">
        <f>IF(OR('Tabel 5 F'!F49&lt;5,'Tabel 5 Be'!F49&lt;0.5),"-",IFERROR('Tabel 5 Be'!F49/'Tabel 5 F'!F49*100,"-"))</f>
        <v>1.2018938934077941</v>
      </c>
      <c r="G49" s="68">
        <f>IF(OR('Tabel 5 F'!G49&lt;5,'Tabel 5 Be'!G49&lt;0.5),"-",IFERROR('Tabel 5 Be'!G49/'Tabel 5 F'!G49*100,"-"))</f>
        <v>1.6286202871800441</v>
      </c>
      <c r="H49" s="68">
        <f>IF(OR('Tabel 5 F'!H49&lt;5,'Tabel 5 Be'!H49&lt;0.5),"-",IFERROR('Tabel 5 Be'!H49/'Tabel 5 F'!H49*100,"-"))</f>
        <v>1.9464720194647203</v>
      </c>
      <c r="I49" s="60"/>
      <c r="J49" s="68">
        <f>IF(OR('Tabel 5 F'!J49&lt;5,'Tabel 5 Be'!J49&lt;0.5),"-",IFERROR('Tabel 5 Be'!J49/'Tabel 5 F'!J49*100,"-"))</f>
        <v>3.6755211215642869</v>
      </c>
      <c r="K49" s="75"/>
      <c r="L49" s="55"/>
      <c r="M49" s="55"/>
      <c r="N49" s="55"/>
      <c r="O49" s="55"/>
      <c r="P49" s="55"/>
      <c r="Q49" s="55"/>
      <c r="R49" s="55"/>
      <c r="S49" s="55"/>
    </row>
    <row r="50" spans="1:19" ht="15.75" customHeight="1" x14ac:dyDescent="0.2">
      <c r="A50" s="38" t="s">
        <v>61</v>
      </c>
      <c r="B50" s="69">
        <f>IF(OR('Tabel 5 F'!B50&lt;5,'Tabel 5 Be'!B50&lt;0.5),"-",IFERROR('Tabel 5 Be'!B50/'Tabel 5 F'!B50*100,"-"))</f>
        <v>54.378429968981145</v>
      </c>
      <c r="C50" s="69">
        <f>IF(OR('Tabel 5 F'!C50&lt;5,'Tabel 5 Be'!C50&lt;0.5),"-",IFERROR('Tabel 5 Be'!C50/'Tabel 5 F'!C50*100,"-"))</f>
        <v>27.828175026680896</v>
      </c>
      <c r="D50" s="69">
        <f>IF(OR('Tabel 5 F'!D50&lt;5,'Tabel 5 Be'!D50&lt;0.5),"-",IFERROR('Tabel 5 Be'!D50/'Tabel 5 F'!D50*100,"-"))</f>
        <v>11.248454882571075</v>
      </c>
      <c r="E50" s="69">
        <f>IF(OR('Tabel 5 F'!E50&lt;5,'Tabel 5 Be'!E50&lt;0.5),"-",IFERROR('Tabel 5 Be'!E50/'Tabel 5 F'!E50*100,"-"))</f>
        <v>6.384551418275894</v>
      </c>
      <c r="F50" s="69">
        <f>IF(OR('Tabel 5 F'!F50&lt;5,'Tabel 5 Be'!F50&lt;0.5),"-",IFERROR('Tabel 5 Be'!F50/'Tabel 5 F'!F50*100,"-"))</f>
        <v>3.2985762983757771</v>
      </c>
      <c r="G50" s="69">
        <f>IF(OR('Tabel 5 F'!G50&lt;5,'Tabel 5 Be'!G50&lt;0.5),"-",IFERROR('Tabel 5 Be'!G50/'Tabel 5 F'!G50*100,"-"))</f>
        <v>2.930007767325451</v>
      </c>
      <c r="H50" s="69">
        <f>IF(OR('Tabel 5 F'!H50&lt;5,'Tabel 5 Be'!H50&lt;0.5),"-",IFERROR('Tabel 5 Be'!H50/'Tabel 5 F'!H50*100,"-"))</f>
        <v>5.6569343065693429</v>
      </c>
      <c r="I50" s="60"/>
      <c r="J50" s="69">
        <f>IF(OR('Tabel 5 F'!J50&lt;5,'Tabel 5 Be'!J50&lt;0.5),"-",IFERROR('Tabel 5 Be'!J50/'Tabel 5 F'!J50*100,"-"))</f>
        <v>9.6375867397957649</v>
      </c>
      <c r="K50" s="75"/>
      <c r="L50" s="55"/>
      <c r="M50" s="55"/>
      <c r="N50" s="55"/>
      <c r="O50" s="55"/>
      <c r="P50" s="55"/>
      <c r="Q50" s="55"/>
      <c r="R50" s="55"/>
      <c r="S50" s="55"/>
    </row>
    <row r="51" spans="1:19" ht="15.75" customHeight="1" x14ac:dyDescent="0.2">
      <c r="A51" s="35" t="s">
        <v>62</v>
      </c>
      <c r="B51" s="68">
        <f>IF(OR('Tabel 5 F'!B51&lt;5,'Tabel 5 Be'!B51&lt;0.5),"-",IFERROR('Tabel 5 Be'!B51/'Tabel 5 F'!B51*100,"-"))</f>
        <v>43.066375818011842</v>
      </c>
      <c r="C51" s="68">
        <f>IF(OR('Tabel 5 F'!C51&lt;5,'Tabel 5 Be'!C51&lt;0.5),"-",IFERROR('Tabel 5 Be'!C51/'Tabel 5 F'!C51*100,"-"))</f>
        <v>12.973171628077912</v>
      </c>
      <c r="D51" s="68">
        <f>IF(OR('Tabel 5 F'!D51&lt;5,'Tabel 5 Be'!D51&lt;0.5),"-",IFERROR('Tabel 5 Be'!D51/'Tabel 5 F'!D51*100,"-"))</f>
        <v>4.4083526682134568</v>
      </c>
      <c r="E51" s="68">
        <f>IF(OR('Tabel 5 F'!E51&lt;5,'Tabel 5 Be'!E51&lt;0.5),"-",IFERROR('Tabel 5 Be'!E51/'Tabel 5 F'!E51*100,"-"))</f>
        <v>3.0925189272423972</v>
      </c>
      <c r="F51" s="68">
        <f>IF(OR('Tabel 5 F'!F51&lt;5,'Tabel 5 Be'!F51&lt;0.5),"-",IFERROR('Tabel 5 Be'!F51/'Tabel 5 F'!F51*100,"-"))</f>
        <v>1.9527655658930578</v>
      </c>
      <c r="G51" s="68">
        <f>IF(OR('Tabel 5 F'!G51&lt;5,'Tabel 5 Be'!G51&lt;0.5),"-",IFERROR('Tabel 5 Be'!G51/'Tabel 5 F'!G51*100,"-"))</f>
        <v>2.1818436929984566</v>
      </c>
      <c r="H51" s="68">
        <f>IF(OR('Tabel 5 F'!H51&lt;5,'Tabel 5 Be'!H51&lt;0.5),"-",IFERROR('Tabel 5 Be'!H51/'Tabel 5 F'!H51*100,"-"))</f>
        <v>3.0215090474564699</v>
      </c>
      <c r="I51" s="60"/>
      <c r="J51" s="68">
        <f>IF(OR('Tabel 5 F'!J51&lt;5,'Tabel 5 Be'!J51&lt;0.5),"-",IFERROR('Tabel 5 Be'!J51/'Tabel 5 F'!J51*100,"-"))</f>
        <v>6.2678622073870454</v>
      </c>
      <c r="K51" s="41"/>
      <c r="L51" s="41"/>
      <c r="M51" s="41"/>
      <c r="N51" s="41"/>
    </row>
    <row r="52" spans="1:19" ht="15" customHeight="1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15"/>
  <dimension ref="A1:S53"/>
  <sheetViews>
    <sheetView showGridLines="0" workbookViewId="0"/>
  </sheetViews>
  <sheetFormatPr defaultRowHeight="12.75" x14ac:dyDescent="0.2"/>
  <cols>
    <col min="1" max="1" width="17.140625" style="44" customWidth="1"/>
    <col min="2" max="8" width="9.7109375" customWidth="1"/>
    <col min="9" max="9" width="1.28515625" customWidth="1"/>
    <col min="10" max="10" width="9.7109375" customWidth="1"/>
    <col min="11" max="13" width="1" customWidth="1"/>
  </cols>
  <sheetData>
    <row r="1" spans="1:11" s="41" customFormat="1" ht="15.75" customHeight="1" x14ac:dyDescent="0.25">
      <c r="A1" s="33" t="s">
        <v>21</v>
      </c>
    </row>
    <row r="2" spans="1:11" ht="15.75" customHeight="1" x14ac:dyDescent="0.2"/>
    <row r="3" spans="1:11" ht="15.75" customHeight="1" x14ac:dyDescent="0.25">
      <c r="A3" s="33" t="s">
        <v>207</v>
      </c>
    </row>
    <row r="4" spans="1:11" ht="15.75" customHeight="1" x14ac:dyDescent="0.25">
      <c r="A4" s="33"/>
    </row>
    <row r="5" spans="1:11" ht="15.75" customHeight="1" x14ac:dyDescent="0.2"/>
    <row r="6" spans="1:11" ht="15.75" customHeight="1" x14ac:dyDescent="0.2">
      <c r="B6" s="66"/>
      <c r="C6" s="66"/>
      <c r="D6" s="66"/>
      <c r="E6" s="66"/>
      <c r="F6" s="66"/>
      <c r="G6" s="66"/>
      <c r="H6" s="66"/>
      <c r="I6" s="66"/>
      <c r="J6" s="66"/>
    </row>
    <row r="7" spans="1:11" s="44" customFormat="1" ht="15.75" customHeight="1" x14ac:dyDescent="0.2">
      <c r="B7" s="67" t="s">
        <v>70</v>
      </c>
      <c r="C7" s="67" t="s">
        <v>71</v>
      </c>
      <c r="D7" s="67" t="s">
        <v>72</v>
      </c>
      <c r="E7" s="67" t="s">
        <v>73</v>
      </c>
      <c r="F7" s="67" t="s">
        <v>74</v>
      </c>
      <c r="G7" s="67" t="s">
        <v>75</v>
      </c>
      <c r="H7" s="67" t="s">
        <v>76</v>
      </c>
      <c r="I7" s="67"/>
      <c r="J7" s="67" t="s">
        <v>13</v>
      </c>
    </row>
    <row r="8" spans="1:11" s="44" customFormat="1" ht="15.75" customHeight="1" x14ac:dyDescent="0.2">
      <c r="B8" s="67"/>
      <c r="C8" s="67"/>
      <c r="D8" s="67"/>
      <c r="E8" s="67"/>
      <c r="F8" s="67"/>
      <c r="G8" s="67"/>
      <c r="H8" s="67"/>
      <c r="I8" s="67"/>
      <c r="J8" s="67"/>
    </row>
    <row r="9" spans="1:11" ht="15.75" customHeight="1" x14ac:dyDescent="0.2">
      <c r="A9" s="50" t="s">
        <v>229</v>
      </c>
      <c r="B9" s="62">
        <f>IF(OR('Tabel 5 F'!B9&lt;5,'Tabel 5 Br'!B9&lt;0.5),"-",IFERROR('Tabel 5 Br'!B9/'Tabel 5 F'!B9*100,"-"))</f>
        <v>38.114049658597146</v>
      </c>
      <c r="C9" s="62">
        <f>IF(OR('Tabel 5 F'!C9&lt;5,'Tabel 5 Br'!C9&lt;0.5),"-",IFERROR('Tabel 5 Br'!C9/'Tabel 5 F'!C9*100,"-"))</f>
        <v>8.323051835853132</v>
      </c>
      <c r="D9" s="62">
        <f>IF(OR('Tabel 5 F'!D9&lt;5,'Tabel 5 Br'!D9&lt;0.5),"-",IFERROR('Tabel 5 Br'!D9/'Tabel 5 F'!D9*100,"-"))</f>
        <v>2.0803360927152315</v>
      </c>
      <c r="E9" s="62">
        <f>IF(OR('Tabel 5 F'!E9&lt;5,'Tabel 5 Br'!E9&lt;0.5),"-",IFERROR('Tabel 5 Br'!E9/'Tabel 5 F'!E9*100,"-"))</f>
        <v>1.4549431464174456</v>
      </c>
      <c r="F9" s="62">
        <f>IF(OR('Tabel 5 F'!F9&lt;5,'Tabel 5 Br'!F9&lt;0.5),"-",IFERROR('Tabel 5 Br'!F9/'Tabel 5 F'!F9*100,"-"))</f>
        <v>0.85542427474402727</v>
      </c>
      <c r="G9" s="62">
        <f>IF(OR('Tabel 5 F'!G9&lt;5,'Tabel 5 Br'!G9&lt;0.5),"-",IFERROR('Tabel 5 Br'!G9/'Tabel 5 F'!G9*100,"-"))</f>
        <v>0.93924353495110458</v>
      </c>
      <c r="H9" s="62">
        <f>IF(OR('Tabel 5 F'!H9&lt;5,'Tabel 5 Br'!H9&lt;0.5),"-",IFERROR('Tabel 5 Br'!H9/'Tabel 5 F'!H9*100,"-"))</f>
        <v>1.8143454746136864</v>
      </c>
      <c r="I9" s="101"/>
      <c r="J9" s="62">
        <f>IF(OR('Tabel 5 F'!J9&lt;5,'Tabel 5 Br'!J9&lt;0.5),"-",IFERROR('Tabel 5 Br'!J9/'Tabel 5 F'!J9*100,"-"))</f>
        <v>3.4209846914214195</v>
      </c>
      <c r="K9" s="74"/>
    </row>
    <row r="10" spans="1:11" ht="15.75" customHeight="1" x14ac:dyDescent="0.2">
      <c r="A10" s="52" t="s">
        <v>230</v>
      </c>
      <c r="B10" s="63">
        <f>IF(OR('Tabel 5 F'!B10&lt;5,'Tabel 5 Br'!B10&lt;0.5),"-",IFERROR('Tabel 5 Br'!B10/'Tabel 5 F'!B10*100,"-"))</f>
        <v>28.154082931533264</v>
      </c>
      <c r="C10" s="63">
        <f>IF(OR('Tabel 5 F'!C10&lt;5,'Tabel 5 Br'!C10&lt;0.5),"-",IFERROR('Tabel 5 Br'!C10/'Tabel 5 F'!C10*100,"-"))</f>
        <v>5.836342047930283</v>
      </c>
      <c r="D10" s="63">
        <f>IF(OR('Tabel 5 F'!D10&lt;5,'Tabel 5 Br'!D10&lt;0.5),"-",IFERROR('Tabel 5 Br'!D10/'Tabel 5 F'!D10*100,"-"))</f>
        <v>2.6063284487114706</v>
      </c>
      <c r="E10" s="63">
        <f>IF(OR('Tabel 5 F'!E10&lt;5,'Tabel 5 Br'!E10&lt;0.5),"-",IFERROR('Tabel 5 Br'!E10/'Tabel 5 F'!E10*100,"-"))</f>
        <v>1.7838539453717754</v>
      </c>
      <c r="F10" s="63">
        <f>IF(OR('Tabel 5 F'!F10&lt;5,'Tabel 5 Br'!F10&lt;0.5),"-",IFERROR('Tabel 5 Br'!F10/'Tabel 5 F'!F10*100,"-"))</f>
        <v>0.91919103972950122</v>
      </c>
      <c r="G10" s="63">
        <f>IF(OR('Tabel 5 F'!G10&lt;5,'Tabel 5 Br'!G10&lt;0.5),"-",IFERROR('Tabel 5 Br'!G10/'Tabel 5 F'!G10*100,"-"))</f>
        <v>1.2965396336169472</v>
      </c>
      <c r="H10" s="63">
        <f>IF(OR('Tabel 5 F'!H10&lt;5,'Tabel 5 Br'!H10&lt;0.5),"-",IFERROR('Tabel 5 Br'!H10/'Tabel 5 F'!H10*100,"-"))</f>
        <v>1.14770054200542</v>
      </c>
      <c r="I10" s="101"/>
      <c r="J10" s="63">
        <f>IF(OR('Tabel 5 F'!J10&lt;5,'Tabel 5 Br'!J10&lt;0.5),"-",IFERROR('Tabel 5 Br'!J10/'Tabel 5 F'!J10*100,"-"))</f>
        <v>2.3128671997167554</v>
      </c>
      <c r="K10" s="74"/>
    </row>
    <row r="11" spans="1:11" ht="15.75" customHeight="1" x14ac:dyDescent="0.2">
      <c r="A11" s="50" t="s">
        <v>231</v>
      </c>
      <c r="B11" s="62">
        <f>IF(OR('Tabel 5 F'!B11&lt;5,'Tabel 5 Br'!B11&lt;0.5),"-",IFERROR('Tabel 5 Br'!B11/'Tabel 5 F'!B11*100,"-"))</f>
        <v>42.200400973236015</v>
      </c>
      <c r="C11" s="62">
        <f>IF(OR('Tabel 5 F'!C11&lt;5,'Tabel 5 Br'!C11&lt;0.5),"-",IFERROR('Tabel 5 Br'!C11/'Tabel 5 F'!C11*100,"-"))</f>
        <v>16.016515168860902</v>
      </c>
      <c r="D11" s="62">
        <f>IF(OR('Tabel 5 F'!D11&lt;5,'Tabel 5 Br'!D11&lt;0.5),"-",IFERROR('Tabel 5 Br'!D11/'Tabel 5 F'!D11*100,"-"))</f>
        <v>5.2131745437529249</v>
      </c>
      <c r="E11" s="62">
        <f>IF(OR('Tabel 5 F'!E11&lt;5,'Tabel 5 Br'!E11&lt;0.5),"-",IFERROR('Tabel 5 Br'!E11/'Tabel 5 F'!E11*100,"-"))</f>
        <v>2.4225288595271213</v>
      </c>
      <c r="F11" s="62">
        <f>IF(OR('Tabel 5 F'!F11&lt;5,'Tabel 5 Br'!F11&lt;0.5),"-",IFERROR('Tabel 5 Br'!F11/'Tabel 5 F'!F11*100,"-"))</f>
        <v>1.5873051470588235</v>
      </c>
      <c r="G11" s="62">
        <f>IF(OR('Tabel 5 F'!G11&lt;5,'Tabel 5 Br'!G11&lt;0.5),"-",IFERROR('Tabel 5 Br'!G11/'Tabel 5 F'!G11*100,"-"))</f>
        <v>1.5546648648648649</v>
      </c>
      <c r="H11" s="62">
        <f>IF(OR('Tabel 5 F'!H11&lt;5,'Tabel 5 Br'!H11&lt;0.5),"-",IFERROR('Tabel 5 Br'!H11/'Tabel 5 F'!H11*100,"-"))</f>
        <v>3.6723185349611547</v>
      </c>
      <c r="I11" s="101"/>
      <c r="J11" s="62">
        <f>IF(OR('Tabel 5 F'!J11&lt;5,'Tabel 5 Br'!J11&lt;0.5),"-",IFERROR('Tabel 5 Br'!J11/'Tabel 5 F'!J11*100,"-"))</f>
        <v>9.4225982211680996</v>
      </c>
      <c r="K11" s="74"/>
    </row>
    <row r="12" spans="1:11" ht="15.75" customHeight="1" x14ac:dyDescent="0.2">
      <c r="A12" s="52" t="s">
        <v>26</v>
      </c>
      <c r="B12" s="63">
        <f>IF(OR('Tabel 5 F'!B12&lt;5,'Tabel 5 Br'!B12&lt;0.5),"-",IFERROR('Tabel 5 Br'!B12/'Tabel 5 F'!B12*100,"-"))</f>
        <v>45.917208965760679</v>
      </c>
      <c r="C12" s="63">
        <f>IF(OR('Tabel 5 F'!C12&lt;5,'Tabel 5 Br'!C12&lt;0.5),"-",IFERROR('Tabel 5 Br'!C12/'Tabel 5 F'!C12*100,"-"))</f>
        <v>23.438614697523345</v>
      </c>
      <c r="D12" s="63">
        <f>IF(OR('Tabel 5 F'!D12&lt;5,'Tabel 5 Br'!D12&lt;0.5),"-",IFERROR('Tabel 5 Br'!D12/'Tabel 5 F'!D12*100,"-"))</f>
        <v>9.155334882280048</v>
      </c>
      <c r="E12" s="63">
        <f>IF(OR('Tabel 5 F'!E12&lt;5,'Tabel 5 Br'!E12&lt;0.5),"-",IFERROR('Tabel 5 Br'!E12/'Tabel 5 F'!E12*100,"-"))</f>
        <v>4.6577879834254148</v>
      </c>
      <c r="F12" s="63">
        <f>IF(OR('Tabel 5 F'!F12&lt;5,'Tabel 5 Br'!F12&lt;0.5),"-",IFERROR('Tabel 5 Br'!F12/'Tabel 5 F'!F12*100,"-"))</f>
        <v>2.5483472286552415</v>
      </c>
      <c r="G12" s="63">
        <f>IF(OR('Tabel 5 F'!G12&lt;5,'Tabel 5 Br'!G12&lt;0.5),"-",IFERROR('Tabel 5 Br'!G12/'Tabel 5 F'!G12*100,"-"))</f>
        <v>2.3683857957403993</v>
      </c>
      <c r="H12" s="63">
        <f>IF(OR('Tabel 5 F'!H12&lt;5,'Tabel 5 Br'!H12&lt;0.5),"-",IFERROR('Tabel 5 Br'!H12/'Tabel 5 F'!H12*100,"-"))</f>
        <v>4.0267665225447811</v>
      </c>
      <c r="I12" s="101"/>
      <c r="J12" s="63">
        <f>IF(OR('Tabel 5 F'!J12&lt;5,'Tabel 5 Br'!J12&lt;0.5),"-",IFERROR('Tabel 5 Br'!J12/'Tabel 5 F'!J12*100,"-"))</f>
        <v>8.3289856028351323</v>
      </c>
      <c r="K12" s="74"/>
    </row>
    <row r="13" spans="1:11" ht="15.75" customHeight="1" x14ac:dyDescent="0.2">
      <c r="A13" s="50" t="s">
        <v>27</v>
      </c>
      <c r="B13" s="62">
        <f>IF(OR('Tabel 5 F'!B13&lt;5,'Tabel 5 Br'!B13&lt;0.5),"-",IFERROR('Tabel 5 Br'!B13/'Tabel 5 F'!B13*100,"-"))</f>
        <v>38.985004901960785</v>
      </c>
      <c r="C13" s="62">
        <f>IF(OR('Tabel 5 F'!C13&lt;5,'Tabel 5 Br'!C13&lt;0.5),"-",IFERROR('Tabel 5 Br'!C13/'Tabel 5 F'!C13*100,"-"))</f>
        <v>15.7667100456621</v>
      </c>
      <c r="D13" s="62">
        <f>IF(OR('Tabel 5 F'!D13&lt;5,'Tabel 5 Br'!D13&lt;0.5),"-",IFERROR('Tabel 5 Br'!D13/'Tabel 5 F'!D13*100,"-"))</f>
        <v>5.2791757164404221</v>
      </c>
      <c r="E13" s="62">
        <f>IF(OR('Tabel 5 F'!E13&lt;5,'Tabel 5 Br'!E13&lt;0.5),"-",IFERROR('Tabel 5 Br'!E13/'Tabel 5 F'!E13*100,"-"))</f>
        <v>3.1469051774287373</v>
      </c>
      <c r="F13" s="62">
        <f>IF(OR('Tabel 5 F'!F13&lt;5,'Tabel 5 Br'!F13&lt;0.5),"-",IFERROR('Tabel 5 Br'!F13/'Tabel 5 F'!F13*100,"-"))</f>
        <v>1.0749430349449496</v>
      </c>
      <c r="G13" s="62">
        <f>IF(OR('Tabel 5 F'!G13&lt;5,'Tabel 5 Br'!G13&lt;0.5),"-",IFERROR('Tabel 5 Br'!G13/'Tabel 5 F'!G13*100,"-"))</f>
        <v>1.1164828937990021</v>
      </c>
      <c r="H13" s="62">
        <f>IF(OR('Tabel 5 F'!H13&lt;5,'Tabel 5 Br'!H13&lt;0.5),"-",IFERROR('Tabel 5 Br'!H13/'Tabel 5 F'!H13*100,"-"))</f>
        <v>2.9228424778761064</v>
      </c>
      <c r="I13" s="101"/>
      <c r="J13" s="62">
        <f>IF(OR('Tabel 5 F'!J13&lt;5,'Tabel 5 Br'!J13&lt;0.5),"-",IFERROR('Tabel 5 Br'!J13/'Tabel 5 F'!J13*100,"-"))</f>
        <v>3.2424602686627009</v>
      </c>
      <c r="K13" s="74"/>
    </row>
    <row r="14" spans="1:11" ht="15.75" customHeight="1" x14ac:dyDescent="0.2">
      <c r="A14" s="52" t="s">
        <v>28</v>
      </c>
      <c r="B14" s="63">
        <f>IF(OR('Tabel 5 F'!B14&lt;5,'Tabel 5 Br'!B14&lt;0.5),"-",IFERROR('Tabel 5 Br'!B14/'Tabel 5 F'!B14*100,"-"))</f>
        <v>26.181382978723398</v>
      </c>
      <c r="C14" s="63">
        <f>IF(OR('Tabel 5 F'!C14&lt;5,'Tabel 5 Br'!C14&lt;0.5),"-",IFERROR('Tabel 5 Br'!C14/'Tabel 5 F'!C14*100,"-"))</f>
        <v>14.860208955223882</v>
      </c>
      <c r="D14" s="63">
        <f>IF(OR('Tabel 5 F'!D14&lt;5,'Tabel 5 Br'!D14&lt;0.5),"-",IFERROR('Tabel 5 Br'!D14/'Tabel 5 F'!D14*100,"-"))</f>
        <v>5.5222472727272729</v>
      </c>
      <c r="E14" s="63">
        <f>IF(OR('Tabel 5 F'!E14&lt;5,'Tabel 5 Br'!E14&lt;0.5),"-",IFERROR('Tabel 5 Br'!E14/'Tabel 5 F'!E14*100,"-"))</f>
        <v>3.1231680960548887</v>
      </c>
      <c r="F14" s="63">
        <f>IF(OR('Tabel 5 F'!F14&lt;5,'Tabel 5 Br'!F14&lt;0.5),"-",IFERROR('Tabel 5 Br'!F14/'Tabel 5 F'!F14*100,"-"))</f>
        <v>2.4458924999999998</v>
      </c>
      <c r="G14" s="63">
        <f>IF(OR('Tabel 5 F'!G14&lt;5,'Tabel 5 Br'!G14&lt;0.5),"-",IFERROR('Tabel 5 Br'!G14/'Tabel 5 F'!G14*100,"-"))</f>
        <v>2.2021357615894042</v>
      </c>
      <c r="H14" s="63">
        <f>IF(OR('Tabel 5 F'!H14&lt;5,'Tabel 5 Br'!H14&lt;0.5),"-",IFERROR('Tabel 5 Br'!H14/'Tabel 5 F'!H14*100,"-"))</f>
        <v>0.98991089108910879</v>
      </c>
      <c r="I14" s="101"/>
      <c r="J14" s="63">
        <f>IF(OR('Tabel 5 F'!J14&lt;5,'Tabel 5 Br'!J14&lt;0.5),"-",IFERROR('Tabel 5 Br'!J14/'Tabel 5 F'!J14*100,"-"))</f>
        <v>3.6313816729718367</v>
      </c>
      <c r="K14" s="74"/>
    </row>
    <row r="15" spans="1:11" ht="15.75" customHeight="1" x14ac:dyDescent="0.2">
      <c r="A15" s="50" t="s">
        <v>29</v>
      </c>
      <c r="B15" s="62">
        <f>IF(OR('Tabel 5 F'!B15&lt;5,'Tabel 5 Br'!B15&lt;0.5),"-",IFERROR('Tabel 5 Br'!B15/'Tabel 5 F'!B15*100,"-"))</f>
        <v>42.840127747252744</v>
      </c>
      <c r="C15" s="62">
        <f>IF(OR('Tabel 5 F'!C15&lt;5,'Tabel 5 Br'!C15&lt;0.5),"-",IFERROR('Tabel 5 Br'!C15/'Tabel 5 F'!C15*100,"-"))</f>
        <v>18.781636220472443</v>
      </c>
      <c r="D15" s="62">
        <f>IF(OR('Tabel 5 F'!D15&lt;5,'Tabel 5 Br'!D15&lt;0.5),"-",IFERROR('Tabel 5 Br'!D15/'Tabel 5 F'!D15*100,"-"))</f>
        <v>7.0970441400304409</v>
      </c>
      <c r="E15" s="62">
        <f>IF(OR('Tabel 5 F'!E15&lt;5,'Tabel 5 Br'!E15&lt;0.5),"-",IFERROR('Tabel 5 Br'!E15/'Tabel 5 F'!E15*100,"-"))</f>
        <v>5.4614267515923567</v>
      </c>
      <c r="F15" s="62">
        <f>IF(OR('Tabel 5 F'!F15&lt;5,'Tabel 5 Br'!F15&lt;0.5),"-",IFERROR('Tabel 5 Br'!F15/'Tabel 5 F'!F15*100,"-"))</f>
        <v>2.883463730569948</v>
      </c>
      <c r="G15" s="62">
        <f>IF(OR('Tabel 5 F'!G15&lt;5,'Tabel 5 Br'!G15&lt;0.5),"-",IFERROR('Tabel 5 Br'!G15/'Tabel 5 F'!G15*100,"-"))</f>
        <v>2.9596153846153843</v>
      </c>
      <c r="H15" s="62">
        <f>IF(OR('Tabel 5 F'!H15&lt;5,'Tabel 5 Br'!H15&lt;0.5),"-",IFERROR('Tabel 5 Br'!H15/'Tabel 5 F'!H15*100,"-"))</f>
        <v>8.2653797101449289</v>
      </c>
      <c r="I15" s="101"/>
      <c r="J15" s="62">
        <f>IF(OR('Tabel 5 F'!J15&lt;5,'Tabel 5 Br'!J15&lt;0.5),"-",IFERROR('Tabel 5 Br'!J15/'Tabel 5 F'!J15*100,"-"))</f>
        <v>13.03717616364016</v>
      </c>
      <c r="K15" s="74"/>
    </row>
    <row r="16" spans="1:11" ht="15.75" customHeight="1" x14ac:dyDescent="0.2">
      <c r="A16" s="52" t="s">
        <v>30</v>
      </c>
      <c r="B16" s="63">
        <f>IF(OR('Tabel 5 F'!B16&lt;5,'Tabel 5 Br'!B16&lt;0.5),"-",IFERROR('Tabel 5 Br'!B16/'Tabel 5 F'!B16*100,"-"))</f>
        <v>38.314188571428573</v>
      </c>
      <c r="C16" s="63">
        <f>IF(OR('Tabel 5 F'!C16&lt;5,'Tabel 5 Br'!C16&lt;0.5),"-",IFERROR('Tabel 5 Br'!C16/'Tabel 5 F'!C16*100,"-"))</f>
        <v>18.716137931034481</v>
      </c>
      <c r="D16" s="63">
        <f>IF(OR('Tabel 5 F'!D16&lt;5,'Tabel 5 Br'!D16&lt;0.5),"-",IFERROR('Tabel 5 Br'!D16/'Tabel 5 F'!D16*100,"-"))</f>
        <v>8.2352403560830858</v>
      </c>
      <c r="E16" s="63">
        <f>IF(OR('Tabel 5 F'!E16&lt;5,'Tabel 5 Br'!E16&lt;0.5),"-",IFERROR('Tabel 5 Br'!E16/'Tabel 5 F'!E16*100,"-"))</f>
        <v>4.5313548387096771</v>
      </c>
      <c r="F16" s="63">
        <f>IF(OR('Tabel 5 F'!F16&lt;5,'Tabel 5 Br'!F16&lt;0.5),"-",IFERROR('Tabel 5 Br'!F16/'Tabel 5 F'!F16*100,"-"))</f>
        <v>1.6353922829581993</v>
      </c>
      <c r="G16" s="63">
        <f>IF(OR('Tabel 5 F'!G16&lt;5,'Tabel 5 Br'!G16&lt;0.5),"-",IFERROR('Tabel 5 Br'!G16/'Tabel 5 F'!G16*100,"-"))</f>
        <v>2.1071266968325792</v>
      </c>
      <c r="H16" s="63">
        <f>IF(OR('Tabel 5 F'!H16&lt;5,'Tabel 5 Br'!H16&lt;0.5),"-",IFERROR('Tabel 5 Br'!H16/'Tabel 5 F'!H16*100,"-"))</f>
        <v>1.6683185185185185</v>
      </c>
      <c r="I16" s="101"/>
      <c r="J16" s="63">
        <f>IF(OR('Tabel 5 F'!J16&lt;5,'Tabel 5 Br'!J16&lt;0.5),"-",IFERROR('Tabel 5 Br'!J16/'Tabel 5 F'!J16*100,"-"))</f>
        <v>5.710178615574784</v>
      </c>
      <c r="K16" s="74"/>
    </row>
    <row r="17" spans="1:11" ht="15" hidden="1" customHeight="1" x14ac:dyDescent="0.2">
      <c r="A17" s="50" t="s">
        <v>31</v>
      </c>
      <c r="B17" s="62">
        <f>IF(OR('Tabel 5 F'!B17&lt;5,'Tabel 5 Br'!B17&lt;0.5),"-",IFERROR('Tabel 5 Br'!B17/'Tabel 5 F'!B17*100,"-"))</f>
        <v>20.364695652173914</v>
      </c>
      <c r="C17" s="62">
        <f>IF(OR('Tabel 5 F'!C17&lt;5,'Tabel 5 Br'!C17&lt;0.5),"-",IFERROR('Tabel 5 Br'!C17/'Tabel 5 F'!C17*100,"-"))</f>
        <v>12.012428571428572</v>
      </c>
      <c r="D17" s="62">
        <f>IF(OR('Tabel 5 F'!D17&lt;5,'Tabel 5 Br'!D17&lt;0.5),"-",IFERROR('Tabel 5 Br'!D17/'Tabel 5 F'!D17*100,"-"))</f>
        <v>4.1620674157303368</v>
      </c>
      <c r="E17" s="62">
        <f>IF(OR('Tabel 5 F'!E17&lt;5,'Tabel 5 Br'!E17&lt;0.5),"-",IFERROR('Tabel 5 Br'!E17/'Tabel 5 F'!E17*100,"-"))</f>
        <v>3.1623860759493674</v>
      </c>
      <c r="F17" s="62">
        <f>IF(OR('Tabel 5 F'!F17&lt;5,'Tabel 5 Br'!F17&lt;0.5),"-",IFERROR('Tabel 5 Br'!F17/'Tabel 5 F'!F17*100,"-"))</f>
        <v>2.0993412322274883</v>
      </c>
      <c r="G17" s="62">
        <f>IF(OR('Tabel 5 F'!G17&lt;5,'Tabel 5 Br'!G17&lt;0.5),"-",IFERROR('Tabel 5 Br'!G17/'Tabel 5 F'!G17*100,"-"))</f>
        <v>1.4348636069812541</v>
      </c>
      <c r="H17" s="62">
        <f>IF(OR('Tabel 5 F'!H17&lt;5,'Tabel 5 Br'!H17&lt;0.5),"-",IFERROR('Tabel 5 Br'!H17/'Tabel 5 F'!H17*100,"-"))</f>
        <v>4.500744027303754</v>
      </c>
      <c r="I17" s="101"/>
      <c r="J17" s="62">
        <f>IF(OR('Tabel 5 F'!J17&lt;5,'Tabel 5 Br'!J17&lt;0.5),"-",IFERROR('Tabel 5 Br'!J17/'Tabel 5 F'!J17*100,"-"))</f>
        <v>2.8066334578663343</v>
      </c>
      <c r="K17" s="74"/>
    </row>
    <row r="18" spans="1:11" ht="15" hidden="1" customHeight="1" x14ac:dyDescent="0.2">
      <c r="A18" s="52" t="s">
        <v>32</v>
      </c>
      <c r="B18" s="63">
        <f>IF(OR('Tabel 5 F'!B18&lt;5,'Tabel 5 Br'!B18&lt;0.5),"-",IFERROR('Tabel 5 Br'!B18/'Tabel 5 F'!B18*100,"-"))</f>
        <v>38.061434782608693</v>
      </c>
      <c r="C18" s="63">
        <f>IF(OR('Tabel 5 F'!C18&lt;5,'Tabel 5 Br'!C18&lt;0.5),"-",IFERROR('Tabel 5 Br'!C18/'Tabel 5 F'!C18*100,"-"))</f>
        <v>12.890074074074073</v>
      </c>
      <c r="D18" s="63">
        <f>IF(OR('Tabel 5 F'!D18&lt;5,'Tabel 5 Br'!D18&lt;0.5),"-",IFERROR('Tabel 5 Br'!D18/'Tabel 5 F'!D18*100,"-"))</f>
        <v>4.9596545454545451</v>
      </c>
      <c r="E18" s="63">
        <f>IF(OR('Tabel 5 F'!E18&lt;5,'Tabel 5 Br'!E18&lt;0.5),"-",IFERROR('Tabel 5 Br'!E18/'Tabel 5 F'!E18*100,"-"))</f>
        <v>2.8224725274725273</v>
      </c>
      <c r="F18" s="63">
        <f>IF(OR('Tabel 5 F'!F18&lt;5,'Tabel 5 Br'!F18&lt;0.5),"-",IFERROR('Tabel 5 Br'!F18/'Tabel 5 F'!F18*100,"-"))</f>
        <v>1.7576857142857141</v>
      </c>
      <c r="G18" s="63">
        <f>IF(OR('Tabel 5 F'!G18&lt;5,'Tabel 5 Br'!G18&lt;0.5),"-",IFERROR('Tabel 5 Br'!G18/'Tabel 5 F'!G18*100,"-"))</f>
        <v>2.0945338645418325</v>
      </c>
      <c r="H18" s="63" t="str">
        <f>IF(OR('Tabel 5 F'!H18&lt;5,'Tabel 5 Br'!H18&lt;0.5),"-",IFERROR('Tabel 5 Br'!H18/'Tabel 5 F'!H18*100,"-"))</f>
        <v>-</v>
      </c>
      <c r="I18" s="101"/>
      <c r="J18" s="63">
        <f>IF(OR('Tabel 5 F'!J18&lt;5,'Tabel 5 Br'!J18&lt;0.5),"-",IFERROR('Tabel 5 Br'!J18/'Tabel 5 F'!J18*100,"-"))</f>
        <v>5.2800438596491226</v>
      </c>
      <c r="K18" s="74"/>
    </row>
    <row r="19" spans="1:11" ht="15" hidden="1" customHeight="1" x14ac:dyDescent="0.2">
      <c r="A19" s="50" t="s">
        <v>33</v>
      </c>
      <c r="B19" s="62" t="str">
        <f>IF(OR('Tabel 5 F'!B19&lt;5,'Tabel 5 Br'!B19&lt;0.5),"-",IFERROR('Tabel 5 Br'!B19/'Tabel 5 F'!B19*100,"-"))</f>
        <v>-</v>
      </c>
      <c r="C19" s="62" t="str">
        <f>IF(OR('Tabel 5 F'!C19&lt;5,'Tabel 5 Br'!C19&lt;0.5),"-",IFERROR('Tabel 5 Br'!C19/'Tabel 5 F'!C19*100,"-"))</f>
        <v>-</v>
      </c>
      <c r="D19" s="62" t="str">
        <f>IF(OR('Tabel 5 F'!D19&lt;5,'Tabel 5 Br'!D19&lt;0.5),"-",IFERROR('Tabel 5 Br'!D19/'Tabel 5 F'!D19*100,"-"))</f>
        <v>-</v>
      </c>
      <c r="E19" s="62" t="str">
        <f>IF(OR('Tabel 5 F'!E19&lt;5,'Tabel 5 Br'!E19&lt;0.5),"-",IFERROR('Tabel 5 Br'!E19/'Tabel 5 F'!E19*100,"-"))</f>
        <v>-</v>
      </c>
      <c r="F19" s="62">
        <f>IF(OR('Tabel 5 F'!F19&lt;5,'Tabel 5 Br'!F19&lt;0.5),"-",IFERROR('Tabel 5 Br'!F19/'Tabel 5 F'!F19*100,"-"))</f>
        <v>3.0260322580645158</v>
      </c>
      <c r="G19" s="62">
        <f>IF(OR('Tabel 5 F'!G19&lt;5,'Tabel 5 Br'!G19&lt;0.5),"-",IFERROR('Tabel 5 Br'!G19/'Tabel 5 F'!G19*100,"-"))</f>
        <v>1.4938951612903226</v>
      </c>
      <c r="H19" s="62" t="str">
        <f>IF(OR('Tabel 5 F'!H19&lt;5,'Tabel 5 Br'!H19&lt;0.5),"-",IFERROR('Tabel 5 Br'!H19/'Tabel 5 F'!H19*100,"-"))</f>
        <v>-</v>
      </c>
      <c r="I19" s="101"/>
      <c r="J19" s="62">
        <f>IF(OR('Tabel 5 F'!J19&lt;5,'Tabel 5 Br'!J19&lt;0.5),"-",IFERROR('Tabel 5 Br'!J19/'Tabel 5 F'!J19*100,"-"))</f>
        <v>1.5560727272727273</v>
      </c>
      <c r="K19" s="74"/>
    </row>
    <row r="20" spans="1:11" ht="15" hidden="1" customHeight="1" x14ac:dyDescent="0.2">
      <c r="A20" s="52" t="s">
        <v>34</v>
      </c>
      <c r="B20" s="63">
        <f>IF(OR('Tabel 5 F'!B20&lt;5,'Tabel 5 Br'!B20&lt;0.5),"-",IFERROR('Tabel 5 Br'!B20/'Tabel 5 F'!B20*100,"-"))</f>
        <v>40.737000000000002</v>
      </c>
      <c r="C20" s="63">
        <f>IF(OR('Tabel 5 F'!C20&lt;5,'Tabel 5 Br'!C20&lt;0.5),"-",IFERROR('Tabel 5 Br'!C20/'Tabel 5 F'!C20*100,"-"))</f>
        <v>20.232307692307693</v>
      </c>
      <c r="D20" s="63">
        <f>IF(OR('Tabel 5 F'!D20&lt;5,'Tabel 5 Br'!D20&lt;0.5),"-",IFERROR('Tabel 5 Br'!D20/'Tabel 5 F'!D20*100,"-"))</f>
        <v>2.8662272727272726</v>
      </c>
      <c r="E20" s="63">
        <f>IF(OR('Tabel 5 F'!E20&lt;5,'Tabel 5 Br'!E20&lt;0.5),"-",IFERROR('Tabel 5 Br'!E20/'Tabel 5 F'!E20*100,"-"))</f>
        <v>4.6608484848484846</v>
      </c>
      <c r="F20" s="63" t="str">
        <f>IF(OR('Tabel 5 F'!F20&lt;5,'Tabel 5 Br'!F20&lt;0.5),"-",IFERROR('Tabel 5 Br'!F20/'Tabel 5 F'!F20*100,"-"))</f>
        <v>-</v>
      </c>
      <c r="G20" s="63">
        <f>IF(OR('Tabel 5 F'!G20&lt;5,'Tabel 5 Br'!G20&lt;0.5),"-",IFERROR('Tabel 5 Br'!G20/'Tabel 5 F'!G20*100,"-"))</f>
        <v>0.83896153846153865</v>
      </c>
      <c r="H20" s="63">
        <f>IF(OR('Tabel 5 F'!H20&lt;5,'Tabel 5 Br'!H20&lt;0.5),"-",IFERROR('Tabel 5 Br'!H20/'Tabel 5 F'!H20*100,"-"))</f>
        <v>3.2378421052631579</v>
      </c>
      <c r="I20" s="101"/>
      <c r="J20" s="63">
        <f>IF(OR('Tabel 5 F'!J20&lt;5,'Tabel 5 Br'!J20&lt;0.5),"-",IFERROR('Tabel 5 Br'!J20/'Tabel 5 F'!J20*100,"-"))</f>
        <v>3.4963087378640769</v>
      </c>
      <c r="K20" s="74"/>
    </row>
    <row r="21" spans="1:11" ht="15.75" customHeight="1" x14ac:dyDescent="0.2">
      <c r="A21" s="50" t="s">
        <v>35</v>
      </c>
      <c r="B21" s="62">
        <f>IF(OR('Tabel 5 F'!B21&lt;5,'Tabel 5 Br'!B21&lt;0.5),"-",IFERROR('Tabel 5 Br'!B21/'Tabel 5 F'!B21*100,"-"))</f>
        <v>29.578138686131389</v>
      </c>
      <c r="C21" s="62">
        <f>IF(OR('Tabel 5 F'!C21&lt;5,'Tabel 5 Br'!C21&lt;0.5),"-",IFERROR('Tabel 5 Br'!C21/'Tabel 5 F'!C21*100,"-"))</f>
        <v>13.280642857142858</v>
      </c>
      <c r="D21" s="62">
        <f>IF(OR('Tabel 5 F'!D21&lt;5,'Tabel 5 Br'!D21&lt;0.5),"-",IFERROR('Tabel 5 Br'!D21/'Tabel 5 F'!D21*100,"-"))</f>
        <v>4.3513022222222224</v>
      </c>
      <c r="E21" s="62">
        <f>IF(OR('Tabel 5 F'!E21&lt;5,'Tabel 5 Br'!E21&lt;0.5),"-",IFERROR('Tabel 5 Br'!E21/'Tabel 5 F'!E21*100,"-"))</f>
        <v>3.0445150501672238</v>
      </c>
      <c r="F21" s="62">
        <f>IF(OR('Tabel 5 F'!F21&lt;5,'Tabel 5 Br'!F21&lt;0.5),"-",IFERROR('Tabel 5 Br'!F21/'Tabel 5 F'!F21*100,"-"))</f>
        <v>1.6814102564102564</v>
      </c>
      <c r="G21" s="62">
        <f>IF(OR('Tabel 5 F'!G21&lt;5,'Tabel 5 Br'!G21&lt;0.5),"-",IFERROR('Tabel 5 Br'!G21/'Tabel 5 F'!G21*100,"-"))</f>
        <v>1.4390613207547169</v>
      </c>
      <c r="H21" s="62">
        <f>IF(OR('Tabel 5 F'!H21&lt;5,'Tabel 5 Br'!H21&lt;0.5),"-",IFERROR('Tabel 5 Br'!H21/'Tabel 5 F'!H21*100,"-"))</f>
        <v>3.5937152777777781</v>
      </c>
      <c r="I21" s="101"/>
      <c r="J21" s="62">
        <f>IF(OR('Tabel 5 F'!J21&lt;5,'Tabel 5 Br'!J21&lt;0.5),"-",IFERROR('Tabel 5 Br'!J21/'Tabel 5 F'!J21*100,"-"))</f>
        <v>3.2216437277805996</v>
      </c>
      <c r="K21" s="74"/>
    </row>
    <row r="22" spans="1:11" ht="15.75" customHeight="1" x14ac:dyDescent="0.2">
      <c r="A22" s="52" t="s">
        <v>36</v>
      </c>
      <c r="B22" s="63">
        <f>IF(OR('Tabel 5 F'!B22&lt;5,'Tabel 5 Br'!B22&lt;0.5),"-",IFERROR('Tabel 5 Br'!B22/'Tabel 5 F'!B22*100,"-"))</f>
        <v>43.891117647058827</v>
      </c>
      <c r="C22" s="63" t="str">
        <f>IF(OR('Tabel 5 F'!C22&lt;5,'Tabel 5 Br'!C22&lt;0.5),"-",IFERROR('Tabel 5 Br'!C22/'Tabel 5 F'!C22*100,"-"))</f>
        <v>-</v>
      </c>
      <c r="D22" s="63" t="str">
        <f>IF(OR('Tabel 5 F'!D22&lt;5,'Tabel 5 Br'!D22&lt;0.5),"-",IFERROR('Tabel 5 Br'!D22/'Tabel 5 F'!D22*100,"-"))</f>
        <v>-</v>
      </c>
      <c r="E22" s="63" t="str">
        <f>IF(OR('Tabel 5 F'!E22&lt;5,'Tabel 5 Br'!E22&lt;0.5),"-",IFERROR('Tabel 5 Br'!E22/'Tabel 5 F'!E22*100,"-"))</f>
        <v>-</v>
      </c>
      <c r="F22" s="63" t="str">
        <f>IF(OR('Tabel 5 F'!F22&lt;5,'Tabel 5 Br'!F22&lt;0.5),"-",IFERROR('Tabel 5 Br'!F22/'Tabel 5 F'!F22*100,"-"))</f>
        <v>-</v>
      </c>
      <c r="G22" s="63">
        <f>IF(OR('Tabel 5 F'!G22&lt;5,'Tabel 5 Br'!G22&lt;0.5),"-",IFERROR('Tabel 5 Br'!G22/'Tabel 5 F'!G22*100,"-"))</f>
        <v>2.0460044642857143</v>
      </c>
      <c r="H22" s="63">
        <f>IF(OR('Tabel 5 F'!H22&lt;5,'Tabel 5 Br'!H22&lt;0.5),"-",IFERROR('Tabel 5 Br'!H22/'Tabel 5 F'!H22*100,"-"))</f>
        <v>3.5707499999999994</v>
      </c>
      <c r="I22" s="101"/>
      <c r="J22" s="63">
        <f>IF(OR('Tabel 5 F'!J22&lt;5,'Tabel 5 Br'!J22&lt;0.5),"-",IFERROR('Tabel 5 Br'!J22/'Tabel 5 F'!J22*100,"-"))</f>
        <v>3.653879551820729</v>
      </c>
      <c r="K22" s="74"/>
    </row>
    <row r="23" spans="1:11" ht="15.75" customHeight="1" x14ac:dyDescent="0.2">
      <c r="A23" s="50" t="s">
        <v>37</v>
      </c>
      <c r="B23" s="62">
        <f>IF(OR('Tabel 5 F'!B23&lt;5,'Tabel 5 Br'!B23&lt;0.5),"-",IFERROR('Tabel 5 Br'!B23/'Tabel 5 F'!B23*100,"-"))</f>
        <v>29.496111111111112</v>
      </c>
      <c r="C23" s="62">
        <f>IF(OR('Tabel 5 F'!C23&lt;5,'Tabel 5 Br'!C23&lt;0.5),"-",IFERROR('Tabel 5 Br'!C23/'Tabel 5 F'!C23*100,"-"))</f>
        <v>18.14088235294118</v>
      </c>
      <c r="D23" s="62">
        <f>IF(OR('Tabel 5 F'!D23&lt;5,'Tabel 5 Br'!D23&lt;0.5),"-",IFERROR('Tabel 5 Br'!D23/'Tabel 5 F'!D23*100,"-"))</f>
        <v>4.9862149532710278</v>
      </c>
      <c r="E23" s="62">
        <f>IF(OR('Tabel 5 F'!E23&lt;5,'Tabel 5 Br'!E23&lt;0.5),"-",IFERROR('Tabel 5 Br'!E23/'Tabel 5 F'!E23*100,"-"))</f>
        <v>3.8336478873239441</v>
      </c>
      <c r="F23" s="62">
        <f>IF(OR('Tabel 5 F'!F23&lt;5,'Tabel 5 Br'!F23&lt;0.5),"-",IFERROR('Tabel 5 Br'!F23/'Tabel 5 F'!F23*100,"-"))</f>
        <v>2.7616666666666667</v>
      </c>
      <c r="G23" s="62">
        <f>IF(OR('Tabel 5 F'!G23&lt;5,'Tabel 5 Br'!G23&lt;0.5),"-",IFERROR('Tabel 5 Br'!G23/'Tabel 5 F'!G23*100,"-"))</f>
        <v>5.3280750000000001</v>
      </c>
      <c r="H23" s="62">
        <f>IF(OR('Tabel 5 F'!H23&lt;5,'Tabel 5 Br'!H23&lt;0.5),"-",IFERROR('Tabel 5 Br'!H23/'Tabel 5 F'!H23*100,"-"))</f>
        <v>3.1223333333333332</v>
      </c>
      <c r="I23" s="101"/>
      <c r="J23" s="62">
        <f>IF(OR('Tabel 5 F'!J23&lt;5,'Tabel 5 Br'!J23&lt;0.5),"-",IFERROR('Tabel 5 Br'!J23/'Tabel 5 F'!J23*100,"-"))</f>
        <v>8.3727057291666664</v>
      </c>
      <c r="K23" s="74"/>
    </row>
    <row r="24" spans="1:11" ht="15.75" customHeight="1" x14ac:dyDescent="0.2">
      <c r="A24" s="52" t="s">
        <v>38</v>
      </c>
      <c r="B24" s="63">
        <f>IF(OR('Tabel 5 F'!B24&lt;5,'Tabel 5 Br'!B24&lt;0.5),"-",IFERROR('Tabel 5 Br'!B24/'Tabel 5 F'!B24*100,"-"))</f>
        <v>13.586806201550386</v>
      </c>
      <c r="C24" s="63">
        <f>IF(OR('Tabel 5 F'!C24&lt;5,'Tabel 5 Br'!C24&lt;0.5),"-",IFERROR('Tabel 5 Br'!C24/'Tabel 5 F'!C24*100,"-"))</f>
        <v>5.0932500000000003</v>
      </c>
      <c r="D24" s="63">
        <f>IF(OR('Tabel 5 F'!D24&lt;5,'Tabel 5 Br'!D24&lt;0.5),"-",IFERROR('Tabel 5 Br'!D24/'Tabel 5 F'!D24*100,"-"))</f>
        <v>1.9125796610169492</v>
      </c>
      <c r="E24" s="63">
        <f>IF(OR('Tabel 5 F'!E24&lt;5,'Tabel 5 Br'!E24&lt;0.5),"-",IFERROR('Tabel 5 Br'!E24/'Tabel 5 F'!E24*100,"-"))</f>
        <v>2.3210828877005345</v>
      </c>
      <c r="F24" s="63">
        <f>IF(OR('Tabel 5 F'!F24&lt;5,'Tabel 5 Br'!F24&lt;0.5),"-",IFERROR('Tabel 5 Br'!F24/'Tabel 5 F'!F24*100,"-"))</f>
        <v>0.73598245614035085</v>
      </c>
      <c r="G24" s="63">
        <f>IF(OR('Tabel 5 F'!G24&lt;5,'Tabel 5 Br'!G24&lt;0.5),"-",IFERROR('Tabel 5 Br'!G24/'Tabel 5 F'!G24*100,"-"))</f>
        <v>0.90000114285714283</v>
      </c>
      <c r="H24" s="63">
        <f>IF(OR('Tabel 5 F'!H24&lt;5,'Tabel 5 Br'!H24&lt;0.5),"-",IFERROR('Tabel 5 Br'!H24/'Tabel 5 F'!H24*100,"-"))</f>
        <v>2.4503770491803278</v>
      </c>
      <c r="I24" s="101"/>
      <c r="J24" s="63">
        <f>IF(OR('Tabel 5 F'!J24&lt;5,'Tabel 5 Br'!J24&lt;0.5),"-",IFERROR('Tabel 5 Br'!J24/'Tabel 5 F'!J24*100,"-"))</f>
        <v>2.2977701998262381</v>
      </c>
      <c r="K24" s="74"/>
    </row>
    <row r="25" spans="1:11" ht="15.75" customHeight="1" x14ac:dyDescent="0.2">
      <c r="A25" s="50" t="s">
        <v>39</v>
      </c>
      <c r="B25" s="62">
        <f>IF(OR('Tabel 5 F'!B25&lt;5,'Tabel 5 Br'!B25&lt;0.5),"-",IFERROR('Tabel 5 Br'!B25/'Tabel 5 F'!B25*100,"-"))</f>
        <v>26.962557093425605</v>
      </c>
      <c r="C25" s="62">
        <f>IF(OR('Tabel 5 F'!C25&lt;5,'Tabel 5 Br'!C25&lt;0.5),"-",IFERROR('Tabel 5 Br'!C25/'Tabel 5 F'!C25*100,"-"))</f>
        <v>8.7308060836501902</v>
      </c>
      <c r="D25" s="62">
        <f>IF(OR('Tabel 5 F'!D25&lt;5,'Tabel 5 Br'!D25&lt;0.5),"-",IFERROR('Tabel 5 Br'!D25/'Tabel 5 F'!D25*100,"-"))</f>
        <v>2.7345937500000002</v>
      </c>
      <c r="E25" s="62">
        <f>IF(OR('Tabel 5 F'!E25&lt;5,'Tabel 5 Br'!E25&lt;0.5),"-",IFERROR('Tabel 5 Br'!E25/'Tabel 5 F'!E25*100,"-"))</f>
        <v>1.4475860566448804</v>
      </c>
      <c r="F25" s="62">
        <f>IF(OR('Tabel 5 F'!F25&lt;5,'Tabel 5 Br'!F25&lt;0.5),"-",IFERROR('Tabel 5 Br'!F25/'Tabel 5 F'!F25*100,"-"))</f>
        <v>0.9367214765100671</v>
      </c>
      <c r="G25" s="62">
        <f>IF(OR('Tabel 5 F'!G25&lt;5,'Tabel 5 Br'!G25&lt;0.5),"-",IFERROR('Tabel 5 Br'!G25/'Tabel 5 F'!G25*100,"-"))</f>
        <v>1.0202436149312377</v>
      </c>
      <c r="H25" s="62">
        <f>IF(OR('Tabel 5 F'!H25&lt;5,'Tabel 5 Br'!H25&lt;0.5),"-",IFERROR('Tabel 5 Br'!H25/'Tabel 5 F'!H25*100,"-"))</f>
        <v>2.3671779141104294</v>
      </c>
      <c r="I25" s="101"/>
      <c r="J25" s="62">
        <f>IF(OR('Tabel 5 F'!J25&lt;5,'Tabel 5 Br'!J25&lt;0.5),"-",IFERROR('Tabel 5 Br'!J25/'Tabel 5 F'!J25*100,"-"))</f>
        <v>3.2454221965762651</v>
      </c>
      <c r="K25" s="74"/>
    </row>
    <row r="26" spans="1:11" ht="15.75" customHeight="1" x14ac:dyDescent="0.2">
      <c r="A26" s="52" t="s">
        <v>40</v>
      </c>
      <c r="B26" s="63">
        <f>IF(OR('Tabel 5 F'!B26&lt;5,'Tabel 5 Br'!B26&lt;0.5),"-",IFERROR('Tabel 5 Br'!B26/'Tabel 5 F'!B26*100,"-"))</f>
        <v>32.803669322709162</v>
      </c>
      <c r="C26" s="63">
        <f>IF(OR('Tabel 5 F'!C26&lt;5,'Tabel 5 Br'!C26&lt;0.5),"-",IFERROR('Tabel 5 Br'!C26/'Tabel 5 F'!C26*100,"-"))</f>
        <v>1.0774483516483515</v>
      </c>
      <c r="D26" s="63">
        <f>IF(OR('Tabel 5 F'!D26&lt;5,'Tabel 5 Br'!D26&lt;0.5),"-",IFERROR('Tabel 5 Br'!D26/'Tabel 5 F'!D26*100,"-"))</f>
        <v>1.6623968871595329</v>
      </c>
      <c r="E26" s="63">
        <f>IF(OR('Tabel 5 F'!E26&lt;5,'Tabel 5 Br'!E26&lt;0.5),"-",IFERROR('Tabel 5 Br'!E26/'Tabel 5 F'!E26*100,"-"))</f>
        <v>0.8843923230309072</v>
      </c>
      <c r="F26" s="63">
        <f>IF(OR('Tabel 5 F'!F26&lt;5,'Tabel 5 Br'!F26&lt;0.5),"-",IFERROR('Tabel 5 Br'!F26/'Tabel 5 F'!F26*100,"-"))</f>
        <v>9.8817269076305225E-2</v>
      </c>
      <c r="G26" s="63">
        <f>IF(OR('Tabel 5 F'!G26&lt;5,'Tabel 5 Br'!G26&lt;0.5),"-",IFERROR('Tabel 5 Br'!G26/'Tabel 5 F'!G26*100,"-"))</f>
        <v>0.13973628899835797</v>
      </c>
      <c r="H26" s="63">
        <f>IF(OR('Tabel 5 F'!H26&lt;5,'Tabel 5 Br'!H26&lt;0.5),"-",IFERROR('Tabel 5 Br'!H26/'Tabel 5 F'!H26*100,"-"))</f>
        <v>0.69280105055810903</v>
      </c>
      <c r="I26" s="101"/>
      <c r="J26" s="63">
        <f>IF(OR('Tabel 5 F'!J26&lt;5,'Tabel 5 Br'!J26&lt;0.5),"-",IFERROR('Tabel 5 Br'!J26/'Tabel 5 F'!J26*100,"-"))</f>
        <v>3.5256842287694967</v>
      </c>
      <c r="K26" s="74"/>
    </row>
    <row r="27" spans="1:11" ht="15.75" customHeight="1" x14ac:dyDescent="0.2">
      <c r="A27" s="50" t="s">
        <v>41</v>
      </c>
      <c r="B27" s="62">
        <f>IF(OR('Tabel 5 F'!B27&lt;5,'Tabel 5 Br'!B27&lt;0.5),"-",IFERROR('Tabel 5 Br'!B27/'Tabel 5 F'!B27*100,"-"))</f>
        <v>63.852390909090907</v>
      </c>
      <c r="C27" s="62">
        <f>IF(OR('Tabel 5 F'!C27&lt;5,'Tabel 5 Br'!C27&lt;0.5),"-",IFERROR('Tabel 5 Br'!C27/'Tabel 5 F'!C27*100,"-"))</f>
        <v>3.4654761904761902</v>
      </c>
      <c r="D27" s="62">
        <f>IF(OR('Tabel 5 F'!D27&lt;5,'Tabel 5 Br'!D27&lt;0.5),"-",IFERROR('Tabel 5 Br'!D27/'Tabel 5 F'!D27*100,"-"))</f>
        <v>2.0317644787644791</v>
      </c>
      <c r="E27" s="62">
        <f>IF(OR('Tabel 5 F'!E27&lt;5,'Tabel 5 Br'!E27&lt;0.5),"-",IFERROR('Tabel 5 Br'!E27/'Tabel 5 F'!E27*100,"-"))</f>
        <v>0.64674663072776284</v>
      </c>
      <c r="F27" s="62" t="str">
        <f>IF(OR('Tabel 5 F'!F27&lt;5,'Tabel 5 Br'!F27&lt;0.5),"-",IFERROR('Tabel 5 Br'!F27/'Tabel 5 F'!F27*100,"-"))</f>
        <v>-</v>
      </c>
      <c r="G27" s="62">
        <f>IF(OR('Tabel 5 F'!G27&lt;5,'Tabel 5 Br'!G27&lt;0.5),"-",IFERROR('Tabel 5 Br'!G27/'Tabel 5 F'!G27*100,"-"))</f>
        <v>0.65262090680100748</v>
      </c>
      <c r="H27" s="62">
        <f>IF(OR('Tabel 5 F'!H27&lt;5,'Tabel 5 Br'!H27&lt;0.5),"-",IFERROR('Tabel 5 Br'!H27/'Tabel 5 F'!H27*100,"-"))</f>
        <v>0.58128488372093023</v>
      </c>
      <c r="I27" s="101"/>
      <c r="J27" s="62">
        <f>IF(OR('Tabel 5 F'!J27&lt;5,'Tabel 5 Br'!J27&lt;0.5),"-",IFERROR('Tabel 5 Br'!J27/'Tabel 5 F'!J27*100,"-"))</f>
        <v>4.2877345348270817</v>
      </c>
      <c r="K27" s="74"/>
    </row>
    <row r="28" spans="1:11" ht="15.75" customHeight="1" x14ac:dyDescent="0.2">
      <c r="A28" s="52" t="s">
        <v>191</v>
      </c>
      <c r="B28" s="63">
        <f>IF(OR('Tabel 5 F'!B28&lt;5,'Tabel 5 Br'!B28&lt;0.5),"-",IFERROR('Tabel 5 Br'!B28/'Tabel 5 F'!B28*100,"-"))</f>
        <v>51.897462603878118</v>
      </c>
      <c r="C28" s="63">
        <f>IF(OR('Tabel 5 F'!C28&lt;5,'Tabel 5 Br'!C28&lt;0.5),"-",IFERROR('Tabel 5 Br'!C28/'Tabel 5 F'!C28*100,"-"))</f>
        <v>23.288505494505497</v>
      </c>
      <c r="D28" s="63">
        <f>IF(OR('Tabel 5 F'!D28&lt;5,'Tabel 5 Br'!D28&lt;0.5),"-",IFERROR('Tabel 5 Br'!D28/'Tabel 5 F'!D28*100,"-"))</f>
        <v>8.6376579601990056</v>
      </c>
      <c r="E28" s="63">
        <f>IF(OR('Tabel 5 F'!E28&lt;5,'Tabel 5 Br'!E28&lt;0.5),"-",IFERROR('Tabel 5 Br'!E28/'Tabel 5 F'!E28*100,"-"))</f>
        <v>3.9975225677031094</v>
      </c>
      <c r="F28" s="63">
        <f>IF(OR('Tabel 5 F'!F28&lt;5,'Tabel 5 Br'!F28&lt;0.5),"-",IFERROR('Tabel 5 Br'!F28/'Tabel 5 F'!F28*100,"-"))</f>
        <v>2.2452367864693445</v>
      </c>
      <c r="G28" s="63">
        <f>IF(OR('Tabel 5 F'!G28&lt;5,'Tabel 5 Br'!G28&lt;0.5),"-",IFERROR('Tabel 5 Br'!G28/'Tabel 5 F'!G28*100,"-"))</f>
        <v>2.3878441657164577</v>
      </c>
      <c r="H28" s="63">
        <f>IF(OR('Tabel 5 F'!H28&lt;5,'Tabel 5 Br'!H28&lt;0.5),"-",IFERROR('Tabel 5 Br'!H28/'Tabel 5 F'!H28*100,"-"))</f>
        <v>5.5764006888633757</v>
      </c>
      <c r="I28" s="101"/>
      <c r="J28" s="63">
        <f>IF(OR('Tabel 5 F'!J28&lt;5,'Tabel 5 Br'!J28&lt;0.5),"-",IFERROR('Tabel 5 Br'!J28/'Tabel 5 F'!J28*100,"-"))</f>
        <v>7.1606000290570977</v>
      </c>
      <c r="K28" s="74"/>
    </row>
    <row r="29" spans="1:11" ht="15.75" customHeight="1" x14ac:dyDescent="0.2">
      <c r="A29" s="50" t="s">
        <v>43</v>
      </c>
      <c r="B29" s="62">
        <f>IF(OR('Tabel 5 F'!B29&lt;5,'Tabel 5 Br'!B29&lt;0.5),"-",IFERROR('Tabel 5 Br'!B29/'Tabel 5 F'!B29*100,"-"))</f>
        <v>41.204473684210527</v>
      </c>
      <c r="C29" s="62">
        <f>IF(OR('Tabel 5 F'!C29&lt;5,'Tabel 5 Br'!C29&lt;0.5),"-",IFERROR('Tabel 5 Br'!C29/'Tabel 5 F'!C29*100,"-"))</f>
        <v>4.1658749999999998</v>
      </c>
      <c r="D29" s="62" t="str">
        <f>IF(OR('Tabel 5 F'!D29&lt;5,'Tabel 5 Br'!D29&lt;0.5),"-",IFERROR('Tabel 5 Br'!D29/'Tabel 5 F'!D29*100,"-"))</f>
        <v>-</v>
      </c>
      <c r="E29" s="62" t="str">
        <f>IF(OR('Tabel 5 F'!E29&lt;5,'Tabel 5 Br'!E29&lt;0.5),"-",IFERROR('Tabel 5 Br'!E29/'Tabel 5 F'!E29*100,"-"))</f>
        <v>-</v>
      </c>
      <c r="F29" s="62" t="str">
        <f>IF(OR('Tabel 5 F'!F29&lt;5,'Tabel 5 Br'!F29&lt;0.5),"-",IFERROR('Tabel 5 Br'!F29/'Tabel 5 F'!F29*100,"-"))</f>
        <v>-</v>
      </c>
      <c r="G29" s="62" t="str">
        <f>IF(OR('Tabel 5 F'!G29&lt;5,'Tabel 5 Br'!G29&lt;0.5),"-",IFERROR('Tabel 5 Br'!G29/'Tabel 5 F'!G29*100,"-"))</f>
        <v>-</v>
      </c>
      <c r="H29" s="62" t="str">
        <f>IF(OR('Tabel 5 F'!H29&lt;5,'Tabel 5 Br'!H29&lt;0.5),"-",IFERROR('Tabel 5 Br'!H29/'Tabel 5 F'!H29*100,"-"))</f>
        <v>-</v>
      </c>
      <c r="I29" s="101"/>
      <c r="J29" s="62">
        <f>IF(OR('Tabel 5 F'!J29&lt;5,'Tabel 5 Br'!J29&lt;0.5),"-",IFERROR('Tabel 5 Br'!J29/'Tabel 5 F'!J29*100,"-"))</f>
        <v>1.0565233644859813</v>
      </c>
      <c r="K29" s="74"/>
    </row>
    <row r="30" spans="1:11" ht="15.75" customHeight="1" x14ac:dyDescent="0.2">
      <c r="A30" s="52" t="s">
        <v>44</v>
      </c>
      <c r="B30" s="63">
        <f>IF(OR('Tabel 5 F'!B30&lt;5,'Tabel 5 Br'!B30&lt;0.5),"-",IFERROR('Tabel 5 Br'!B30/'Tabel 5 F'!B30*100,"-"))</f>
        <v>32.470909090909096</v>
      </c>
      <c r="C30" s="63">
        <f>IF(OR('Tabel 5 F'!C30&lt;5,'Tabel 5 Br'!C30&lt;0.5),"-",IFERROR('Tabel 5 Br'!C30/'Tabel 5 F'!C30*100,"-"))</f>
        <v>17.396981481481482</v>
      </c>
      <c r="D30" s="63">
        <f>IF(OR('Tabel 5 F'!D30&lt;5,'Tabel 5 Br'!D30&lt;0.5),"-",IFERROR('Tabel 5 Br'!D30/'Tabel 5 F'!D30*100,"-"))</f>
        <v>4.409283582089552</v>
      </c>
      <c r="E30" s="63">
        <f>IF(OR('Tabel 5 F'!E30&lt;5,'Tabel 5 Br'!E30&lt;0.5),"-",IFERROR('Tabel 5 Br'!E30/'Tabel 5 F'!E30*100,"-"))</f>
        <v>3.711174683544304</v>
      </c>
      <c r="F30" s="63">
        <f>IF(OR('Tabel 5 F'!F30&lt;5,'Tabel 5 Br'!F30&lt;0.5),"-",IFERROR('Tabel 5 Br'!F30/'Tabel 5 F'!F30*100,"-"))</f>
        <v>1.2147263427109973</v>
      </c>
      <c r="G30" s="63">
        <f>IF(OR('Tabel 5 F'!G30&lt;5,'Tabel 5 Br'!G30&lt;0.5),"-",IFERROR('Tabel 5 Br'!G30/'Tabel 5 F'!G30*100,"-"))</f>
        <v>1.958576242628475</v>
      </c>
      <c r="H30" s="63">
        <f>IF(OR('Tabel 5 F'!H30&lt;5,'Tabel 5 Br'!H30&lt;0.5),"-",IFERROR('Tabel 5 Br'!H30/'Tabel 5 F'!H30*100,"-"))</f>
        <v>1.9689123669123669</v>
      </c>
      <c r="I30" s="101"/>
      <c r="J30" s="63">
        <f>IF(OR('Tabel 5 F'!J30&lt;5,'Tabel 5 Br'!J30&lt;0.5),"-",IFERROR('Tabel 5 Br'!J30/'Tabel 5 F'!J30*100,"-"))</f>
        <v>3.0524704075935229</v>
      </c>
      <c r="K30" s="74"/>
    </row>
    <row r="31" spans="1:11" ht="15.75" customHeight="1" x14ac:dyDescent="0.2">
      <c r="A31" s="50" t="s">
        <v>45</v>
      </c>
      <c r="B31" s="62">
        <f>IF(OR('Tabel 5 F'!B31&lt;5,'Tabel 5 Br'!B31&lt;0.5),"-",IFERROR('Tabel 5 Br'!B31/'Tabel 5 F'!B31*100,"-"))</f>
        <v>37.281466666666667</v>
      </c>
      <c r="C31" s="62">
        <f>IF(OR('Tabel 5 F'!C31&lt;5,'Tabel 5 Br'!C31&lt;0.5),"-",IFERROR('Tabel 5 Br'!C31/'Tabel 5 F'!C31*100,"-"))</f>
        <v>48.961571428571425</v>
      </c>
      <c r="D31" s="62">
        <f>IF(OR('Tabel 5 F'!D31&lt;5,'Tabel 5 Br'!D31&lt;0.5),"-",IFERROR('Tabel 5 Br'!D31/'Tabel 5 F'!D31*100,"-"))</f>
        <v>7.3917948717948727</v>
      </c>
      <c r="E31" s="62">
        <f>IF(OR('Tabel 5 F'!E31&lt;5,'Tabel 5 Br'!E31&lt;0.5),"-",IFERROR('Tabel 5 Br'!E31/'Tabel 5 F'!E31*100,"-"))</f>
        <v>2.6881126760563383</v>
      </c>
      <c r="F31" s="62" t="str">
        <f>IF(OR('Tabel 5 F'!F31&lt;5,'Tabel 5 Br'!F31&lt;0.5),"-",IFERROR('Tabel 5 Br'!F31/'Tabel 5 F'!F31*100,"-"))</f>
        <v>-</v>
      </c>
      <c r="G31" s="62">
        <f>IF(OR('Tabel 5 F'!G31&lt;5,'Tabel 5 Br'!G31&lt;0.5),"-",IFERROR('Tabel 5 Br'!G31/'Tabel 5 F'!G31*100,"-"))</f>
        <v>2.3771574074074073</v>
      </c>
      <c r="H31" s="62">
        <f>IF(OR('Tabel 5 F'!H31&lt;5,'Tabel 5 Br'!H31&lt;0.5),"-",IFERROR('Tabel 5 Br'!H31/'Tabel 5 F'!H31*100,"-"))</f>
        <v>1.2627245283018869</v>
      </c>
      <c r="I31" s="101"/>
      <c r="J31" s="62">
        <f>IF(OR('Tabel 5 F'!J31&lt;5,'Tabel 5 Br'!J31&lt;0.5),"-",IFERROR('Tabel 5 Br'!J31/'Tabel 5 F'!J31*100,"-"))</f>
        <v>3.0731311475409835</v>
      </c>
      <c r="K31" s="74"/>
    </row>
    <row r="32" spans="1:11" ht="15.75" customHeight="1" x14ac:dyDescent="0.2">
      <c r="A32" s="52" t="s">
        <v>46</v>
      </c>
      <c r="B32" s="63">
        <f>IF(OR('Tabel 5 F'!B32&lt;5,'Tabel 5 Br'!B32&lt;0.5),"-",IFERROR('Tabel 5 Br'!B32/'Tabel 5 F'!B32*100,"-"))</f>
        <v>37.853648148148153</v>
      </c>
      <c r="C32" s="63">
        <f>IF(OR('Tabel 5 F'!C32&lt;5,'Tabel 5 Br'!C32&lt;0.5),"-",IFERROR('Tabel 5 Br'!C32/'Tabel 5 F'!C32*100,"-"))</f>
        <v>28.050710526315786</v>
      </c>
      <c r="D32" s="63">
        <f>IF(OR('Tabel 5 F'!D32&lt;5,'Tabel 5 Br'!D32&lt;0.5),"-",IFERROR('Tabel 5 Br'!D32/'Tabel 5 F'!D32*100,"-"))</f>
        <v>2.4556288659793815</v>
      </c>
      <c r="E32" s="63">
        <f>IF(OR('Tabel 5 F'!E32&lt;5,'Tabel 5 Br'!E32&lt;0.5),"-",IFERROR('Tabel 5 Br'!E32/'Tabel 5 F'!E32*100,"-"))</f>
        <v>2.7168235294117649</v>
      </c>
      <c r="F32" s="63">
        <f>IF(OR('Tabel 5 F'!F32&lt;5,'Tabel 5 Br'!F32&lt;0.5),"-",IFERROR('Tabel 5 Br'!F32/'Tabel 5 F'!F32*100,"-"))</f>
        <v>0.96878246753246755</v>
      </c>
      <c r="G32" s="63">
        <f>IF(OR('Tabel 5 F'!G32&lt;5,'Tabel 5 Br'!G32&lt;0.5),"-",IFERROR('Tabel 5 Br'!G32/'Tabel 5 F'!G32*100,"-"))</f>
        <v>1.1478031854379978</v>
      </c>
      <c r="H32" s="63">
        <f>IF(OR('Tabel 5 F'!H32&lt;5,'Tabel 5 Br'!H32&lt;0.5),"-",IFERROR('Tabel 5 Br'!H32/'Tabel 5 F'!H32*100,"-"))</f>
        <v>3.5047078651685397</v>
      </c>
      <c r="I32" s="101"/>
      <c r="J32" s="63">
        <f>IF(OR('Tabel 5 F'!J32&lt;5,'Tabel 5 Br'!J32&lt;0.5),"-",IFERROR('Tabel 5 Br'!J32/'Tabel 5 F'!J32*100,"-"))</f>
        <v>3.3183128555176333</v>
      </c>
      <c r="K32" s="74"/>
    </row>
    <row r="33" spans="1:11" ht="15.75" customHeight="1" x14ac:dyDescent="0.2">
      <c r="A33" s="50" t="s">
        <v>47</v>
      </c>
      <c r="B33" s="62">
        <f>IF(OR('Tabel 5 F'!B33&lt;5,'Tabel 5 Br'!B33&lt;0.5),"-",IFERROR('Tabel 5 Br'!B33/'Tabel 5 F'!B33*100,"-"))</f>
        <v>45.93167518796993</v>
      </c>
      <c r="C33" s="62">
        <f>IF(OR('Tabel 5 F'!C33&lt;5,'Tabel 5 Br'!C33&lt;0.5),"-",IFERROR('Tabel 5 Br'!C33/'Tabel 5 F'!C33*100,"-"))</f>
        <v>13.451113861386139</v>
      </c>
      <c r="D33" s="62">
        <f>IF(OR('Tabel 5 F'!D33&lt;5,'Tabel 5 Br'!D33&lt;0.5),"-",IFERROR('Tabel 5 Br'!D33/'Tabel 5 F'!D33*100,"-"))</f>
        <v>4.0898089128966912</v>
      </c>
      <c r="E33" s="62">
        <f>IF(OR('Tabel 5 F'!E33&lt;5,'Tabel 5 Br'!E33&lt;0.5),"-",IFERROR('Tabel 5 Br'!E33/'Tabel 5 F'!E33*100,"-"))</f>
        <v>1.8550782608695651</v>
      </c>
      <c r="F33" s="62">
        <f>IF(OR('Tabel 5 F'!F33&lt;5,'Tabel 5 Br'!F33&lt;0.5),"-",IFERROR('Tabel 5 Br'!F33/'Tabel 5 F'!F33*100,"-"))</f>
        <v>0.80531173380035026</v>
      </c>
      <c r="G33" s="62">
        <f>IF(OR('Tabel 5 F'!G33&lt;5,'Tabel 5 Br'!G33&lt;0.5),"-",IFERROR('Tabel 5 Br'!G33/'Tabel 5 F'!G33*100,"-"))</f>
        <v>1.190018920422927</v>
      </c>
      <c r="H33" s="62">
        <f>IF(OR('Tabel 5 F'!H33&lt;5,'Tabel 5 Br'!H33&lt;0.5),"-",IFERROR('Tabel 5 Br'!H33/'Tabel 5 F'!H33*100,"-"))</f>
        <v>2.0251418539325843</v>
      </c>
      <c r="I33" s="101"/>
      <c r="J33" s="62">
        <f>IF(OR('Tabel 5 F'!J33&lt;5,'Tabel 5 Br'!J33&lt;0.5),"-",IFERROR('Tabel 5 Br'!J33/'Tabel 5 F'!J33*100,"-"))</f>
        <v>6.5872776652317038</v>
      </c>
      <c r="K33" s="74"/>
    </row>
    <row r="34" spans="1:11" ht="15.75" customHeight="1" x14ac:dyDescent="0.2">
      <c r="A34" s="52" t="s">
        <v>48</v>
      </c>
      <c r="B34" s="63">
        <f>IF(OR('Tabel 5 F'!B34&lt;5,'Tabel 5 Br'!B34&lt;0.5),"-",IFERROR('Tabel 5 Br'!B34/'Tabel 5 F'!B34*100,"-"))</f>
        <v>24.351272916666666</v>
      </c>
      <c r="C34" s="63">
        <f>IF(OR('Tabel 5 F'!C34&lt;5,'Tabel 5 Br'!C34&lt;0.5),"-",IFERROR('Tabel 5 Br'!C34/'Tabel 5 F'!C34*100,"-"))</f>
        <v>3.2127050805452293</v>
      </c>
      <c r="D34" s="63">
        <f>IF(OR('Tabel 5 F'!D34&lt;5,'Tabel 5 Br'!D34&lt;0.5),"-",IFERROR('Tabel 5 Br'!D34/'Tabel 5 F'!D34*100,"-"))</f>
        <v>1.3991130630630633</v>
      </c>
      <c r="E34" s="63">
        <f>IF(OR('Tabel 5 F'!E34&lt;5,'Tabel 5 Br'!E34&lt;0.5),"-",IFERROR('Tabel 5 Br'!E34/'Tabel 5 F'!E34*100,"-"))</f>
        <v>1.2105968325791856</v>
      </c>
      <c r="F34" s="63">
        <f>IF(OR('Tabel 5 F'!F34&lt;5,'Tabel 5 Br'!F34&lt;0.5),"-",IFERROR('Tabel 5 Br'!F34/'Tabel 5 F'!F34*100,"-"))</f>
        <v>0.77380087118855001</v>
      </c>
      <c r="G34" s="63">
        <f>IF(OR('Tabel 5 F'!G34&lt;5,'Tabel 5 Br'!G34&lt;0.5),"-",IFERROR('Tabel 5 Br'!G34/'Tabel 5 F'!G34*100,"-"))</f>
        <v>0.85136846109948627</v>
      </c>
      <c r="H34" s="63">
        <f>IF(OR('Tabel 5 F'!H34&lt;5,'Tabel 5 Br'!H34&lt;0.5),"-",IFERROR('Tabel 5 Br'!H34/'Tabel 5 F'!H34*100,"-"))</f>
        <v>1.5127414933837429</v>
      </c>
      <c r="I34" s="101"/>
      <c r="J34" s="63">
        <f>IF(OR('Tabel 5 F'!J34&lt;5,'Tabel 5 Br'!J34&lt;0.5),"-",IFERROR('Tabel 5 Br'!J34/'Tabel 5 F'!J34*100,"-"))</f>
        <v>2.6798068129406341</v>
      </c>
      <c r="K34" s="74"/>
    </row>
    <row r="35" spans="1:11" ht="15.75" customHeight="1" x14ac:dyDescent="0.2">
      <c r="A35" s="50" t="s">
        <v>49</v>
      </c>
      <c r="B35" s="62">
        <f>IF(OR('Tabel 5 F'!B35&lt;5,'Tabel 5 Br'!B35&lt;0.5),"-",IFERROR('Tabel 5 Br'!B35/'Tabel 5 F'!B35*100,"-"))</f>
        <v>24.692953736654808</v>
      </c>
      <c r="C35" s="62">
        <f>IF(OR('Tabel 5 F'!C35&lt;5,'Tabel 5 Br'!C35&lt;0.5),"-",IFERROR('Tabel 5 Br'!C35/'Tabel 5 F'!C35*100,"-"))</f>
        <v>4.3791330376940136</v>
      </c>
      <c r="D35" s="62">
        <f>IF(OR('Tabel 5 F'!D35&lt;5,'Tabel 5 Br'!D35&lt;0.5),"-",IFERROR('Tabel 5 Br'!D35/'Tabel 5 F'!D35*100,"-"))</f>
        <v>1.1212970611596504</v>
      </c>
      <c r="E35" s="62">
        <f>IF(OR('Tabel 5 F'!E35&lt;5,'Tabel 5 Br'!E35&lt;0.5),"-",IFERROR('Tabel 5 Br'!E35/'Tabel 5 F'!E35*100,"-"))</f>
        <v>1.4373548936170213</v>
      </c>
      <c r="F35" s="62">
        <f>IF(OR('Tabel 5 F'!F35&lt;5,'Tabel 5 Br'!F35&lt;0.5),"-",IFERROR('Tabel 5 Br'!F35/'Tabel 5 F'!F35*100,"-"))</f>
        <v>1.0242037786774629</v>
      </c>
      <c r="G35" s="62">
        <f>IF(OR('Tabel 5 F'!G35&lt;5,'Tabel 5 Br'!G35&lt;0.5),"-",IFERROR('Tabel 5 Br'!G35/'Tabel 5 F'!G35*100,"-"))</f>
        <v>1.1763732809430256</v>
      </c>
      <c r="H35" s="62">
        <f>IF(OR('Tabel 5 F'!H35&lt;5,'Tabel 5 Br'!H35&lt;0.5),"-",IFERROR('Tabel 5 Br'!H35/'Tabel 5 F'!H35*100,"-"))</f>
        <v>1.4445839753466871</v>
      </c>
      <c r="I35" s="101"/>
      <c r="J35" s="62">
        <f>IF(OR('Tabel 5 F'!J35&lt;5,'Tabel 5 Br'!J35&lt;0.5),"-",IFERROR('Tabel 5 Br'!J35/'Tabel 5 F'!J35*100,"-"))</f>
        <v>2.8487630677422922</v>
      </c>
      <c r="K35" s="74"/>
    </row>
    <row r="36" spans="1:11" ht="15.75" customHeight="1" x14ac:dyDescent="0.2">
      <c r="A36" s="52" t="s">
        <v>50</v>
      </c>
      <c r="B36" s="63">
        <f>IF(OR('Tabel 5 F'!B36&lt;5,'Tabel 5 Br'!B36&lt;0.5),"-",IFERROR('Tabel 5 Br'!B36/'Tabel 5 F'!B36*100,"-"))</f>
        <v>37.607032456631231</v>
      </c>
      <c r="C36" s="63">
        <f>IF(OR('Tabel 5 F'!C36&lt;5,'Tabel 5 Br'!C36&lt;0.5),"-",IFERROR('Tabel 5 Br'!C36/'Tabel 5 F'!C36*100,"-"))</f>
        <v>15.370387176325526</v>
      </c>
      <c r="D36" s="63">
        <f>IF(OR('Tabel 5 F'!D36&lt;5,'Tabel 5 Br'!D36&lt;0.5),"-",IFERROR('Tabel 5 Br'!D36/'Tabel 5 F'!D36*100,"-"))</f>
        <v>4.9923247164336582</v>
      </c>
      <c r="E36" s="63">
        <f>IF(OR('Tabel 5 F'!E36&lt;5,'Tabel 5 Br'!E36&lt;0.5),"-",IFERROR('Tabel 5 Br'!E36/'Tabel 5 F'!E36*100,"-"))</f>
        <v>2.7223514075193656</v>
      </c>
      <c r="F36" s="63">
        <f>IF(OR('Tabel 5 F'!F36&lt;5,'Tabel 5 Br'!F36&lt;0.5),"-",IFERROR('Tabel 5 Br'!F36/'Tabel 5 F'!F36*100,"-"))</f>
        <v>1.4554658658072077</v>
      </c>
      <c r="G36" s="63">
        <f>IF(OR('Tabel 5 F'!G36&lt;5,'Tabel 5 Br'!G36&lt;0.5),"-",IFERROR('Tabel 5 Br'!G36/'Tabel 5 F'!G36*100,"-"))</f>
        <v>1.3541954004758128</v>
      </c>
      <c r="H36" s="63">
        <f>IF(OR('Tabel 5 F'!H36&lt;5,'Tabel 5 Br'!H36&lt;0.5),"-",IFERROR('Tabel 5 Br'!H36/'Tabel 5 F'!H36*100,"-"))</f>
        <v>2.7040199646196617</v>
      </c>
      <c r="I36" s="101"/>
      <c r="J36" s="63">
        <f>IF(OR('Tabel 5 F'!J36&lt;5,'Tabel 5 Br'!J36&lt;0.5),"-",IFERROR('Tabel 5 Br'!J36/'Tabel 5 F'!J36*100,"-"))</f>
        <v>5.7197859217364737</v>
      </c>
      <c r="K36" s="74"/>
    </row>
    <row r="37" spans="1:11" ht="15.75" customHeight="1" x14ac:dyDescent="0.2">
      <c r="A37" s="50" t="s">
        <v>51</v>
      </c>
      <c r="B37" s="62">
        <f>IF(OR('Tabel 5 F'!B37&lt;5,'Tabel 5 Br'!B37&lt;0.5),"-",IFERROR('Tabel 5 Br'!B37/'Tabel 5 F'!B37*100,"-"))</f>
        <v>37.452145079735509</v>
      </c>
      <c r="C37" s="62">
        <f>IF(OR('Tabel 5 F'!C37&lt;5,'Tabel 5 Br'!C37&lt;0.5),"-",IFERROR('Tabel 5 Br'!C37/'Tabel 5 F'!C37*100,"-"))</f>
        <v>9.9457843915343922</v>
      </c>
      <c r="D37" s="62">
        <f>IF(OR('Tabel 5 F'!D37&lt;5,'Tabel 5 Br'!D37&lt;0.5),"-",IFERROR('Tabel 5 Br'!D37/'Tabel 5 F'!D37*100,"-"))</f>
        <v>3.2328672237697309</v>
      </c>
      <c r="E37" s="62">
        <f>IF(OR('Tabel 5 F'!E37&lt;5,'Tabel 5 Br'!E37&lt;0.5),"-",IFERROR('Tabel 5 Br'!E37/'Tabel 5 F'!E37*100,"-"))</f>
        <v>2.4553522261054552</v>
      </c>
      <c r="F37" s="62">
        <f>IF(OR('Tabel 5 F'!F37&lt;5,'Tabel 5 Br'!F37&lt;0.5),"-",IFERROR('Tabel 5 Br'!F37/'Tabel 5 F'!F37*100,"-"))</f>
        <v>1.6043262558259967</v>
      </c>
      <c r="G37" s="62">
        <f>IF(OR('Tabel 5 F'!G37&lt;5,'Tabel 5 Br'!G37&lt;0.5),"-",IFERROR('Tabel 5 Br'!G37/'Tabel 5 F'!G37*100,"-"))</f>
        <v>1.9349643717382576</v>
      </c>
      <c r="H37" s="62">
        <f>IF(OR('Tabel 5 F'!H37&lt;5,'Tabel 5 Br'!H37&lt;0.5),"-",IFERROR('Tabel 5 Br'!H37/'Tabel 5 F'!H37*100,"-"))</f>
        <v>2.6829959537572257</v>
      </c>
      <c r="I37" s="101"/>
      <c r="J37" s="62">
        <f>IF(OR('Tabel 5 F'!J37&lt;5,'Tabel 5 Br'!J37&lt;0.5),"-",IFERROR('Tabel 5 Br'!J37/'Tabel 5 F'!J37*100,"-"))</f>
        <v>5.4212643312101916</v>
      </c>
      <c r="K37" s="74"/>
    </row>
    <row r="38" spans="1:11" ht="15.75" customHeight="1" x14ac:dyDescent="0.2">
      <c r="A38" s="52" t="s">
        <v>52</v>
      </c>
      <c r="B38" s="63">
        <f>IF(OR('Tabel 5 F'!B38&lt;5,'Tabel 5 Br'!B38&lt;0.5),"-",IFERROR('Tabel 5 Br'!B38/'Tabel 5 F'!B38*100,"-"))</f>
        <v>34.948596654275093</v>
      </c>
      <c r="C38" s="63">
        <f>IF(OR('Tabel 5 F'!C38&lt;5,'Tabel 5 Br'!C38&lt;0.5),"-",IFERROR('Tabel 5 Br'!C38/'Tabel 5 F'!C38*100,"-"))</f>
        <v>21.027210884353742</v>
      </c>
      <c r="D38" s="63">
        <f>IF(OR('Tabel 5 F'!D38&lt;5,'Tabel 5 Br'!D38&lt;0.5),"-",IFERROR('Tabel 5 Br'!D38/'Tabel 5 F'!D38*100,"-"))</f>
        <v>6.9177576374745406</v>
      </c>
      <c r="E38" s="63">
        <f>IF(OR('Tabel 5 F'!E38&lt;5,'Tabel 5 Br'!E38&lt;0.5),"-",IFERROR('Tabel 5 Br'!E38/'Tabel 5 F'!E38*100,"-"))</f>
        <v>1.9346574923547399</v>
      </c>
      <c r="F38" s="63">
        <f>IF(OR('Tabel 5 F'!F38&lt;5,'Tabel 5 Br'!F38&lt;0.5),"-",IFERROR('Tabel 5 Br'!F38/'Tabel 5 F'!F38*100,"-"))</f>
        <v>1.9714113924050634</v>
      </c>
      <c r="G38" s="63">
        <f>IF(OR('Tabel 5 F'!G38&lt;5,'Tabel 5 Br'!G38&lt;0.5),"-",IFERROR('Tabel 5 Br'!G38/'Tabel 5 F'!G38*100,"-"))</f>
        <v>2.0996653992395435</v>
      </c>
      <c r="H38" s="63">
        <f>IF(OR('Tabel 5 F'!H38&lt;5,'Tabel 5 Br'!H38&lt;0.5),"-",IFERROR('Tabel 5 Br'!H38/'Tabel 5 F'!H38*100,"-"))</f>
        <v>2.2952655367231638</v>
      </c>
      <c r="I38" s="101"/>
      <c r="J38" s="63">
        <f>IF(OR('Tabel 5 F'!J38&lt;5,'Tabel 5 Br'!J38&lt;0.5),"-",IFERROR('Tabel 5 Br'!J38/'Tabel 5 F'!J38*100,"-"))</f>
        <v>6.3048340968586389</v>
      </c>
      <c r="K38" s="74"/>
    </row>
    <row r="39" spans="1:11" ht="15.75" customHeight="1" x14ac:dyDescent="0.2">
      <c r="A39" s="50" t="s">
        <v>53</v>
      </c>
      <c r="B39" s="62">
        <f>IF(OR('Tabel 5 F'!B39&lt;5,'Tabel 5 Br'!B39&lt;0.5),"-",IFERROR('Tabel 5 Br'!B39/'Tabel 5 F'!B39*100,"-"))</f>
        <v>41.699685785536161</v>
      </c>
      <c r="C39" s="62">
        <f>IF(OR('Tabel 5 F'!C39&lt;5,'Tabel 5 Br'!C39&lt;0.5),"-",IFERROR('Tabel 5 Br'!C39/'Tabel 5 F'!C39*100,"-"))</f>
        <v>20.661198113207551</v>
      </c>
      <c r="D39" s="62">
        <f>IF(OR('Tabel 5 F'!D39&lt;5,'Tabel 5 Br'!D39&lt;0.5),"-",IFERROR('Tabel 5 Br'!D39/'Tabel 5 F'!D39*100,"-"))</f>
        <v>6.1193115823817301</v>
      </c>
      <c r="E39" s="62">
        <f>IF(OR('Tabel 5 F'!E39&lt;5,'Tabel 5 Br'!E39&lt;0.5),"-",IFERROR('Tabel 5 Br'!E39/'Tabel 5 F'!E39*100,"-"))</f>
        <v>2.771468401486989</v>
      </c>
      <c r="F39" s="62">
        <f>IF(OR('Tabel 5 F'!F39&lt;5,'Tabel 5 Br'!F39&lt;0.5),"-",IFERROR('Tabel 5 Br'!F39/'Tabel 5 F'!F39*100,"-"))</f>
        <v>3.806545454545454</v>
      </c>
      <c r="G39" s="62">
        <f>IF(OR('Tabel 5 F'!G39&lt;5,'Tabel 5 Br'!G39&lt;0.5),"-",IFERROR('Tabel 5 Br'!G39/'Tabel 5 F'!G39*100,"-"))</f>
        <v>2.1175678326250407</v>
      </c>
      <c r="H39" s="62">
        <f>IF(OR('Tabel 5 F'!H39&lt;5,'Tabel 5 Br'!H39&lt;0.5),"-",IFERROR('Tabel 5 Br'!H39/'Tabel 5 F'!H39*100,"-"))</f>
        <v>1.8726699346405227</v>
      </c>
      <c r="I39" s="101"/>
      <c r="J39" s="62">
        <f>IF(OR('Tabel 5 F'!J39&lt;5,'Tabel 5 Br'!J39&lt;0.5),"-",IFERROR('Tabel 5 Br'!J39/'Tabel 5 F'!J39*100,"-"))</f>
        <v>6.6633885682368295</v>
      </c>
      <c r="K39" s="74"/>
    </row>
    <row r="40" spans="1:11" ht="15.75" customHeight="1" x14ac:dyDescent="0.2">
      <c r="A40" s="52" t="s">
        <v>54</v>
      </c>
      <c r="B40" s="63">
        <f>IF(OR('Tabel 5 F'!B40&lt;5,'Tabel 5 Br'!B40&lt;0.5),"-",IFERROR('Tabel 5 Br'!B40/'Tabel 5 F'!B40*100,"-"))</f>
        <v>41.656330749354012</v>
      </c>
      <c r="C40" s="63">
        <f>IF(OR('Tabel 5 F'!C40&lt;5,'Tabel 5 Br'!C40&lt;0.5),"-",IFERROR('Tabel 5 Br'!C40/'Tabel 5 F'!C40*100,"-"))</f>
        <v>14.632287292817677</v>
      </c>
      <c r="D40" s="63">
        <f>IF(OR('Tabel 5 F'!D40&lt;5,'Tabel 5 Br'!D40&lt;0.5),"-",IFERROR('Tabel 5 Br'!D40/'Tabel 5 F'!D40*100,"-"))</f>
        <v>6.1305968899521526</v>
      </c>
      <c r="E40" s="63">
        <f>IF(OR('Tabel 5 F'!E40&lt;5,'Tabel 5 Br'!E40&lt;0.5),"-",IFERROR('Tabel 5 Br'!E40/'Tabel 5 F'!E40*100,"-"))</f>
        <v>5.5054091470951798</v>
      </c>
      <c r="F40" s="63">
        <f>IF(OR('Tabel 5 F'!F40&lt;5,'Tabel 5 Br'!F40&lt;0.5),"-",IFERROR('Tabel 5 Br'!F40/'Tabel 5 F'!F40*100,"-"))</f>
        <v>2.5316143317230271</v>
      </c>
      <c r="G40" s="63">
        <f>IF(OR('Tabel 5 F'!G40&lt;5,'Tabel 5 Br'!G40&lt;0.5),"-",IFERROR('Tabel 5 Br'!G40/'Tabel 5 F'!G40*100,"-"))</f>
        <v>2.6821051972448338</v>
      </c>
      <c r="H40" s="63">
        <f>IF(OR('Tabel 5 F'!H40&lt;5,'Tabel 5 Br'!H40&lt;0.5),"-",IFERROR('Tabel 5 Br'!H40/'Tabel 5 F'!H40*100,"-"))</f>
        <v>4.6884752747252749</v>
      </c>
      <c r="I40" s="101"/>
      <c r="J40" s="63">
        <f>IF(OR('Tabel 5 F'!J40&lt;5,'Tabel 5 Br'!J40&lt;0.5),"-",IFERROR('Tabel 5 Br'!J40/'Tabel 5 F'!J40*100,"-"))</f>
        <v>6.1022839375496165</v>
      </c>
      <c r="K40" s="74"/>
    </row>
    <row r="41" spans="1:11" ht="15.75" customHeight="1" x14ac:dyDescent="0.2">
      <c r="A41" s="50" t="s">
        <v>55</v>
      </c>
      <c r="B41" s="62">
        <f>IF(OR('Tabel 5 F'!B41&lt;5,'Tabel 5 Br'!B41&lt;0.5),"-",IFERROR('Tabel 5 Br'!B41/'Tabel 5 F'!B41*100,"-"))</f>
        <v>45.283121457489877</v>
      </c>
      <c r="C41" s="62">
        <f>IF(OR('Tabel 5 F'!C41&lt;5,'Tabel 5 Br'!C41&lt;0.5),"-",IFERROR('Tabel 5 Br'!C41/'Tabel 5 F'!C41*100,"-"))</f>
        <v>15.143013392857144</v>
      </c>
      <c r="D41" s="62">
        <f>IF(OR('Tabel 5 F'!D41&lt;5,'Tabel 5 Br'!D41&lt;0.5),"-",IFERROR('Tabel 5 Br'!D41/'Tabel 5 F'!D41*100,"-"))</f>
        <v>4.5454197651663408</v>
      </c>
      <c r="E41" s="62">
        <f>IF(OR('Tabel 5 F'!E41&lt;5,'Tabel 5 Br'!E41&lt;0.5),"-",IFERROR('Tabel 5 Br'!E41/'Tabel 5 F'!E41*100,"-"))</f>
        <v>3.644052164261931</v>
      </c>
      <c r="F41" s="62">
        <f>IF(OR('Tabel 5 F'!F41&lt;5,'Tabel 5 Br'!F41&lt;0.5),"-",IFERROR('Tabel 5 Br'!F41/'Tabel 5 F'!F41*100,"-"))</f>
        <v>2.1867045840407471</v>
      </c>
      <c r="G41" s="62">
        <f>IF(OR('Tabel 5 F'!G41&lt;5,'Tabel 5 Br'!G41&lt;0.5),"-",IFERROR('Tabel 5 Br'!G41/'Tabel 5 F'!G41*100,"-"))</f>
        <v>3.366265625</v>
      </c>
      <c r="H41" s="62">
        <f>IF(OR('Tabel 5 F'!H41&lt;5,'Tabel 5 Br'!H41&lt;0.5),"-",IFERROR('Tabel 5 Br'!H41/'Tabel 5 F'!H41*100,"-"))</f>
        <v>4.1159293680297395</v>
      </c>
      <c r="I41" s="101"/>
      <c r="J41" s="62">
        <f>IF(OR('Tabel 5 F'!J41&lt;5,'Tabel 5 Br'!J41&lt;0.5),"-",IFERROR('Tabel 5 Br'!J41/'Tabel 5 F'!J41*100,"-"))</f>
        <v>9.5698416361974399</v>
      </c>
      <c r="K41" s="74"/>
    </row>
    <row r="42" spans="1:11" ht="15.75" customHeight="1" x14ac:dyDescent="0.2">
      <c r="A42" s="52" t="s">
        <v>56</v>
      </c>
      <c r="B42" s="63">
        <f>IF(OR('Tabel 5 F'!B42&lt;5,'Tabel 5 Br'!B42&lt;0.5),"-",IFERROR('Tabel 5 Br'!B42/'Tabel 5 F'!B42*100,"-"))</f>
        <v>19.906031746031747</v>
      </c>
      <c r="C42" s="63">
        <f>IF(OR('Tabel 5 F'!C42&lt;5,'Tabel 5 Br'!C42&lt;0.5),"-",IFERROR('Tabel 5 Br'!C42/'Tabel 5 F'!C42*100,"-"))</f>
        <v>26.295763636363635</v>
      </c>
      <c r="D42" s="63">
        <f>IF(OR('Tabel 5 F'!D42&lt;5,'Tabel 5 Br'!D42&lt;0.5),"-",IFERROR('Tabel 5 Br'!D42/'Tabel 5 F'!D42*100,"-"))</f>
        <v>8.4166292134831462</v>
      </c>
      <c r="E42" s="63">
        <f>IF(OR('Tabel 5 F'!E42&lt;5,'Tabel 5 Br'!E42&lt;0.5),"-",IFERROR('Tabel 5 Br'!E42/'Tabel 5 F'!E42*100,"-"))</f>
        <v>3.8820989010989009</v>
      </c>
      <c r="F42" s="63">
        <f>IF(OR('Tabel 5 F'!F42&lt;5,'Tabel 5 Br'!F42&lt;0.5),"-",IFERROR('Tabel 5 Br'!F42/'Tabel 5 F'!F42*100,"-"))</f>
        <v>5.1913035714285716</v>
      </c>
      <c r="G42" s="63">
        <f>IF(OR('Tabel 5 F'!G42&lt;5,'Tabel 5 Br'!G42&lt;0.5),"-",IFERROR('Tabel 5 Br'!G42/'Tabel 5 F'!G42*100,"-"))</f>
        <v>0.76528571428571435</v>
      </c>
      <c r="H42" s="63">
        <f>IF(OR('Tabel 5 F'!H42&lt;5,'Tabel 5 Br'!H42&lt;0.5),"-",IFERROR('Tabel 5 Br'!H42/'Tabel 5 F'!H42*100,"-"))</f>
        <v>2.4119367647058825</v>
      </c>
      <c r="I42" s="101"/>
      <c r="J42" s="63">
        <f>IF(OR('Tabel 5 F'!J42&lt;5,'Tabel 5 Br'!J42&lt;0.5),"-",IFERROR('Tabel 5 Br'!J42/'Tabel 5 F'!J42*100,"-"))</f>
        <v>6.2166990363232024</v>
      </c>
      <c r="K42" s="74"/>
    </row>
    <row r="43" spans="1:11" ht="15.75" customHeight="1" x14ac:dyDescent="0.2">
      <c r="A43" s="50" t="s">
        <v>57</v>
      </c>
      <c r="B43" s="62">
        <f>IF(OR('Tabel 5 F'!B43&lt;5,'Tabel 5 Br'!B43&lt;0.5),"-",IFERROR('Tabel 5 Br'!B43/'Tabel 5 F'!B43*100,"-"))</f>
        <v>20.678990206746466</v>
      </c>
      <c r="C43" s="62">
        <f>IF(OR('Tabel 5 F'!C43&lt;5,'Tabel 5 Br'!C43&lt;0.5),"-",IFERROR('Tabel 5 Br'!C43/'Tabel 5 F'!C43*100,"-"))</f>
        <v>26.172462006079027</v>
      </c>
      <c r="D43" s="62">
        <f>IF(OR('Tabel 5 F'!D43&lt;5,'Tabel 5 Br'!D43&lt;0.5),"-",IFERROR('Tabel 5 Br'!D43/'Tabel 5 F'!D43*100,"-"))</f>
        <v>9.9362445923460907</v>
      </c>
      <c r="E43" s="62">
        <f>IF(OR('Tabel 5 F'!E43&lt;5,'Tabel 5 Br'!E43&lt;0.5),"-",IFERROR('Tabel 5 Br'!E43/'Tabel 5 F'!E43*100,"-"))</f>
        <v>4.0629759358288764</v>
      </c>
      <c r="F43" s="62">
        <f>IF(OR('Tabel 5 F'!F43&lt;5,'Tabel 5 Br'!F43&lt;0.5),"-",IFERROR('Tabel 5 Br'!F43/'Tabel 5 F'!F43*100,"-"))</f>
        <v>4.2303828571428577</v>
      </c>
      <c r="G43" s="62">
        <f>IF(OR('Tabel 5 F'!G43&lt;5,'Tabel 5 Br'!G43&lt;0.5),"-",IFERROR('Tabel 5 Br'!G43/'Tabel 5 F'!G43*100,"-"))</f>
        <v>3.889957205240175</v>
      </c>
      <c r="H43" s="62">
        <f>IF(OR('Tabel 5 F'!H43&lt;5,'Tabel 5 Br'!H43&lt;0.5),"-",IFERROR('Tabel 5 Br'!H43/'Tabel 5 F'!H43*100,"-"))</f>
        <v>4.1479999999999997</v>
      </c>
      <c r="I43" s="101"/>
      <c r="J43" s="62">
        <f>IF(OR('Tabel 5 F'!J43&lt;5,'Tabel 5 Br'!J43&lt;0.5),"-",IFERROR('Tabel 5 Br'!J43/'Tabel 5 F'!J43*100,"-"))</f>
        <v>10.357001211827436</v>
      </c>
      <c r="K43" s="74"/>
    </row>
    <row r="44" spans="1:11" ht="15.75" customHeight="1" x14ac:dyDescent="0.2">
      <c r="A44" s="52" t="s">
        <v>58</v>
      </c>
      <c r="B44" s="63">
        <f>IF(OR('Tabel 5 F'!B44&lt;5,'Tabel 5 Br'!B44&lt;0.5),"-",IFERROR('Tabel 5 Br'!B44/'Tabel 5 F'!B44*100,"-"))</f>
        <v>17.627288167938932</v>
      </c>
      <c r="C44" s="63">
        <f>IF(OR('Tabel 5 F'!C44&lt;5,'Tabel 5 Br'!C44&lt;0.5),"-",IFERROR('Tabel 5 Br'!C44/'Tabel 5 F'!C44*100,"-"))</f>
        <v>21.220011811023621</v>
      </c>
      <c r="D44" s="63">
        <f>IF(OR('Tabel 5 F'!D44&lt;5,'Tabel 5 Br'!D44&lt;0.5),"-",IFERROR('Tabel 5 Br'!D44/'Tabel 5 F'!D44*100,"-"))</f>
        <v>5.3957762237762239</v>
      </c>
      <c r="E44" s="63">
        <f>IF(OR('Tabel 5 F'!E44&lt;5,'Tabel 5 Br'!E44&lt;0.5),"-",IFERROR('Tabel 5 Br'!E44/'Tabel 5 F'!E44*100,"-"))</f>
        <v>2.8508058608058611</v>
      </c>
      <c r="F44" s="63">
        <f>IF(OR('Tabel 5 F'!F44&lt;5,'Tabel 5 Br'!F44&lt;0.5),"-",IFERROR('Tabel 5 Br'!F44/'Tabel 5 F'!F44*100,"-"))</f>
        <v>2.4764084507042252</v>
      </c>
      <c r="G44" s="63">
        <f>IF(OR('Tabel 5 F'!G44&lt;5,'Tabel 5 Br'!G44&lt;0.5),"-",IFERROR('Tabel 5 Br'!G44/'Tabel 5 F'!G44*100,"-"))</f>
        <v>1.417632530120482</v>
      </c>
      <c r="H44" s="63">
        <f>IF(OR('Tabel 5 F'!H44&lt;5,'Tabel 5 Br'!H44&lt;0.5),"-",IFERROR('Tabel 5 Br'!H44/'Tabel 5 F'!H44*100,"-"))</f>
        <v>3.0157444089456873</v>
      </c>
      <c r="I44" s="101"/>
      <c r="J44" s="63">
        <f>IF(OR('Tabel 5 F'!J44&lt;5,'Tabel 5 Br'!J44&lt;0.5),"-",IFERROR('Tabel 5 Br'!J44/'Tabel 5 F'!J44*100,"-"))</f>
        <v>7.9185271317829455</v>
      </c>
      <c r="K44" s="74"/>
    </row>
    <row r="45" spans="1:11" ht="15.75" customHeight="1" x14ac:dyDescent="0.2">
      <c r="A45" s="50" t="s">
        <v>59</v>
      </c>
      <c r="B45" s="62">
        <f>IF(OR('Tabel 5 F'!B45&lt;5,'Tabel 5 Br'!B45&lt;0.5),"-",IFERROR('Tabel 5 Br'!B45/'Tabel 5 F'!B45*100,"-"))</f>
        <v>24.564862147753235</v>
      </c>
      <c r="C45" s="62">
        <f>IF(OR('Tabel 5 F'!C45&lt;5,'Tabel 5 Br'!C45&lt;0.5),"-",IFERROR('Tabel 5 Br'!C45/'Tabel 5 F'!C45*100,"-"))</f>
        <v>10.318040774719675</v>
      </c>
      <c r="D45" s="62">
        <f>IF(OR('Tabel 5 F'!D45&lt;5,'Tabel 5 Br'!D45&lt;0.5),"-",IFERROR('Tabel 5 Br'!D45/'Tabel 5 F'!D45*100,"-"))</f>
        <v>5.4648552477565362</v>
      </c>
      <c r="E45" s="62">
        <f>IF(OR('Tabel 5 F'!E45&lt;5,'Tabel 5 Br'!E45&lt;0.5),"-",IFERROR('Tabel 5 Br'!E45/'Tabel 5 F'!E45*100,"-"))</f>
        <v>3.8391175406871612</v>
      </c>
      <c r="F45" s="62">
        <f>IF(OR('Tabel 5 F'!F45&lt;5,'Tabel 5 Br'!F45&lt;0.5),"-",IFERROR('Tabel 5 Br'!F45/'Tabel 5 F'!F45*100,"-"))</f>
        <v>3.0242118546845123</v>
      </c>
      <c r="G45" s="62">
        <f>IF(OR('Tabel 5 F'!G45&lt;5,'Tabel 5 Br'!G45&lt;0.5),"-",IFERROR('Tabel 5 Br'!G45/'Tabel 5 F'!G45*100,"-"))</f>
        <v>3.8704397344999251</v>
      </c>
      <c r="H45" s="62">
        <f>IF(OR('Tabel 5 F'!H45&lt;5,'Tabel 5 Br'!H45&lt;0.5),"-",IFERROR('Tabel 5 Br'!H45/'Tabel 5 F'!H45*100,"-"))</f>
        <v>3.9376620541205414</v>
      </c>
      <c r="I45" s="101"/>
      <c r="J45" s="62">
        <f>IF(OR('Tabel 5 F'!J45&lt;5,'Tabel 5 Br'!J45&lt;0.5),"-",IFERROR('Tabel 5 Br'!J45/'Tabel 5 F'!J45*100,"-"))</f>
        <v>5.5415588955898984</v>
      </c>
    </row>
    <row r="46" spans="1:11" ht="15.75" customHeight="1" x14ac:dyDescent="0.2">
      <c r="A46" s="59"/>
    </row>
    <row r="47" spans="1:11" ht="15.75" customHeight="1" x14ac:dyDescent="0.2">
      <c r="A47" s="53" t="s">
        <v>20</v>
      </c>
      <c r="B47" s="70">
        <f>IF(OR('Tabel 5 F'!B47&lt;5,'Tabel 5 Br'!B47&lt;0.5),"-",IFERROR('Tabel 5 Br'!B47/'Tabel 5 F'!B47*100,"-"))</f>
        <v>36.164325300668153</v>
      </c>
      <c r="C47" s="70">
        <f>IF(OR('Tabel 5 F'!C47&lt;5,'Tabel 5 Br'!C47&lt;0.5),"-",IFERROR('Tabel 5 Br'!C47/'Tabel 5 F'!C47*100,"-"))</f>
        <v>13.534382686696206</v>
      </c>
      <c r="D47" s="70">
        <f>IF(OR('Tabel 5 F'!D47&lt;5,'Tabel 5 Br'!D47&lt;0.5),"-",IFERROR('Tabel 5 Br'!D47/'Tabel 5 F'!D47*100,"-"))</f>
        <v>4.7849045581274723</v>
      </c>
      <c r="E47" s="70">
        <f>IF(OR('Tabel 5 F'!E47&lt;5,'Tabel 5 Br'!E47&lt;0.5),"-",IFERROR('Tabel 5 Br'!E47/'Tabel 5 F'!E47*100,"-"))</f>
        <v>2.7968554023033612</v>
      </c>
      <c r="F47" s="70">
        <f>IF(OR('Tabel 5 F'!F47&lt;5,'Tabel 5 Br'!F47&lt;0.5),"-",IFERROR('Tabel 5 Br'!F47/'Tabel 5 F'!F47*100,"-"))</f>
        <v>1.6291821771291479</v>
      </c>
      <c r="G47" s="70">
        <f>IF(OR('Tabel 5 F'!G47&lt;5,'Tabel 5 Br'!G47&lt;0.5),"-",IFERROR('Tabel 5 Br'!G47/'Tabel 5 F'!G47*100,"-"))</f>
        <v>1.6492111745834288</v>
      </c>
      <c r="H47" s="70">
        <f>IF(OR('Tabel 5 F'!H47&lt;5,'Tabel 5 Br'!H47&lt;0.5),"-",IFERROR('Tabel 5 Br'!H47/'Tabel 5 F'!H47*100,"-"))</f>
        <v>2.8808399641844504</v>
      </c>
      <c r="I47" s="115"/>
      <c r="J47" s="70">
        <f>IF(OR('Tabel 5 F'!J47&lt;5,'Tabel 5 Br'!J47&lt;0.5),"-",IFERROR('Tabel 5 Br'!J47/'Tabel 5 F'!J47*100,"-"))</f>
        <v>5.3594360428028498</v>
      </c>
      <c r="K47" s="115">
        <v>7.1458378800000002</v>
      </c>
    </row>
    <row r="48" spans="1:11" ht="15.75" customHeight="1" x14ac:dyDescent="0.2">
      <c r="B48" s="71"/>
      <c r="C48" s="71"/>
      <c r="D48" s="71"/>
      <c r="E48" s="71"/>
      <c r="F48" s="71"/>
      <c r="G48" s="71"/>
      <c r="H48" s="71"/>
      <c r="J48" s="71"/>
    </row>
    <row r="49" spans="1:19" ht="15.75" customHeight="1" x14ac:dyDescent="0.2">
      <c r="A49" s="35" t="s">
        <v>60</v>
      </c>
      <c r="B49" s="68">
        <f>IF(OR('Tabel 5 F'!B49&lt;5,'Tabel 5 Br'!B49&lt;0.5),"-",IFERROR('Tabel 5 Br'!B49/'Tabel 5 F'!B49*100,"-"))</f>
        <v>34.213564199395776</v>
      </c>
      <c r="C49" s="68">
        <f>IF(OR('Tabel 5 F'!C49&lt;5,'Tabel 5 Br'!C49&lt;0.5),"-",IFERROR('Tabel 5 Br'!C49/'Tabel 5 F'!C49*100,"-"))</f>
        <v>7.3335418292154317</v>
      </c>
      <c r="D49" s="68">
        <f>IF(OR('Tabel 5 F'!D49&lt;5,'Tabel 5 Br'!D49&lt;0.5),"-",IFERROR('Tabel 5 Br'!D49/'Tabel 5 F'!D49*100,"-"))</f>
        <v>2.2661185079421737</v>
      </c>
      <c r="E49" s="68">
        <f>IF(OR('Tabel 5 F'!E49&lt;5,'Tabel 5 Br'!E49&lt;0.5),"-",IFERROR('Tabel 5 Br'!E49/'Tabel 5 F'!E49*100,"-"))</f>
        <v>1.5664985846628925</v>
      </c>
      <c r="F49" s="68">
        <f>IF(OR('Tabel 5 F'!F49&lt;5,'Tabel 5 Br'!F49&lt;0.5),"-",IFERROR('Tabel 5 Br'!F49/'Tabel 5 F'!F49*100,"-"))</f>
        <v>0.88289887094816066</v>
      </c>
      <c r="G49" s="68">
        <f>IF(OR('Tabel 5 F'!G49&lt;5,'Tabel 5 Br'!G49&lt;0.5),"-",IFERROR('Tabel 5 Br'!G49/'Tabel 5 F'!G49*100,"-"))</f>
        <v>1.1626542167693603</v>
      </c>
      <c r="H49" s="68">
        <f>IF(OR('Tabel 5 F'!H49&lt;5,'Tabel 5 Br'!H49&lt;0.5),"-",IFERROR('Tabel 5 Br'!H49/'Tabel 5 F'!H49*100,"-"))</f>
        <v>1.5150851581508518</v>
      </c>
      <c r="I49" s="60"/>
      <c r="J49" s="68">
        <f>IF(OR('Tabel 5 F'!J49&lt;5,'Tabel 5 Br'!J49&lt;0.5),"-",IFERROR('Tabel 5 Br'!J49/'Tabel 5 F'!J49*100,"-"))</f>
        <v>2.8436400110680689</v>
      </c>
      <c r="K49" s="75"/>
      <c r="L49" s="55"/>
      <c r="M49" s="55"/>
      <c r="N49" s="55"/>
      <c r="O49" s="55"/>
      <c r="P49" s="55"/>
      <c r="Q49" s="55"/>
      <c r="R49" s="55"/>
      <c r="S49" s="55"/>
    </row>
    <row r="50" spans="1:19" ht="15.75" customHeight="1" x14ac:dyDescent="0.2">
      <c r="A50" s="38" t="s">
        <v>61</v>
      </c>
      <c r="B50" s="69">
        <f>IF(OR('Tabel 5 F'!B50&lt;5,'Tabel 5 Br'!B50&lt;0.5),"-",IFERROR('Tabel 5 Br'!B50/'Tabel 5 F'!B50*100,"-"))</f>
        <v>44.169042233357189</v>
      </c>
      <c r="C50" s="69">
        <f>IF(OR('Tabel 5 F'!C50&lt;5,'Tabel 5 Br'!C50&lt;0.5),"-",IFERROR('Tabel 5 Br'!C50/'Tabel 5 F'!C50*100,"-"))</f>
        <v>21.417006670224119</v>
      </c>
      <c r="D50" s="69">
        <f>IF(OR('Tabel 5 F'!D50&lt;5,'Tabel 5 Br'!D50&lt;0.5),"-",IFERROR('Tabel 5 Br'!D50/'Tabel 5 F'!D50*100,"-"))</f>
        <v>8.2124473629995887</v>
      </c>
      <c r="E50" s="69">
        <f>IF(OR('Tabel 5 F'!E50&lt;5,'Tabel 5 Br'!E50&lt;0.5),"-",IFERROR('Tabel 5 Br'!E50/'Tabel 5 F'!E50*100,"-"))</f>
        <v>4.387646216391019</v>
      </c>
      <c r="F50" s="69">
        <f>IF(OR('Tabel 5 F'!F50&lt;5,'Tabel 5 Br'!F50&lt;0.5),"-",IFERROR('Tabel 5 Br'!F50/'Tabel 5 F'!F50*100,"-"))</f>
        <v>2.1916772608782837</v>
      </c>
      <c r="G50" s="69">
        <f>IF(OR('Tabel 5 F'!G50&lt;5,'Tabel 5 Br'!G50&lt;0.5),"-",IFERROR('Tabel 5 Br'!G50/'Tabel 5 F'!G50*100,"-"))</f>
        <v>1.90743747303012</v>
      </c>
      <c r="H50" s="69">
        <f>IF(OR('Tabel 5 F'!H50&lt;5,'Tabel 5 Br'!H50&lt;0.5),"-",IFERROR('Tabel 5 Br'!H50/'Tabel 5 F'!H50*100,"-"))</f>
        <v>4.0754646441605837</v>
      </c>
      <c r="I50" s="60"/>
      <c r="J50" s="69">
        <f>IF(OR('Tabel 5 F'!J50&lt;5,'Tabel 5 Br'!J50&lt;0.5),"-",IFERROR('Tabel 5 Br'!J50/'Tabel 5 F'!J50*100,"-"))</f>
        <v>7.2198859580012735</v>
      </c>
      <c r="K50" s="75"/>
      <c r="L50" s="55"/>
      <c r="M50" s="55"/>
      <c r="N50" s="55"/>
      <c r="O50" s="55"/>
      <c r="P50" s="55"/>
      <c r="Q50" s="55"/>
      <c r="R50" s="55"/>
      <c r="S50" s="55"/>
    </row>
    <row r="51" spans="1:19" ht="15.75" customHeight="1" x14ac:dyDescent="0.2">
      <c r="A51" s="35" t="s">
        <v>62</v>
      </c>
      <c r="B51" s="68">
        <f>IF(OR('Tabel 5 F'!B51&lt;5,'Tabel 5 Br'!B51&lt;0.5),"-",IFERROR('Tabel 5 Br'!B51/'Tabel 5 F'!B51*100,"-"))</f>
        <v>34.208513555624805</v>
      </c>
      <c r="C51" s="68">
        <f>IF(OR('Tabel 5 F'!C51&lt;5,'Tabel 5 Br'!C51&lt;0.5),"-",IFERROR('Tabel 5 Br'!C51/'Tabel 5 F'!C51*100,"-"))</f>
        <v>10.70147886806321</v>
      </c>
      <c r="D51" s="68">
        <f>IF(OR('Tabel 5 F'!D51&lt;5,'Tabel 5 Br'!D51&lt;0.5),"-",IFERROR('Tabel 5 Br'!D51/'Tabel 5 F'!D51*100,"-"))</f>
        <v>3.355906278562891</v>
      </c>
      <c r="E51" s="68">
        <f>IF(OR('Tabel 5 F'!E51&lt;5,'Tabel 5 Br'!E51&lt;0.5),"-",IFERROR('Tabel 5 Br'!E51/'Tabel 5 F'!E51*100,"-"))</f>
        <v>2.2818569228795074</v>
      </c>
      <c r="F51" s="68">
        <f>IF(OR('Tabel 5 F'!F51&lt;5,'Tabel 5 Br'!F51&lt;0.5),"-",IFERROR('Tabel 5 Br'!F51/'Tabel 5 F'!F51*100,"-"))</f>
        <v>1.3779090072589715</v>
      </c>
      <c r="G51" s="68">
        <f>IF(OR('Tabel 5 F'!G51&lt;5,'Tabel 5 Br'!G51&lt;0.5),"-",IFERROR('Tabel 5 Br'!G51/'Tabel 5 F'!G51*100,"-"))</f>
        <v>1.5316404167251296</v>
      </c>
      <c r="H51" s="68">
        <f>IF(OR('Tabel 5 F'!H51&lt;5,'Tabel 5 Br'!H51&lt;0.5),"-",IFERROR('Tabel 5 Br'!H51/'Tabel 5 F'!H51*100,"-"))</f>
        <v>2.3122494025264597</v>
      </c>
      <c r="I51" s="60"/>
      <c r="J51" s="68">
        <f>IF(OR('Tabel 5 F'!J51&lt;5,'Tabel 5 Br'!J51&lt;0.5),"-",IFERROR('Tabel 5 Br'!J51/'Tabel 5 F'!J51*100,"-"))</f>
        <v>4.8575977049108801</v>
      </c>
      <c r="K51" s="41"/>
      <c r="L51" s="41"/>
      <c r="M51" s="41"/>
      <c r="N51" s="41"/>
    </row>
    <row r="52" spans="1:19" x14ac:dyDescent="0.2">
      <c r="A52" s="72" t="s">
        <v>69</v>
      </c>
    </row>
    <row r="53" spans="1:19" x14ac:dyDescent="0.2">
      <c r="A53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2"/>
  <sheetViews>
    <sheetView showGridLines="0" workbookViewId="0"/>
  </sheetViews>
  <sheetFormatPr defaultRowHeight="12.75" x14ac:dyDescent="0.2"/>
  <cols>
    <col min="1" max="1" width="17.140625" customWidth="1"/>
    <col min="2" max="9" width="10.7109375" customWidth="1"/>
  </cols>
  <sheetData>
    <row r="1" spans="1:10" ht="15.75" customHeight="1" x14ac:dyDescent="0.25">
      <c r="A1" s="33" t="s">
        <v>21</v>
      </c>
    </row>
    <row r="2" spans="1:10" ht="15.75" customHeight="1" x14ac:dyDescent="0.2">
      <c r="A2" s="44"/>
    </row>
    <row r="3" spans="1:10" ht="15.75" customHeight="1" x14ac:dyDescent="0.25">
      <c r="A3" s="33" t="s">
        <v>210</v>
      </c>
    </row>
    <row r="4" spans="1:10" ht="15.75" customHeight="1" x14ac:dyDescent="0.25">
      <c r="A4" s="33"/>
    </row>
    <row r="5" spans="1:10" ht="15.75" customHeight="1" x14ac:dyDescent="0.2"/>
    <row r="6" spans="1:10" ht="15.75" customHeight="1" x14ac:dyDescent="0.2"/>
    <row r="7" spans="1:10" ht="15.75" customHeight="1" x14ac:dyDescent="0.2">
      <c r="A7" s="44"/>
      <c r="B7" s="67" t="s">
        <v>177</v>
      </c>
      <c r="C7" s="67" t="s">
        <v>178</v>
      </c>
      <c r="D7" s="67" t="s">
        <v>179</v>
      </c>
      <c r="E7" s="67" t="s">
        <v>180</v>
      </c>
      <c r="F7" s="67" t="s">
        <v>181</v>
      </c>
      <c r="G7" s="67" t="s">
        <v>182</v>
      </c>
      <c r="H7" s="67" t="s">
        <v>183</v>
      </c>
      <c r="I7" s="67" t="s">
        <v>184</v>
      </c>
      <c r="J7" s="44"/>
    </row>
    <row r="8" spans="1:10" ht="15.75" customHeight="1" x14ac:dyDescent="0.2">
      <c r="A8" s="44"/>
      <c r="B8" s="67"/>
      <c r="C8" s="67"/>
      <c r="D8" s="67"/>
      <c r="E8" s="67"/>
      <c r="F8" s="67"/>
      <c r="G8" s="67"/>
      <c r="H8" s="67"/>
      <c r="I8" s="67"/>
      <c r="J8" s="44"/>
    </row>
    <row r="9" spans="1:10" ht="15.75" customHeight="1" x14ac:dyDescent="0.2">
      <c r="A9" s="50" t="s">
        <v>229</v>
      </c>
      <c r="B9" s="57">
        <v>936</v>
      </c>
      <c r="C9" s="57">
        <v>264</v>
      </c>
      <c r="D9" s="57">
        <v>212</v>
      </c>
      <c r="E9" s="57">
        <v>199</v>
      </c>
      <c r="F9" s="57">
        <v>784</v>
      </c>
      <c r="G9" s="57">
        <v>191</v>
      </c>
      <c r="H9" s="57">
        <v>220</v>
      </c>
      <c r="I9" s="57">
        <v>194</v>
      </c>
      <c r="J9" s="74"/>
    </row>
    <row r="10" spans="1:10" ht="15.75" customHeight="1" x14ac:dyDescent="0.2">
      <c r="A10" s="52" t="s">
        <v>230</v>
      </c>
      <c r="B10" s="58">
        <v>286</v>
      </c>
      <c r="C10" s="58">
        <v>130</v>
      </c>
      <c r="D10" s="58">
        <v>558</v>
      </c>
      <c r="E10" s="58">
        <v>63</v>
      </c>
      <c r="F10" s="58">
        <v>224</v>
      </c>
      <c r="G10" s="58">
        <v>137</v>
      </c>
      <c r="H10" s="58">
        <v>505</v>
      </c>
      <c r="I10" s="58">
        <v>52</v>
      </c>
      <c r="J10" s="74"/>
    </row>
    <row r="11" spans="1:10" ht="15.75" customHeight="1" x14ac:dyDescent="0.2">
      <c r="A11" s="50" t="s">
        <v>231</v>
      </c>
      <c r="B11" s="57">
        <v>1074</v>
      </c>
      <c r="C11" s="57">
        <v>231</v>
      </c>
      <c r="D11" s="57">
        <v>306</v>
      </c>
      <c r="E11" s="57">
        <v>444</v>
      </c>
      <c r="F11" s="57">
        <v>870</v>
      </c>
      <c r="G11" s="57">
        <v>158</v>
      </c>
      <c r="H11" s="57">
        <v>290</v>
      </c>
      <c r="I11" s="57">
        <v>429</v>
      </c>
      <c r="J11" s="74"/>
    </row>
    <row r="12" spans="1:10" ht="15.75" customHeight="1" x14ac:dyDescent="0.2">
      <c r="A12" s="52" t="s">
        <v>26</v>
      </c>
      <c r="B12" s="58">
        <v>1363</v>
      </c>
      <c r="C12" s="58">
        <v>296</v>
      </c>
      <c r="D12" s="58">
        <v>474</v>
      </c>
      <c r="E12" s="58">
        <v>700</v>
      </c>
      <c r="F12" s="58">
        <v>1023</v>
      </c>
      <c r="G12" s="58">
        <v>296</v>
      </c>
      <c r="H12" s="58">
        <v>354</v>
      </c>
      <c r="I12" s="58">
        <v>790</v>
      </c>
      <c r="J12" s="74"/>
    </row>
    <row r="13" spans="1:10" ht="15.75" customHeight="1" x14ac:dyDescent="0.2">
      <c r="A13" s="50" t="s">
        <v>27</v>
      </c>
      <c r="B13" s="57">
        <v>189</v>
      </c>
      <c r="C13" s="57">
        <v>59</v>
      </c>
      <c r="D13" s="57">
        <v>59</v>
      </c>
      <c r="E13" s="57">
        <v>101</v>
      </c>
      <c r="F13" s="57">
        <v>208</v>
      </c>
      <c r="G13" s="57">
        <v>50</v>
      </c>
      <c r="H13" s="57">
        <v>68</v>
      </c>
      <c r="I13" s="57">
        <v>112</v>
      </c>
      <c r="J13" s="74"/>
    </row>
    <row r="14" spans="1:10" ht="15.75" customHeight="1" x14ac:dyDescent="0.2">
      <c r="A14" s="52" t="s">
        <v>28</v>
      </c>
      <c r="B14" s="58">
        <v>8</v>
      </c>
      <c r="C14" s="58">
        <v>8</v>
      </c>
      <c r="D14" s="58">
        <v>19</v>
      </c>
      <c r="E14" s="58">
        <v>12</v>
      </c>
      <c r="F14" s="58">
        <v>9</v>
      </c>
      <c r="G14" s="58">
        <v>12</v>
      </c>
      <c r="H14" s="58">
        <v>26</v>
      </c>
      <c r="I14" s="58">
        <v>20</v>
      </c>
      <c r="J14" s="74"/>
    </row>
    <row r="15" spans="1:10" ht="15.75" customHeight="1" x14ac:dyDescent="0.2">
      <c r="A15" s="50" t="s">
        <v>29</v>
      </c>
      <c r="B15" s="57">
        <v>338</v>
      </c>
      <c r="C15" s="57">
        <v>80</v>
      </c>
      <c r="D15" s="57">
        <v>126</v>
      </c>
      <c r="E15" s="57">
        <v>184</v>
      </c>
      <c r="F15" s="57">
        <v>239</v>
      </c>
      <c r="G15" s="57">
        <v>68</v>
      </c>
      <c r="H15" s="57">
        <v>78</v>
      </c>
      <c r="I15" s="57">
        <v>250</v>
      </c>
      <c r="J15" s="74"/>
    </row>
    <row r="16" spans="1:10" ht="15.75" customHeight="1" x14ac:dyDescent="0.2">
      <c r="A16" s="52" t="s">
        <v>30</v>
      </c>
      <c r="B16" s="58">
        <v>100</v>
      </c>
      <c r="C16" s="58">
        <v>16</v>
      </c>
      <c r="D16" s="58">
        <v>27</v>
      </c>
      <c r="E16" s="58">
        <v>32</v>
      </c>
      <c r="F16" s="58">
        <v>74</v>
      </c>
      <c r="G16" s="58">
        <v>12</v>
      </c>
      <c r="H16" s="58">
        <v>19</v>
      </c>
      <c r="I16" s="58">
        <v>40</v>
      </c>
      <c r="J16" s="74"/>
    </row>
    <row r="17" spans="1:10" ht="15" hidden="1" customHeight="1" x14ac:dyDescent="0.2">
      <c r="A17" s="50" t="s">
        <v>31</v>
      </c>
      <c r="B17" s="57">
        <v>8</v>
      </c>
      <c r="C17" s="57">
        <v>6</v>
      </c>
      <c r="D17" s="57">
        <v>19</v>
      </c>
      <c r="E17" s="57">
        <v>36</v>
      </c>
      <c r="F17" s="57">
        <v>10</v>
      </c>
      <c r="G17" s="57">
        <v>6</v>
      </c>
      <c r="H17" s="57">
        <v>4</v>
      </c>
      <c r="I17" s="57">
        <v>22</v>
      </c>
      <c r="J17" s="74"/>
    </row>
    <row r="18" spans="1:10" ht="15" hidden="1" customHeight="1" x14ac:dyDescent="0.2">
      <c r="A18" s="52" t="s">
        <v>32</v>
      </c>
      <c r="B18" s="58">
        <v>15</v>
      </c>
      <c r="C18" s="58">
        <v>10</v>
      </c>
      <c r="D18" s="58">
        <v>11</v>
      </c>
      <c r="E18" s="58">
        <v>10</v>
      </c>
      <c r="F18" s="58">
        <v>4</v>
      </c>
      <c r="G18" s="58">
        <v>4</v>
      </c>
      <c r="H18" s="58">
        <v>5</v>
      </c>
      <c r="I18" s="58">
        <v>14</v>
      </c>
      <c r="J18" s="74"/>
    </row>
    <row r="19" spans="1:10" ht="1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2</v>
      </c>
      <c r="J19" s="74"/>
    </row>
    <row r="20" spans="1:10" ht="15" hidden="1" customHeight="1" x14ac:dyDescent="0.2">
      <c r="A20" s="52" t="s">
        <v>34</v>
      </c>
      <c r="B20" s="58">
        <v>7</v>
      </c>
      <c r="C20" s="58">
        <v>3</v>
      </c>
      <c r="D20" s="58">
        <v>3</v>
      </c>
      <c r="E20" s="58">
        <v>9</v>
      </c>
      <c r="F20" s="58">
        <v>3</v>
      </c>
      <c r="G20" s="58">
        <v>1</v>
      </c>
      <c r="H20" s="58">
        <v>5</v>
      </c>
      <c r="I20" s="58">
        <v>4</v>
      </c>
      <c r="J20" s="74"/>
    </row>
    <row r="21" spans="1:10" ht="15.75" customHeight="1" x14ac:dyDescent="0.2">
      <c r="A21" s="50" t="s">
        <v>35</v>
      </c>
      <c r="B21" s="57">
        <v>30</v>
      </c>
      <c r="C21" s="57">
        <v>19</v>
      </c>
      <c r="D21" s="57">
        <v>33</v>
      </c>
      <c r="E21" s="57">
        <v>55</v>
      </c>
      <c r="F21" s="57">
        <v>17</v>
      </c>
      <c r="G21" s="57">
        <v>11</v>
      </c>
      <c r="H21" s="57">
        <v>14</v>
      </c>
      <c r="I21" s="57">
        <v>42</v>
      </c>
      <c r="J21" s="74"/>
    </row>
    <row r="22" spans="1:10" ht="15.75" customHeight="1" x14ac:dyDescent="0.2">
      <c r="A22" s="52" t="s">
        <v>36</v>
      </c>
      <c r="B22" s="58">
        <v>4</v>
      </c>
      <c r="C22" s="58">
        <v>10</v>
      </c>
      <c r="D22" s="58">
        <v>1</v>
      </c>
      <c r="E22" s="58">
        <v>2</v>
      </c>
      <c r="F22" s="58">
        <v>3</v>
      </c>
      <c r="G22" s="58">
        <v>9</v>
      </c>
      <c r="H22" s="58">
        <v>1</v>
      </c>
      <c r="I22" s="58">
        <v>4</v>
      </c>
      <c r="J22" s="74"/>
    </row>
    <row r="23" spans="1:10" ht="15.75" customHeight="1" x14ac:dyDescent="0.2">
      <c r="A23" s="50" t="s">
        <v>37</v>
      </c>
      <c r="B23" s="57">
        <v>8</v>
      </c>
      <c r="C23" s="57">
        <v>1</v>
      </c>
      <c r="D23" s="57">
        <v>12</v>
      </c>
      <c r="E23" s="57">
        <v>24</v>
      </c>
      <c r="F23" s="57">
        <v>3</v>
      </c>
      <c r="G23" s="57">
        <v>10</v>
      </c>
      <c r="H23" s="57">
        <v>9</v>
      </c>
      <c r="I23" s="57">
        <v>12</v>
      </c>
      <c r="J23" s="74"/>
    </row>
    <row r="24" spans="1:10" ht="15.75" customHeight="1" x14ac:dyDescent="0.2">
      <c r="A24" s="52" t="s">
        <v>38</v>
      </c>
      <c r="B24" s="58">
        <v>37</v>
      </c>
      <c r="C24" s="58">
        <v>45</v>
      </c>
      <c r="D24" s="58">
        <v>37</v>
      </c>
      <c r="E24" s="58">
        <v>10</v>
      </c>
      <c r="F24" s="58">
        <v>19</v>
      </c>
      <c r="G24" s="58">
        <v>40</v>
      </c>
      <c r="H24" s="58">
        <v>31</v>
      </c>
      <c r="I24" s="58">
        <v>10</v>
      </c>
      <c r="J24" s="74"/>
    </row>
    <row r="25" spans="1:10" ht="15.75" customHeight="1" x14ac:dyDescent="0.2">
      <c r="A25" s="50" t="s">
        <v>39</v>
      </c>
      <c r="B25" s="57">
        <v>81</v>
      </c>
      <c r="C25" s="57">
        <v>23</v>
      </c>
      <c r="D25" s="57">
        <v>41</v>
      </c>
      <c r="E25" s="57">
        <v>144</v>
      </c>
      <c r="F25" s="57">
        <v>81</v>
      </c>
      <c r="G25" s="57">
        <v>31</v>
      </c>
      <c r="H25" s="57">
        <v>37</v>
      </c>
      <c r="I25" s="57">
        <v>114</v>
      </c>
      <c r="J25" s="74"/>
    </row>
    <row r="26" spans="1:10" ht="15.75" customHeight="1" x14ac:dyDescent="0.2">
      <c r="A26" s="52" t="s">
        <v>40</v>
      </c>
      <c r="B26" s="58">
        <v>584</v>
      </c>
      <c r="C26" s="58">
        <v>9</v>
      </c>
      <c r="D26" s="58">
        <v>389</v>
      </c>
      <c r="E26" s="58">
        <v>22</v>
      </c>
      <c r="F26" s="58">
        <v>489</v>
      </c>
      <c r="G26" s="58">
        <v>8</v>
      </c>
      <c r="H26" s="58">
        <v>407</v>
      </c>
      <c r="I26" s="58">
        <v>6</v>
      </c>
      <c r="J26" s="74"/>
    </row>
    <row r="27" spans="1:10" ht="15.75" customHeight="1" x14ac:dyDescent="0.2">
      <c r="A27" s="50" t="s">
        <v>41</v>
      </c>
      <c r="B27" s="57">
        <v>105</v>
      </c>
      <c r="C27" s="57">
        <v>1</v>
      </c>
      <c r="D27" s="57">
        <v>4</v>
      </c>
      <c r="E27" s="57">
        <v>0</v>
      </c>
      <c r="F27" s="57">
        <v>99</v>
      </c>
      <c r="G27" s="57">
        <v>0</v>
      </c>
      <c r="H27" s="57">
        <v>3</v>
      </c>
      <c r="I27" s="57">
        <v>3</v>
      </c>
      <c r="J27" s="74"/>
    </row>
    <row r="28" spans="1:10" ht="15.75" customHeight="1" x14ac:dyDescent="0.2">
      <c r="A28" s="52" t="s">
        <v>191</v>
      </c>
      <c r="B28" s="58">
        <v>283</v>
      </c>
      <c r="C28" s="58">
        <v>14</v>
      </c>
      <c r="D28" s="58">
        <v>49</v>
      </c>
      <c r="E28" s="58">
        <v>15</v>
      </c>
      <c r="F28" s="58">
        <v>202</v>
      </c>
      <c r="G28" s="58">
        <v>11</v>
      </c>
      <c r="H28" s="58">
        <v>48</v>
      </c>
      <c r="I28" s="58">
        <v>12</v>
      </c>
      <c r="J28" s="74"/>
    </row>
    <row r="29" spans="1:10" ht="15.75" customHeight="1" x14ac:dyDescent="0.2">
      <c r="A29" s="50" t="s">
        <v>43</v>
      </c>
      <c r="B29" s="57">
        <v>14</v>
      </c>
      <c r="C29" s="57">
        <v>1</v>
      </c>
      <c r="D29" s="57">
        <v>1</v>
      </c>
      <c r="E29" s="57">
        <v>3</v>
      </c>
      <c r="F29" s="57">
        <v>23</v>
      </c>
      <c r="G29" s="57">
        <v>0</v>
      </c>
      <c r="H29" s="57">
        <v>0</v>
      </c>
      <c r="I29" s="57">
        <v>1</v>
      </c>
      <c r="J29" s="74"/>
    </row>
    <row r="30" spans="1:10" ht="15.75" customHeight="1" x14ac:dyDescent="0.2">
      <c r="A30" s="52" t="s">
        <v>44</v>
      </c>
      <c r="B30" s="58">
        <v>17</v>
      </c>
      <c r="C30" s="58">
        <v>9</v>
      </c>
      <c r="D30" s="58">
        <v>9</v>
      </c>
      <c r="E30" s="58">
        <v>31</v>
      </c>
      <c r="F30" s="58">
        <v>12</v>
      </c>
      <c r="G30" s="58">
        <v>10</v>
      </c>
      <c r="H30" s="58">
        <v>10</v>
      </c>
      <c r="I30" s="58">
        <v>22</v>
      </c>
      <c r="J30" s="74"/>
    </row>
    <row r="31" spans="1:10" ht="15.75" customHeight="1" x14ac:dyDescent="0.2">
      <c r="A31" s="50" t="s">
        <v>45</v>
      </c>
      <c r="B31" s="57">
        <v>11</v>
      </c>
      <c r="C31" s="57">
        <v>1</v>
      </c>
      <c r="D31" s="57">
        <v>2</v>
      </c>
      <c r="E31" s="57">
        <v>1</v>
      </c>
      <c r="F31" s="57">
        <v>3</v>
      </c>
      <c r="G31" s="57">
        <v>1</v>
      </c>
      <c r="H31" s="57">
        <v>0</v>
      </c>
      <c r="I31" s="57">
        <v>3</v>
      </c>
      <c r="J31" s="74"/>
    </row>
    <row r="32" spans="1:10" ht="15.75" customHeight="1" x14ac:dyDescent="0.2">
      <c r="A32" s="52" t="s">
        <v>46</v>
      </c>
      <c r="B32" s="58">
        <v>14</v>
      </c>
      <c r="C32" s="58">
        <v>4</v>
      </c>
      <c r="D32" s="58">
        <v>33</v>
      </c>
      <c r="E32" s="58">
        <v>3</v>
      </c>
      <c r="F32" s="58">
        <v>6</v>
      </c>
      <c r="G32" s="58">
        <v>7</v>
      </c>
      <c r="H32" s="58">
        <v>19</v>
      </c>
      <c r="I32" s="58">
        <v>6</v>
      </c>
      <c r="J32" s="74"/>
    </row>
    <row r="33" spans="1:10" ht="15.75" customHeight="1" x14ac:dyDescent="0.2">
      <c r="A33" s="50" t="s">
        <v>47</v>
      </c>
      <c r="B33" s="57">
        <v>348</v>
      </c>
      <c r="C33" s="57">
        <v>79</v>
      </c>
      <c r="D33" s="57">
        <v>108</v>
      </c>
      <c r="E33" s="57">
        <v>130</v>
      </c>
      <c r="F33" s="57">
        <v>307</v>
      </c>
      <c r="G33" s="57">
        <v>75</v>
      </c>
      <c r="H33" s="57">
        <v>85</v>
      </c>
      <c r="I33" s="57">
        <v>139</v>
      </c>
      <c r="J33" s="74"/>
    </row>
    <row r="34" spans="1:10" ht="15.75" customHeight="1" x14ac:dyDescent="0.2">
      <c r="A34" s="52" t="s">
        <v>48</v>
      </c>
      <c r="B34" s="58">
        <v>492</v>
      </c>
      <c r="C34" s="58">
        <v>63</v>
      </c>
      <c r="D34" s="58">
        <v>209</v>
      </c>
      <c r="E34" s="58">
        <v>196</v>
      </c>
      <c r="F34" s="58">
        <v>317</v>
      </c>
      <c r="G34" s="58">
        <v>86</v>
      </c>
      <c r="H34" s="58">
        <v>113</v>
      </c>
      <c r="I34" s="58">
        <v>291</v>
      </c>
      <c r="J34" s="74"/>
    </row>
    <row r="35" spans="1:10" ht="15.75" customHeight="1" x14ac:dyDescent="0.2">
      <c r="A35" s="50" t="s">
        <v>49</v>
      </c>
      <c r="B35" s="57">
        <v>274</v>
      </c>
      <c r="C35" s="57">
        <v>57</v>
      </c>
      <c r="D35" s="57">
        <v>99</v>
      </c>
      <c r="E35" s="57">
        <v>132</v>
      </c>
      <c r="F35" s="57">
        <v>187</v>
      </c>
      <c r="G35" s="57">
        <v>83</v>
      </c>
      <c r="H35" s="57">
        <v>52</v>
      </c>
      <c r="I35" s="57">
        <v>129</v>
      </c>
      <c r="J35" s="74"/>
    </row>
    <row r="36" spans="1:10" ht="15.75" customHeight="1" x14ac:dyDescent="0.2">
      <c r="A36" s="52" t="s">
        <v>50</v>
      </c>
      <c r="B36" s="58">
        <v>883</v>
      </c>
      <c r="C36" s="58">
        <v>213</v>
      </c>
      <c r="D36" s="58">
        <v>304</v>
      </c>
      <c r="E36" s="58">
        <v>387</v>
      </c>
      <c r="F36" s="58">
        <v>765</v>
      </c>
      <c r="G36" s="58">
        <v>164</v>
      </c>
      <c r="H36" s="58">
        <v>204</v>
      </c>
      <c r="I36" s="58">
        <v>489</v>
      </c>
      <c r="J36" s="74"/>
    </row>
    <row r="37" spans="1:10" ht="15.75" customHeight="1" x14ac:dyDescent="0.2">
      <c r="A37" s="50" t="s">
        <v>51</v>
      </c>
      <c r="B37" s="57">
        <v>1805</v>
      </c>
      <c r="C37" s="57">
        <v>169</v>
      </c>
      <c r="D37" s="57">
        <v>198</v>
      </c>
      <c r="E37" s="57">
        <v>399</v>
      </c>
      <c r="F37" s="57">
        <v>1464</v>
      </c>
      <c r="G37" s="57">
        <v>143</v>
      </c>
      <c r="H37" s="57">
        <v>208</v>
      </c>
      <c r="I37" s="57">
        <v>453</v>
      </c>
      <c r="J37" s="74"/>
    </row>
    <row r="38" spans="1:10" ht="15.75" customHeight="1" x14ac:dyDescent="0.2">
      <c r="A38" s="52" t="s">
        <v>52</v>
      </c>
      <c r="B38" s="58">
        <v>339</v>
      </c>
      <c r="C38" s="58">
        <v>43</v>
      </c>
      <c r="D38" s="58">
        <v>110</v>
      </c>
      <c r="E38" s="58">
        <v>46</v>
      </c>
      <c r="F38" s="58">
        <v>175</v>
      </c>
      <c r="G38" s="58">
        <v>26</v>
      </c>
      <c r="H38" s="58">
        <v>60</v>
      </c>
      <c r="I38" s="58">
        <v>33</v>
      </c>
      <c r="J38" s="74"/>
    </row>
    <row r="39" spans="1:10" ht="15.75" customHeight="1" x14ac:dyDescent="0.2">
      <c r="A39" s="50" t="s">
        <v>53</v>
      </c>
      <c r="B39" s="57">
        <v>238</v>
      </c>
      <c r="C39" s="57">
        <v>31</v>
      </c>
      <c r="D39" s="57">
        <v>46</v>
      </c>
      <c r="E39" s="57">
        <v>86</v>
      </c>
      <c r="F39" s="57">
        <v>176</v>
      </c>
      <c r="G39" s="57">
        <v>27</v>
      </c>
      <c r="H39" s="57">
        <v>34</v>
      </c>
      <c r="I39" s="57">
        <v>81</v>
      </c>
      <c r="J39" s="74"/>
    </row>
    <row r="40" spans="1:10" ht="15.75" customHeight="1" x14ac:dyDescent="0.2">
      <c r="A40" s="52" t="s">
        <v>54</v>
      </c>
      <c r="B40" s="58">
        <v>205</v>
      </c>
      <c r="C40" s="58">
        <v>35</v>
      </c>
      <c r="D40" s="58">
        <v>55</v>
      </c>
      <c r="E40" s="58">
        <v>92</v>
      </c>
      <c r="F40" s="58">
        <v>225</v>
      </c>
      <c r="G40" s="58">
        <v>21</v>
      </c>
      <c r="H40" s="58">
        <v>34</v>
      </c>
      <c r="I40" s="58">
        <v>82</v>
      </c>
      <c r="J40" s="74"/>
    </row>
    <row r="41" spans="1:10" ht="15.75" customHeight="1" x14ac:dyDescent="0.2">
      <c r="A41" s="50" t="s">
        <v>55</v>
      </c>
      <c r="B41" s="57">
        <v>375</v>
      </c>
      <c r="C41" s="57">
        <v>18</v>
      </c>
      <c r="D41" s="57">
        <v>44</v>
      </c>
      <c r="E41" s="57">
        <v>57</v>
      </c>
      <c r="F41" s="57">
        <v>319</v>
      </c>
      <c r="G41" s="57">
        <v>22</v>
      </c>
      <c r="H41" s="57">
        <v>48</v>
      </c>
      <c r="I41" s="57">
        <v>59</v>
      </c>
      <c r="J41" s="74"/>
    </row>
    <row r="42" spans="1:10" ht="15.75" customHeight="1" x14ac:dyDescent="0.2">
      <c r="A42" s="52" t="s">
        <v>56</v>
      </c>
      <c r="B42" s="58">
        <v>151</v>
      </c>
      <c r="C42" s="58">
        <v>12</v>
      </c>
      <c r="D42" s="58">
        <v>16</v>
      </c>
      <c r="E42" s="58">
        <v>10</v>
      </c>
      <c r="F42" s="58">
        <v>36</v>
      </c>
      <c r="G42" s="58">
        <v>7</v>
      </c>
      <c r="H42" s="58">
        <v>5</v>
      </c>
      <c r="I42" s="58">
        <v>7</v>
      </c>
      <c r="J42" s="74"/>
    </row>
    <row r="43" spans="1:10" ht="15.75" customHeight="1" x14ac:dyDescent="0.2">
      <c r="A43" s="50" t="s">
        <v>57</v>
      </c>
      <c r="B43" s="57">
        <v>671</v>
      </c>
      <c r="C43" s="57">
        <v>80</v>
      </c>
      <c r="D43" s="57">
        <v>105</v>
      </c>
      <c r="E43" s="57">
        <v>63</v>
      </c>
      <c r="F43" s="57">
        <v>203</v>
      </c>
      <c r="G43" s="57">
        <v>32</v>
      </c>
      <c r="H43" s="57">
        <v>58</v>
      </c>
      <c r="I43" s="57">
        <v>36</v>
      </c>
      <c r="J43" s="74"/>
    </row>
    <row r="44" spans="1:10" ht="15.75" customHeight="1" x14ac:dyDescent="0.2">
      <c r="A44" s="52" t="s">
        <v>58</v>
      </c>
      <c r="B44" s="58">
        <v>393</v>
      </c>
      <c r="C44" s="58">
        <v>32</v>
      </c>
      <c r="D44" s="58">
        <v>66</v>
      </c>
      <c r="E44" s="58">
        <v>33</v>
      </c>
      <c r="F44" s="58">
        <v>155</v>
      </c>
      <c r="G44" s="58">
        <v>23</v>
      </c>
      <c r="H44" s="58">
        <v>54</v>
      </c>
      <c r="I44" s="58">
        <v>22</v>
      </c>
      <c r="J44" s="74"/>
    </row>
    <row r="45" spans="1:10" ht="15.75" customHeight="1" x14ac:dyDescent="0.2">
      <c r="A45" s="50" t="s">
        <v>59</v>
      </c>
      <c r="B45" s="57">
        <v>620</v>
      </c>
      <c r="C45" s="57">
        <v>165</v>
      </c>
      <c r="D45" s="57">
        <v>313</v>
      </c>
      <c r="E45" s="57">
        <v>215</v>
      </c>
      <c r="F45" s="57">
        <v>348</v>
      </c>
      <c r="G45" s="57">
        <v>149</v>
      </c>
      <c r="H45" s="57">
        <v>268</v>
      </c>
      <c r="I45" s="57">
        <v>216</v>
      </c>
    </row>
    <row r="46" spans="1:10" ht="15.75" customHeight="1" x14ac:dyDescent="0.2">
      <c r="A46" s="59"/>
      <c r="B46" s="51"/>
      <c r="C46" s="51"/>
      <c r="D46" s="51"/>
      <c r="E46" s="51"/>
      <c r="F46" s="51"/>
      <c r="G46" s="51"/>
      <c r="H46" s="51"/>
      <c r="I46" s="51"/>
    </row>
    <row r="47" spans="1:10" ht="15.75" customHeight="1" x14ac:dyDescent="0.2">
      <c r="A47" s="53" t="s">
        <v>20</v>
      </c>
      <c r="B47" s="117">
        <f>SUM(B9:B45)-SUM(B17:B20)</f>
        <v>12276</v>
      </c>
      <c r="C47" s="117">
        <f t="shared" ref="C47:I47" si="0">SUM(C9:C45)-SUM(C17:C20)</f>
        <v>2218</v>
      </c>
      <c r="D47" s="117">
        <f t="shared" si="0"/>
        <v>4065</v>
      </c>
      <c r="E47" s="117">
        <f t="shared" si="0"/>
        <v>3891</v>
      </c>
      <c r="F47" s="117">
        <f t="shared" si="0"/>
        <v>9065</v>
      </c>
      <c r="G47" s="117">
        <f t="shared" si="0"/>
        <v>1920</v>
      </c>
      <c r="H47" s="117">
        <f t="shared" si="0"/>
        <v>3362</v>
      </c>
      <c r="I47" s="117">
        <f t="shared" si="0"/>
        <v>4159</v>
      </c>
      <c r="J47" s="115"/>
    </row>
    <row r="48" spans="1:10" ht="15.75" customHeight="1" x14ac:dyDescent="0.2">
      <c r="A48" s="44"/>
    </row>
    <row r="49" spans="1:10" ht="15.75" customHeight="1" x14ac:dyDescent="0.2">
      <c r="A49" s="35" t="s">
        <v>60</v>
      </c>
      <c r="B49" s="57">
        <v>1222</v>
      </c>
      <c r="C49" s="57">
        <v>394</v>
      </c>
      <c r="D49" s="57">
        <v>770</v>
      </c>
      <c r="E49" s="57">
        <v>262</v>
      </c>
      <c r="F49" s="57">
        <v>1008</v>
      </c>
      <c r="G49" s="57">
        <v>328</v>
      </c>
      <c r="H49" s="57">
        <v>725</v>
      </c>
      <c r="I49" s="57">
        <v>246</v>
      </c>
      <c r="J49" s="75"/>
    </row>
    <row r="50" spans="1:10" ht="15.75" customHeight="1" x14ac:dyDescent="0.2">
      <c r="A50" s="38" t="s">
        <v>61</v>
      </c>
      <c r="B50" s="58">
        <v>1998</v>
      </c>
      <c r="C50" s="58">
        <v>459</v>
      </c>
      <c r="D50" s="58">
        <v>705</v>
      </c>
      <c r="E50" s="58">
        <v>1029</v>
      </c>
      <c r="F50" s="58">
        <v>1553</v>
      </c>
      <c r="G50" s="58">
        <v>438</v>
      </c>
      <c r="H50" s="58">
        <v>545</v>
      </c>
      <c r="I50" s="58">
        <v>1212</v>
      </c>
      <c r="J50" s="75"/>
    </row>
    <row r="51" spans="1:10" ht="15.75" customHeight="1" x14ac:dyDescent="0.2">
      <c r="A51" s="35" t="s">
        <v>62</v>
      </c>
      <c r="B51" s="57">
        <v>3793</v>
      </c>
      <c r="C51" s="57">
        <v>545</v>
      </c>
      <c r="D51" s="57">
        <v>920</v>
      </c>
      <c r="E51" s="57">
        <v>1160</v>
      </c>
      <c r="F51" s="57">
        <v>2908</v>
      </c>
      <c r="G51" s="57">
        <v>502</v>
      </c>
      <c r="H51" s="57">
        <v>637</v>
      </c>
      <c r="I51" s="57">
        <v>1395</v>
      </c>
      <c r="J51" s="41"/>
    </row>
    <row r="52" spans="1:10" x14ac:dyDescent="0.2">
      <c r="A52" t="s">
        <v>63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52"/>
  <sheetViews>
    <sheetView showGridLines="0" workbookViewId="0"/>
  </sheetViews>
  <sheetFormatPr defaultRowHeight="12.75" x14ac:dyDescent="0.2"/>
  <cols>
    <col min="1" max="1" width="17.140625" customWidth="1"/>
    <col min="2" max="9" width="10.7109375" customWidth="1"/>
  </cols>
  <sheetData>
    <row r="1" spans="1:9" ht="15.75" customHeight="1" x14ac:dyDescent="0.25">
      <c r="A1" s="33" t="s">
        <v>21</v>
      </c>
    </row>
    <row r="2" spans="1:9" ht="15.75" customHeight="1" x14ac:dyDescent="0.2">
      <c r="A2" s="44"/>
    </row>
    <row r="3" spans="1:9" ht="15.75" customHeight="1" x14ac:dyDescent="0.25">
      <c r="A3" s="33" t="s">
        <v>211</v>
      </c>
    </row>
    <row r="4" spans="1:9" ht="15.75" customHeight="1" x14ac:dyDescent="0.25">
      <c r="A4" s="33"/>
    </row>
    <row r="5" spans="1:9" ht="15.75" customHeight="1" x14ac:dyDescent="0.2"/>
    <row r="6" spans="1:9" ht="15.75" customHeight="1" x14ac:dyDescent="0.2"/>
    <row r="7" spans="1:9" ht="15.75" customHeight="1" x14ac:dyDescent="0.2">
      <c r="A7" s="44"/>
      <c r="B7" s="67" t="s">
        <v>177</v>
      </c>
      <c r="C7" s="67" t="s">
        <v>178</v>
      </c>
      <c r="D7" s="67" t="s">
        <v>179</v>
      </c>
      <c r="E7" s="67" t="s">
        <v>180</v>
      </c>
      <c r="F7" s="67" t="s">
        <v>181</v>
      </c>
      <c r="G7" s="67" t="s">
        <v>182</v>
      </c>
      <c r="H7" s="67" t="s">
        <v>183</v>
      </c>
      <c r="I7" s="67" t="s">
        <v>184</v>
      </c>
    </row>
    <row r="8" spans="1:9" ht="15.75" customHeight="1" x14ac:dyDescent="0.2">
      <c r="A8" s="44"/>
      <c r="B8" s="67"/>
      <c r="C8" s="67"/>
      <c r="D8" s="67"/>
      <c r="E8" s="67"/>
      <c r="F8" s="67"/>
      <c r="G8" s="67"/>
      <c r="H8" s="67"/>
      <c r="I8" s="67"/>
    </row>
    <row r="9" spans="1:9" ht="15.75" customHeight="1" x14ac:dyDescent="0.2">
      <c r="A9" s="50" t="s">
        <v>229</v>
      </c>
      <c r="B9" s="57">
        <v>465.0421</v>
      </c>
      <c r="C9" s="57">
        <v>78.307239999999993</v>
      </c>
      <c r="D9" s="57">
        <v>44.044780000000003</v>
      </c>
      <c r="E9" s="57">
        <v>26.62321</v>
      </c>
      <c r="F9" s="57">
        <v>76.744219999999999</v>
      </c>
      <c r="G9" s="57">
        <v>12.59714</v>
      </c>
      <c r="H9" s="57">
        <v>8.3059899999999995</v>
      </c>
      <c r="I9" s="57">
        <v>17.95983</v>
      </c>
    </row>
    <row r="10" spans="1:9" ht="15.75" customHeight="1" x14ac:dyDescent="0.2">
      <c r="A10" s="52" t="s">
        <v>230</v>
      </c>
      <c r="B10" s="58">
        <v>103.82025</v>
      </c>
      <c r="C10" s="58">
        <v>51.596710000000002</v>
      </c>
      <c r="D10" s="58">
        <v>125.91155999999999</v>
      </c>
      <c r="E10" s="58">
        <v>10.62933</v>
      </c>
      <c r="F10" s="58">
        <v>24.03979</v>
      </c>
      <c r="G10" s="58">
        <v>6.9369399999999999</v>
      </c>
      <c r="H10" s="58">
        <v>18.971499999999999</v>
      </c>
      <c r="I10" s="58">
        <v>3.6293899999999999</v>
      </c>
    </row>
    <row r="11" spans="1:9" ht="15.75" customHeight="1" x14ac:dyDescent="0.2">
      <c r="A11" s="50" t="s">
        <v>231</v>
      </c>
      <c r="B11" s="57">
        <v>540.07421999999997</v>
      </c>
      <c r="C11" s="57">
        <v>100.00499000000001</v>
      </c>
      <c r="D11" s="57">
        <v>118.24612</v>
      </c>
      <c r="E11" s="57">
        <v>108.89291</v>
      </c>
      <c r="F11" s="57">
        <v>173.12481</v>
      </c>
      <c r="G11" s="57">
        <v>28.349029999999999</v>
      </c>
      <c r="H11" s="57">
        <v>42.49485</v>
      </c>
      <c r="I11" s="57">
        <v>35.839829999999999</v>
      </c>
    </row>
    <row r="12" spans="1:9" ht="15.75" customHeight="1" x14ac:dyDescent="0.2">
      <c r="A12" s="52" t="s">
        <v>26</v>
      </c>
      <c r="B12" s="58">
        <v>669.00642000000005</v>
      </c>
      <c r="C12" s="58">
        <v>164.04042000000001</v>
      </c>
      <c r="D12" s="58">
        <v>215.18056999999999</v>
      </c>
      <c r="E12" s="58">
        <v>252.60712000000001</v>
      </c>
      <c r="F12" s="58">
        <v>283.14102000000003</v>
      </c>
      <c r="G12" s="58">
        <v>76.022580000000005</v>
      </c>
      <c r="H12" s="58">
        <v>82.587789999999998</v>
      </c>
      <c r="I12" s="58">
        <v>135.54169999999999</v>
      </c>
    </row>
    <row r="13" spans="1:9" ht="15.75" customHeight="1" x14ac:dyDescent="0.2">
      <c r="A13" s="50" t="s">
        <v>27</v>
      </c>
      <c r="B13" s="57">
        <v>84.878690000000006</v>
      </c>
      <c r="C13" s="57">
        <v>26.260840000000002</v>
      </c>
      <c r="D13" s="57">
        <v>29.113700000000001</v>
      </c>
      <c r="E13" s="57">
        <v>18.805589999999999</v>
      </c>
      <c r="F13" s="57">
        <v>26.931950000000001</v>
      </c>
      <c r="G13" s="57">
        <v>15.998250000000001</v>
      </c>
      <c r="H13" s="57">
        <v>9.8889800000000001</v>
      </c>
      <c r="I13" s="57">
        <v>16.23901</v>
      </c>
    </row>
    <row r="14" spans="1:9" ht="15.75" customHeight="1" x14ac:dyDescent="0.2">
      <c r="A14" s="52" t="s">
        <v>28</v>
      </c>
      <c r="B14" s="58">
        <v>1.2917099999999999</v>
      </c>
      <c r="C14" s="58">
        <v>3.6449799999999999</v>
      </c>
      <c r="D14" s="58">
        <v>5.3527100000000001</v>
      </c>
      <c r="E14" s="58">
        <v>2.0158399999999999</v>
      </c>
      <c r="F14" s="58">
        <v>1.6765399999999999</v>
      </c>
      <c r="G14" s="58">
        <v>3.4298000000000002</v>
      </c>
      <c r="H14" s="58">
        <v>1.29732</v>
      </c>
      <c r="I14" s="58">
        <v>3.55267</v>
      </c>
    </row>
    <row r="15" spans="1:9" ht="15.75" customHeight="1" x14ac:dyDescent="0.2">
      <c r="A15" s="50" t="s">
        <v>29</v>
      </c>
      <c r="B15" s="57">
        <v>169.67068</v>
      </c>
      <c r="C15" s="57">
        <v>38.095799999999997</v>
      </c>
      <c r="D15" s="57">
        <v>54.867460000000001</v>
      </c>
      <c r="E15" s="57">
        <v>49.242190000000001</v>
      </c>
      <c r="F15" s="57">
        <v>52.624589999999998</v>
      </c>
      <c r="G15" s="57">
        <v>17.091619999999999</v>
      </c>
      <c r="H15" s="57">
        <v>15.663320000000001</v>
      </c>
      <c r="I15" s="57">
        <v>33.883859999999999</v>
      </c>
    </row>
    <row r="16" spans="1:9" ht="15.75" customHeight="1" x14ac:dyDescent="0.2">
      <c r="A16" s="52" t="s">
        <v>30</v>
      </c>
      <c r="B16" s="58">
        <v>38.524290000000001</v>
      </c>
      <c r="C16" s="58">
        <v>5.9645700000000001</v>
      </c>
      <c r="D16" s="58">
        <v>13.17844</v>
      </c>
      <c r="E16" s="58">
        <v>9.3825199999999995</v>
      </c>
      <c r="F16" s="58">
        <v>13.633760000000001</v>
      </c>
      <c r="G16" s="58">
        <v>1.99963</v>
      </c>
      <c r="H16" s="58">
        <v>4.7065400000000004</v>
      </c>
      <c r="I16" s="58">
        <v>6.7984799999999996</v>
      </c>
    </row>
    <row r="17" spans="1:9" ht="15" hidden="1" customHeight="1" x14ac:dyDescent="0.2">
      <c r="A17" s="50" t="s">
        <v>31</v>
      </c>
      <c r="B17" s="57">
        <v>2.90713</v>
      </c>
      <c r="C17" s="57">
        <v>2.1649099999999999</v>
      </c>
      <c r="D17" s="57">
        <v>5.3065600000000002</v>
      </c>
      <c r="E17" s="57">
        <v>3.6730499999999999</v>
      </c>
      <c r="F17" s="57">
        <v>0.75344999999999995</v>
      </c>
      <c r="G17" s="57">
        <v>0</v>
      </c>
      <c r="H17" s="57">
        <v>0</v>
      </c>
      <c r="I17" s="57">
        <v>4.2917699999999996</v>
      </c>
    </row>
    <row r="18" spans="1:9" ht="15" hidden="1" customHeight="1" x14ac:dyDescent="0.2">
      <c r="A18" s="52" t="s">
        <v>32</v>
      </c>
      <c r="B18" s="58">
        <v>7.4571199999999997</v>
      </c>
      <c r="C18" s="58">
        <v>4.4982199999999999</v>
      </c>
      <c r="D18" s="58">
        <v>4.0354299999999999</v>
      </c>
      <c r="E18" s="58">
        <v>1.5175000000000001</v>
      </c>
      <c r="F18" s="58">
        <v>0.99980999999999998</v>
      </c>
      <c r="G18" s="58">
        <v>1.8499300000000001</v>
      </c>
      <c r="H18" s="58">
        <v>0.63056999999999996</v>
      </c>
      <c r="I18" s="58">
        <v>0</v>
      </c>
    </row>
    <row r="19" spans="1:9" ht="15" hidden="1" customHeight="1" x14ac:dyDescent="0.2">
      <c r="A19" s="50" t="s">
        <v>33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</row>
    <row r="20" spans="1:9" ht="15" hidden="1" customHeight="1" x14ac:dyDescent="0.2">
      <c r="A20" s="52" t="s">
        <v>34</v>
      </c>
      <c r="B20" s="58">
        <v>3.9375</v>
      </c>
      <c r="C20" s="58">
        <v>1.99963</v>
      </c>
      <c r="D20" s="58">
        <v>0.99980999999999998</v>
      </c>
      <c r="E20" s="58">
        <v>2.0251999999999999</v>
      </c>
      <c r="F20" s="58">
        <v>0.63056999999999996</v>
      </c>
      <c r="G20" s="58">
        <v>0</v>
      </c>
      <c r="H20" s="58">
        <v>1.99963</v>
      </c>
      <c r="I20" s="58">
        <v>0</v>
      </c>
    </row>
    <row r="21" spans="1:9" ht="15.75" customHeight="1" x14ac:dyDescent="0.2">
      <c r="A21" s="50" t="s">
        <v>35</v>
      </c>
      <c r="B21" s="57">
        <v>14.30175</v>
      </c>
      <c r="C21" s="57">
        <v>8.6627600000000005</v>
      </c>
      <c r="D21" s="57">
        <v>10.341799999999999</v>
      </c>
      <c r="E21" s="57">
        <v>7.2157400000000003</v>
      </c>
      <c r="F21" s="57">
        <v>2.3838300000000001</v>
      </c>
      <c r="G21" s="57">
        <v>1.8499300000000001</v>
      </c>
      <c r="H21" s="57">
        <v>2.6301999999999999</v>
      </c>
      <c r="I21" s="57">
        <v>4.2917699999999996</v>
      </c>
    </row>
    <row r="22" spans="1:9" ht="15.75" customHeight="1" x14ac:dyDescent="0.2">
      <c r="A22" s="52" t="s">
        <v>36</v>
      </c>
      <c r="B22" s="58">
        <v>2.3994300000000002</v>
      </c>
      <c r="C22" s="58">
        <v>3.5913400000000002</v>
      </c>
      <c r="D22" s="58">
        <v>0.47089999999999999</v>
      </c>
      <c r="E22" s="58">
        <v>0.99980999999999998</v>
      </c>
      <c r="F22" s="58">
        <v>0</v>
      </c>
      <c r="G22" s="58">
        <v>0</v>
      </c>
      <c r="H22" s="58">
        <v>0</v>
      </c>
      <c r="I22" s="58">
        <v>0</v>
      </c>
    </row>
    <row r="23" spans="1:9" ht="15.75" customHeight="1" x14ac:dyDescent="0.2">
      <c r="A23" s="50" t="s">
        <v>37</v>
      </c>
      <c r="B23" s="57">
        <v>5.1793199999999997</v>
      </c>
      <c r="C23" s="57">
        <v>0.99980999999999998</v>
      </c>
      <c r="D23" s="57">
        <v>4.04603</v>
      </c>
      <c r="E23" s="57">
        <v>3.0480900000000002</v>
      </c>
      <c r="F23" s="57">
        <v>0.90749999999999997</v>
      </c>
      <c r="G23" s="57">
        <v>1.99963</v>
      </c>
      <c r="H23" s="57">
        <v>0.99980999999999998</v>
      </c>
      <c r="I23" s="57">
        <v>2.2609599999999999</v>
      </c>
    </row>
    <row r="24" spans="1:9" ht="15.75" customHeight="1" x14ac:dyDescent="0.2">
      <c r="A24" s="52" t="s">
        <v>38</v>
      </c>
      <c r="B24" s="58">
        <v>6.6593900000000001</v>
      </c>
      <c r="C24" s="58">
        <v>7.9772999999999996</v>
      </c>
      <c r="D24" s="58">
        <v>1.8904799999999999</v>
      </c>
      <c r="E24" s="58">
        <v>0.99980999999999998</v>
      </c>
      <c r="F24" s="58">
        <v>0</v>
      </c>
      <c r="G24" s="58">
        <v>3.5682700000000001</v>
      </c>
      <c r="H24" s="58">
        <v>1.52498</v>
      </c>
      <c r="I24" s="58">
        <v>0</v>
      </c>
    </row>
    <row r="25" spans="1:9" ht="15.75" customHeight="1" x14ac:dyDescent="0.2">
      <c r="A25" s="50" t="s">
        <v>39</v>
      </c>
      <c r="B25" s="57">
        <v>31.71584</v>
      </c>
      <c r="C25" s="57">
        <v>9.4792000000000005</v>
      </c>
      <c r="D25" s="57">
        <v>14.80259</v>
      </c>
      <c r="E25" s="57">
        <v>21.924160000000001</v>
      </c>
      <c r="F25" s="57">
        <v>6.7566899999999999</v>
      </c>
      <c r="G25" s="57">
        <v>3.8913500000000001</v>
      </c>
      <c r="H25" s="57">
        <v>3.5876000000000001</v>
      </c>
      <c r="I25" s="57">
        <v>8.7263800000000007</v>
      </c>
    </row>
    <row r="26" spans="1:9" ht="15.75" customHeight="1" x14ac:dyDescent="0.2">
      <c r="A26" s="52" t="s">
        <v>40</v>
      </c>
      <c r="B26" s="58">
        <v>327.34922</v>
      </c>
      <c r="C26" s="58">
        <v>0.99980999999999998</v>
      </c>
      <c r="D26" s="58">
        <v>0.99980999999999998</v>
      </c>
      <c r="E26" s="58">
        <v>0</v>
      </c>
      <c r="F26" s="58">
        <v>4.69095</v>
      </c>
      <c r="G26" s="58">
        <v>0</v>
      </c>
      <c r="H26" s="58">
        <v>5.1138300000000001</v>
      </c>
      <c r="I26" s="58">
        <v>0</v>
      </c>
    </row>
    <row r="27" spans="1:9" ht="15.75" customHeight="1" x14ac:dyDescent="0.2">
      <c r="A27" s="50" t="s">
        <v>41</v>
      </c>
      <c r="B27" s="57">
        <v>69.478579999999994</v>
      </c>
      <c r="C27" s="57">
        <v>0.75905999999999996</v>
      </c>
      <c r="D27" s="57">
        <v>0</v>
      </c>
      <c r="E27" s="57">
        <v>0</v>
      </c>
      <c r="F27" s="57">
        <v>3.6387499999999999</v>
      </c>
      <c r="G27" s="57">
        <v>0</v>
      </c>
      <c r="H27" s="57">
        <v>0</v>
      </c>
      <c r="I27" s="57">
        <v>0</v>
      </c>
    </row>
    <row r="28" spans="1:9" ht="15.75" customHeight="1" x14ac:dyDescent="0.2">
      <c r="A28" s="52" t="s">
        <v>191</v>
      </c>
      <c r="B28" s="58">
        <v>148.73385999999999</v>
      </c>
      <c r="C28" s="58">
        <v>7.1914199999999999</v>
      </c>
      <c r="D28" s="58">
        <v>23.718579999999999</v>
      </c>
      <c r="E28" s="58">
        <v>7.7059800000000003</v>
      </c>
      <c r="F28" s="58">
        <v>50.93432</v>
      </c>
      <c r="G28" s="58">
        <v>3.8607900000000002</v>
      </c>
      <c r="H28" s="58">
        <v>3.24518</v>
      </c>
      <c r="I28" s="58">
        <v>5.5373299999999999</v>
      </c>
    </row>
    <row r="29" spans="1:9" ht="15.75" customHeight="1" x14ac:dyDescent="0.2">
      <c r="A29" s="50" t="s">
        <v>43</v>
      </c>
      <c r="B29" s="57">
        <v>7.6598300000000004</v>
      </c>
      <c r="C29" s="57">
        <v>0</v>
      </c>
      <c r="D29" s="57">
        <v>0</v>
      </c>
      <c r="E29" s="57">
        <v>0.16903000000000001</v>
      </c>
      <c r="F29" s="57">
        <v>0.99980999999999998</v>
      </c>
      <c r="G29" s="57">
        <v>0</v>
      </c>
      <c r="H29" s="57">
        <v>0</v>
      </c>
      <c r="I29" s="57">
        <v>0</v>
      </c>
    </row>
    <row r="30" spans="1:9" ht="15.75" customHeight="1" x14ac:dyDescent="0.2">
      <c r="A30" s="52" t="s">
        <v>44</v>
      </c>
      <c r="B30" s="58">
        <v>3.1191900000000001</v>
      </c>
      <c r="C30" s="58">
        <v>3.2844799999999998</v>
      </c>
      <c r="D30" s="58">
        <v>2.29339</v>
      </c>
      <c r="E30" s="58">
        <v>12.733739999999999</v>
      </c>
      <c r="F30" s="58">
        <v>2.9994399999999999</v>
      </c>
      <c r="G30" s="58">
        <v>3.1528700000000001</v>
      </c>
      <c r="H30" s="58">
        <v>0.95365999999999995</v>
      </c>
      <c r="I30" s="58">
        <v>2.2884099999999998</v>
      </c>
    </row>
    <row r="31" spans="1:9" ht="15.75" customHeight="1" x14ac:dyDescent="0.2">
      <c r="A31" s="50" t="s">
        <v>45</v>
      </c>
      <c r="B31" s="57">
        <v>3.8950900000000002</v>
      </c>
      <c r="C31" s="57">
        <v>9.5430000000000001E-2</v>
      </c>
      <c r="D31" s="57">
        <v>0.92496999999999996</v>
      </c>
      <c r="E31" s="57">
        <v>0.67673000000000005</v>
      </c>
      <c r="F31" s="57">
        <v>2.0276900000000002</v>
      </c>
      <c r="G31" s="57">
        <v>0.99980999999999998</v>
      </c>
      <c r="H31" s="57">
        <v>0</v>
      </c>
      <c r="I31" s="57">
        <v>0.39979999999999999</v>
      </c>
    </row>
    <row r="32" spans="1:9" ht="15.75" customHeight="1" x14ac:dyDescent="0.2">
      <c r="A32" s="52" t="s">
        <v>46</v>
      </c>
      <c r="B32" s="58">
        <v>4.4009200000000002</v>
      </c>
      <c r="C32" s="58">
        <v>3.1684700000000001</v>
      </c>
      <c r="D32" s="58">
        <v>9.8721399999999999</v>
      </c>
      <c r="E32" s="58">
        <v>2.9994399999999999</v>
      </c>
      <c r="F32" s="58">
        <v>1.99963</v>
      </c>
      <c r="G32" s="58">
        <v>2.53789</v>
      </c>
      <c r="H32" s="58">
        <v>3.2607699999999999</v>
      </c>
      <c r="I32" s="58">
        <v>2.86097</v>
      </c>
    </row>
    <row r="33" spans="1:9" ht="15.75" customHeight="1" x14ac:dyDescent="0.2">
      <c r="A33" s="50" t="s">
        <v>47</v>
      </c>
      <c r="B33" s="57">
        <v>201.48693</v>
      </c>
      <c r="C33" s="57">
        <v>37.645479999999999</v>
      </c>
      <c r="D33" s="57">
        <v>43.590719999999997</v>
      </c>
      <c r="E33" s="57">
        <v>22.72251</v>
      </c>
      <c r="F33" s="57">
        <v>48.100790000000003</v>
      </c>
      <c r="G33" s="57">
        <v>10.177759999999999</v>
      </c>
      <c r="H33" s="57">
        <v>13.02314</v>
      </c>
      <c r="I33" s="57">
        <v>10.212059999999999</v>
      </c>
    </row>
    <row r="34" spans="1:9" ht="15.75" customHeight="1" x14ac:dyDescent="0.2">
      <c r="A34" s="52" t="s">
        <v>48</v>
      </c>
      <c r="B34" s="58">
        <v>182.71065999999999</v>
      </c>
      <c r="C34" s="58">
        <v>12.28965</v>
      </c>
      <c r="D34" s="58">
        <v>22.480509999999999</v>
      </c>
      <c r="E34" s="58">
        <v>16.291399999999999</v>
      </c>
      <c r="F34" s="58">
        <v>8.0945499999999999</v>
      </c>
      <c r="G34" s="58">
        <v>4.4452100000000003</v>
      </c>
      <c r="H34" s="58">
        <v>4.1165099999999999</v>
      </c>
      <c r="I34" s="58">
        <v>9.2702600000000004</v>
      </c>
    </row>
    <row r="35" spans="1:9" ht="15.75" customHeight="1" x14ac:dyDescent="0.2">
      <c r="A35" s="50" t="s">
        <v>49</v>
      </c>
      <c r="B35" s="57">
        <v>109.7817</v>
      </c>
      <c r="C35" s="57">
        <v>11.10772</v>
      </c>
      <c r="D35" s="57">
        <v>9.2714999999999996</v>
      </c>
      <c r="E35" s="57">
        <v>8.6134799999999991</v>
      </c>
      <c r="F35" s="57">
        <v>7.8600399999999997</v>
      </c>
      <c r="G35" s="57">
        <v>4.7682900000000004</v>
      </c>
      <c r="H35" s="57">
        <v>5.7219499999999996</v>
      </c>
      <c r="I35" s="57">
        <v>1.39961</v>
      </c>
    </row>
    <row r="36" spans="1:9" ht="15.75" customHeight="1" x14ac:dyDescent="0.2">
      <c r="A36" s="52" t="s">
        <v>50</v>
      </c>
      <c r="B36" s="58">
        <v>431.55741</v>
      </c>
      <c r="C36" s="58">
        <v>69.106840000000005</v>
      </c>
      <c r="D36" s="58">
        <v>88.033429999999996</v>
      </c>
      <c r="E36" s="58">
        <v>83.33999</v>
      </c>
      <c r="F36" s="58">
        <v>157.67417</v>
      </c>
      <c r="G36" s="58">
        <v>17.549430000000001</v>
      </c>
      <c r="H36" s="58">
        <v>25.367059999999999</v>
      </c>
      <c r="I36" s="58">
        <v>48.717019999999998</v>
      </c>
    </row>
    <row r="37" spans="1:9" ht="15.75" customHeight="1" x14ac:dyDescent="0.2">
      <c r="A37" s="50" t="s">
        <v>51</v>
      </c>
      <c r="B37" s="57">
        <v>755.63711999999998</v>
      </c>
      <c r="C37" s="57">
        <v>60.021830000000001</v>
      </c>
      <c r="D37" s="57">
        <v>69.465479999999999</v>
      </c>
      <c r="E37" s="57">
        <v>77.770219999999995</v>
      </c>
      <c r="F37" s="57">
        <v>143.24206000000001</v>
      </c>
      <c r="G37" s="57">
        <v>20.557600000000001</v>
      </c>
      <c r="H37" s="57">
        <v>25.43317</v>
      </c>
      <c r="I37" s="57">
        <v>36.33755</v>
      </c>
    </row>
    <row r="38" spans="1:9" ht="15.75" customHeight="1" x14ac:dyDescent="0.2">
      <c r="A38" s="52" t="s">
        <v>52</v>
      </c>
      <c r="B38" s="58">
        <v>101.29982</v>
      </c>
      <c r="C38" s="58">
        <v>19.62951</v>
      </c>
      <c r="D38" s="58">
        <v>50.437849999999997</v>
      </c>
      <c r="E38" s="58">
        <v>16.656269999999999</v>
      </c>
      <c r="F38" s="58">
        <v>38.292270000000002</v>
      </c>
      <c r="G38" s="58">
        <v>7.0598099999999997</v>
      </c>
      <c r="H38" s="58">
        <v>11.515000000000001</v>
      </c>
      <c r="I38" s="58">
        <v>4.9529100000000001</v>
      </c>
    </row>
    <row r="39" spans="1:9" ht="15.75" customHeight="1" x14ac:dyDescent="0.2">
      <c r="A39" s="50" t="s">
        <v>53</v>
      </c>
      <c r="B39" s="57">
        <v>107.63051</v>
      </c>
      <c r="C39" s="57">
        <v>14.646039999999999</v>
      </c>
      <c r="D39" s="57">
        <v>19.484190000000002</v>
      </c>
      <c r="E39" s="57">
        <v>25.454999999999998</v>
      </c>
      <c r="F39" s="57">
        <v>43.456620000000001</v>
      </c>
      <c r="G39" s="57">
        <v>5.7356699999999998</v>
      </c>
      <c r="H39" s="57">
        <v>4.1059099999999997</v>
      </c>
      <c r="I39" s="57">
        <v>12.40442</v>
      </c>
    </row>
    <row r="40" spans="1:9" ht="15.75" customHeight="1" x14ac:dyDescent="0.2">
      <c r="A40" s="52" t="s">
        <v>54</v>
      </c>
      <c r="B40" s="58">
        <v>95.413830000000004</v>
      </c>
      <c r="C40" s="58">
        <v>12.719390000000001</v>
      </c>
      <c r="D40" s="58">
        <v>22.308990000000001</v>
      </c>
      <c r="E40" s="58">
        <v>30.767790000000002</v>
      </c>
      <c r="F40" s="58">
        <v>36.598269999999999</v>
      </c>
      <c r="G40" s="58">
        <v>6.2371400000000001</v>
      </c>
      <c r="H40" s="58">
        <v>4.7988499999999998</v>
      </c>
      <c r="I40" s="58">
        <v>5.3346200000000001</v>
      </c>
    </row>
    <row r="41" spans="1:9" ht="15.75" customHeight="1" x14ac:dyDescent="0.2">
      <c r="A41" s="50" t="s">
        <v>55</v>
      </c>
      <c r="B41" s="57">
        <v>189.34635</v>
      </c>
      <c r="C41" s="57">
        <v>8.2330199999999998</v>
      </c>
      <c r="D41" s="57">
        <v>12.414400000000001</v>
      </c>
      <c r="E41" s="57">
        <v>13.70486</v>
      </c>
      <c r="F41" s="57">
        <v>48.024700000000003</v>
      </c>
      <c r="G41" s="57">
        <v>5.2017699999999998</v>
      </c>
      <c r="H41" s="57">
        <v>7.9829100000000004</v>
      </c>
      <c r="I41" s="57">
        <v>6.6313199999999997</v>
      </c>
    </row>
    <row r="42" spans="1:9" ht="15.75" customHeight="1" x14ac:dyDescent="0.2">
      <c r="A42" s="52" t="s">
        <v>56</v>
      </c>
      <c r="B42" s="58">
        <v>21.357199999999999</v>
      </c>
      <c r="C42" s="58">
        <v>6.3805899999999998</v>
      </c>
      <c r="D42" s="58">
        <v>8.3964300000000005</v>
      </c>
      <c r="E42" s="58">
        <v>1.4881800000000001</v>
      </c>
      <c r="F42" s="58">
        <v>10.463419999999999</v>
      </c>
      <c r="G42" s="58">
        <v>0.99980999999999998</v>
      </c>
      <c r="H42" s="58">
        <v>0</v>
      </c>
      <c r="I42" s="58">
        <v>2.9994399999999999</v>
      </c>
    </row>
    <row r="43" spans="1:9" ht="15.75" customHeight="1" x14ac:dyDescent="0.2">
      <c r="A43" s="50" t="s">
        <v>57</v>
      </c>
      <c r="B43" s="57">
        <v>75.572879999999998</v>
      </c>
      <c r="C43" s="57">
        <v>39.547179999999997</v>
      </c>
      <c r="D43" s="57">
        <v>46.137970000000003</v>
      </c>
      <c r="E43" s="57">
        <v>28.781890000000001</v>
      </c>
      <c r="F43" s="57">
        <v>60.624339999999997</v>
      </c>
      <c r="G43" s="57">
        <v>8.2904</v>
      </c>
      <c r="H43" s="57">
        <v>9.2914600000000007</v>
      </c>
      <c r="I43" s="57">
        <v>7.9012000000000002</v>
      </c>
    </row>
    <row r="44" spans="1:9" ht="15.75" customHeight="1" x14ac:dyDescent="0.2">
      <c r="A44" s="52" t="s">
        <v>58</v>
      </c>
      <c r="B44" s="58">
        <v>62.541629999999998</v>
      </c>
      <c r="C44" s="58">
        <v>10.305</v>
      </c>
      <c r="D44" s="58">
        <v>13.868270000000001</v>
      </c>
      <c r="E44" s="58">
        <v>5.6520900000000003</v>
      </c>
      <c r="F44" s="58">
        <v>38.866709999999998</v>
      </c>
      <c r="G44" s="58">
        <v>6.3861999999999997</v>
      </c>
      <c r="H44" s="58">
        <v>6.9144899999999998</v>
      </c>
      <c r="I44" s="58">
        <v>1.73143</v>
      </c>
    </row>
    <row r="45" spans="1:9" ht="15.75" customHeight="1" x14ac:dyDescent="0.2">
      <c r="A45" s="50" t="s">
        <v>59</v>
      </c>
      <c r="B45" s="57">
        <v>219.52286000000001</v>
      </c>
      <c r="C45" s="57">
        <v>25.888480000000001</v>
      </c>
      <c r="D45" s="57">
        <v>55.334620000000001</v>
      </c>
      <c r="E45" s="57">
        <v>21.790679999999998</v>
      </c>
      <c r="F45" s="57">
        <v>47.859409999999997</v>
      </c>
      <c r="G45" s="57">
        <v>11.18942</v>
      </c>
      <c r="H45" s="57">
        <v>23.52149</v>
      </c>
      <c r="I45" s="57">
        <v>18.649660000000001</v>
      </c>
    </row>
    <row r="46" spans="1:9" ht="15.75" customHeight="1" x14ac:dyDescent="0.2">
      <c r="A46" s="59"/>
      <c r="B46" s="51"/>
      <c r="C46" s="51"/>
      <c r="D46" s="51"/>
      <c r="E46" s="51"/>
      <c r="F46" s="51"/>
      <c r="G46" s="51"/>
      <c r="H46" s="51"/>
      <c r="I46" s="51"/>
    </row>
    <row r="47" spans="1:9" ht="15.75" customHeight="1" x14ac:dyDescent="0.2">
      <c r="A47" s="53" t="s">
        <v>20</v>
      </c>
      <c r="B47" s="117">
        <f>SUM(B9:B45)-SUM(B17:B20)</f>
        <v>5251.0596800000003</v>
      </c>
      <c r="C47" s="117">
        <f t="shared" ref="C47:I47" si="0">SUM(C9:C45)-SUM(C17:C20)</f>
        <v>841.64535999999998</v>
      </c>
      <c r="D47" s="117">
        <f t="shared" si="0"/>
        <v>1136.4803900000002</v>
      </c>
      <c r="E47" s="117">
        <f t="shared" si="0"/>
        <v>889.70560000000012</v>
      </c>
      <c r="F47" s="117">
        <f t="shared" si="0"/>
        <v>1418.4126400000002</v>
      </c>
      <c r="G47" s="117">
        <f t="shared" si="0"/>
        <v>292.88404000000008</v>
      </c>
      <c r="H47" s="117">
        <f t="shared" si="0"/>
        <v>347.02426000000008</v>
      </c>
      <c r="I47" s="117">
        <f t="shared" si="0"/>
        <v>446.35189000000008</v>
      </c>
    </row>
    <row r="48" spans="1:9" ht="15.75" customHeight="1" x14ac:dyDescent="0.2">
      <c r="A48" s="44"/>
    </row>
    <row r="49" spans="1:9" ht="15.75" customHeight="1" x14ac:dyDescent="0.2">
      <c r="A49" s="35" t="s">
        <v>60</v>
      </c>
      <c r="B49" s="57">
        <v>568.86234999999999</v>
      </c>
      <c r="C49" s="57">
        <v>129.90395000000001</v>
      </c>
      <c r="D49" s="57">
        <v>169.95634000000001</v>
      </c>
      <c r="E49" s="57">
        <v>37.252540000000003</v>
      </c>
      <c r="F49" s="57">
        <v>100.78400999999999</v>
      </c>
      <c r="G49" s="57">
        <v>19.534089999999999</v>
      </c>
      <c r="H49" s="57">
        <v>27.27749</v>
      </c>
      <c r="I49" s="57">
        <v>21.589220000000001</v>
      </c>
    </row>
    <row r="50" spans="1:9" ht="15.75" customHeight="1" x14ac:dyDescent="0.2">
      <c r="A50" s="38" t="s">
        <v>61</v>
      </c>
      <c r="B50" s="58">
        <v>963.37180000000001</v>
      </c>
      <c r="C50" s="58">
        <v>238.00660999999999</v>
      </c>
      <c r="D50" s="58">
        <v>317.69288</v>
      </c>
      <c r="E50" s="58">
        <v>332.05327</v>
      </c>
      <c r="F50" s="58">
        <v>378.00785999999999</v>
      </c>
      <c r="G50" s="58">
        <v>114.54188000000001</v>
      </c>
      <c r="H50" s="58">
        <v>114.14395</v>
      </c>
      <c r="I50" s="58">
        <v>196.01571999999999</v>
      </c>
    </row>
    <row r="51" spans="1:9" ht="15.75" customHeight="1" x14ac:dyDescent="0.2">
      <c r="A51" s="35" t="s">
        <v>62</v>
      </c>
      <c r="B51" s="57">
        <v>1580.9867099999999</v>
      </c>
      <c r="C51" s="57">
        <v>172.15555000000001</v>
      </c>
      <c r="D51" s="57">
        <v>239.68877000000001</v>
      </c>
      <c r="E51" s="57">
        <v>202.67137</v>
      </c>
      <c r="F51" s="57">
        <v>355.16309999999999</v>
      </c>
      <c r="G51" s="57">
        <v>54.380339999999997</v>
      </c>
      <c r="H51" s="57">
        <v>72.153679999999994</v>
      </c>
      <c r="I51" s="57">
        <v>100.67735</v>
      </c>
    </row>
    <row r="52" spans="1:9" x14ac:dyDescent="0.2">
      <c r="A52" t="s">
        <v>63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2"/>
  <sheetViews>
    <sheetView showGridLines="0" workbookViewId="0"/>
  </sheetViews>
  <sheetFormatPr defaultRowHeight="12.75" x14ac:dyDescent="0.2"/>
  <cols>
    <col min="1" max="1" width="17.140625" customWidth="1"/>
    <col min="2" max="9" width="10.7109375" customWidth="1"/>
  </cols>
  <sheetData>
    <row r="1" spans="1:9" ht="15.75" customHeight="1" x14ac:dyDescent="0.25">
      <c r="A1" s="33" t="s">
        <v>21</v>
      </c>
    </row>
    <row r="2" spans="1:9" ht="15.75" customHeight="1" x14ac:dyDescent="0.2">
      <c r="A2" s="44"/>
    </row>
    <row r="3" spans="1:9" ht="15.75" customHeight="1" x14ac:dyDescent="0.25">
      <c r="A3" s="33" t="s">
        <v>212</v>
      </c>
    </row>
    <row r="4" spans="1:9" ht="15.75" customHeight="1" x14ac:dyDescent="0.25">
      <c r="A4" s="33"/>
    </row>
    <row r="5" spans="1:9" ht="15.75" customHeight="1" x14ac:dyDescent="0.2"/>
    <row r="6" spans="1:9" ht="15.75" customHeight="1" x14ac:dyDescent="0.2"/>
    <row r="7" spans="1:9" ht="15.75" customHeight="1" x14ac:dyDescent="0.2">
      <c r="A7" s="44"/>
      <c r="B7" s="67" t="s">
        <v>177</v>
      </c>
      <c r="C7" s="67" t="s">
        <v>178</v>
      </c>
      <c r="D7" s="67" t="s">
        <v>179</v>
      </c>
      <c r="E7" s="67" t="s">
        <v>180</v>
      </c>
      <c r="F7" s="67" t="s">
        <v>181</v>
      </c>
      <c r="G7" s="67" t="s">
        <v>182</v>
      </c>
      <c r="H7" s="67" t="s">
        <v>183</v>
      </c>
      <c r="I7" s="67" t="s">
        <v>184</v>
      </c>
    </row>
    <row r="8" spans="1:9" ht="15.75" customHeight="1" x14ac:dyDescent="0.2">
      <c r="A8" s="44"/>
      <c r="B8" s="67"/>
      <c r="C8" s="67"/>
      <c r="D8" s="67"/>
      <c r="E8" s="67"/>
      <c r="F8" s="67"/>
      <c r="G8" s="67"/>
      <c r="H8" s="67"/>
      <c r="I8" s="67"/>
    </row>
    <row r="9" spans="1:9" ht="15.75" customHeight="1" x14ac:dyDescent="0.2">
      <c r="A9" s="50" t="s">
        <v>229</v>
      </c>
      <c r="B9" s="62">
        <f>IF(OR('Tabel 5 Dim F'!B9&lt;5,'Tabel 5 Dim Br'!B9&lt;0.5),"-",IFERROR('Tabel 5 Dim Br'!B9/'Tabel 5 Dim F'!B9*100,"-"))</f>
        <v>49.683985042735046</v>
      </c>
      <c r="C9" s="62">
        <f>IF(OR('Tabel 5 Dim F'!C9&lt;5,'Tabel 5 Dim Br'!C9&lt;0.5),"-",IFERROR('Tabel 5 Dim Br'!C9/'Tabel 5 Dim F'!C9*100,"-"))</f>
        <v>29.66183333333333</v>
      </c>
      <c r="D9" s="62">
        <f>IF(OR('Tabel 5 Dim F'!D9&lt;5,'Tabel 5 Dim Br'!D9&lt;0.5),"-",IFERROR('Tabel 5 Dim Br'!D9/'Tabel 5 Dim F'!D9*100,"-"))</f>
        <v>20.775839622641513</v>
      </c>
      <c r="E9" s="62">
        <f>IF(OR('Tabel 5 Dim F'!E9&lt;5,'Tabel 5 Dim Br'!E9&lt;0.5),"-",IFERROR('Tabel 5 Dim Br'!E9/'Tabel 5 Dim F'!E9*100,"-"))</f>
        <v>13.378497487437185</v>
      </c>
      <c r="F9" s="62">
        <f>IF(OR('Tabel 5 Dim F'!F9&lt;5,'Tabel 5 Dim Br'!F9&lt;0.5),"-",IFERROR('Tabel 5 Dim Br'!F9/'Tabel 5 Dim F'!F9*100,"-"))</f>
        <v>9.7888035714285717</v>
      </c>
      <c r="G9" s="62">
        <f>IF(OR('Tabel 5 Dim F'!G9&lt;5,'Tabel 5 Dim Br'!G9&lt;0.5),"-",IFERROR('Tabel 5 Dim Br'!G9/'Tabel 5 Dim F'!G9*100,"-"))</f>
        <v>6.5953612565445017</v>
      </c>
      <c r="H9" s="62">
        <f>IF(OR('Tabel 5 Dim F'!H9&lt;5,'Tabel 5 Dim Br'!H9&lt;0.5),"-",IFERROR('Tabel 5 Dim Br'!H9/'Tabel 5 Dim F'!H9*100,"-"))</f>
        <v>3.7754499999999998</v>
      </c>
      <c r="I9" s="62">
        <f>IF(OR('Tabel 5 Dim F'!I9&lt;5,'Tabel 5 Dim Br'!I9&lt;0.5),"-",IFERROR('Tabel 5 Dim Br'!I9/'Tabel 5 Dim F'!I9*100,"-"))</f>
        <v>9.2576443298969089</v>
      </c>
    </row>
    <row r="10" spans="1:9" ht="15.75" customHeight="1" x14ac:dyDescent="0.2">
      <c r="A10" s="52" t="s">
        <v>230</v>
      </c>
      <c r="B10" s="63">
        <f>IF(OR('Tabel 5 Dim F'!B10&lt;5,'Tabel 5 Dim Br'!B10&lt;0.5),"-",IFERROR('Tabel 5 Dim Br'!B10/'Tabel 5 Dim F'!B10*100,"-"))</f>
        <v>36.300786713286712</v>
      </c>
      <c r="C10" s="63">
        <f>IF(OR('Tabel 5 Dim F'!C10&lt;5,'Tabel 5 Dim Br'!C10&lt;0.5),"-",IFERROR('Tabel 5 Dim Br'!C10/'Tabel 5 Dim F'!C10*100,"-"))</f>
        <v>39.689776923076927</v>
      </c>
      <c r="D10" s="63">
        <f>IF(OR('Tabel 5 Dim F'!D10&lt;5,'Tabel 5 Dim Br'!D10&lt;0.5),"-",IFERROR('Tabel 5 Dim Br'!D10/'Tabel 5 Dim F'!D10*100,"-"))</f>
        <v>22.56479569892473</v>
      </c>
      <c r="E10" s="63">
        <f>IF(OR('Tabel 5 Dim F'!E10&lt;5,'Tabel 5 Dim Br'!E10&lt;0.5),"-",IFERROR('Tabel 5 Dim Br'!E10/'Tabel 5 Dim F'!E10*100,"-"))</f>
        <v>16.871952380952379</v>
      </c>
      <c r="F10" s="63">
        <f>IF(OR('Tabel 5 Dim F'!F10&lt;5,'Tabel 5 Dim Br'!F10&lt;0.5),"-",IFERROR('Tabel 5 Dim Br'!F10/'Tabel 5 Dim F'!F10*100,"-"))</f>
        <v>10.732049107142858</v>
      </c>
      <c r="G10" s="63">
        <f>IF(OR('Tabel 5 Dim F'!G10&lt;5,'Tabel 5 Dim Br'!G10&lt;0.5),"-",IFERROR('Tabel 5 Dim Br'!G10/'Tabel 5 Dim F'!G10*100,"-"))</f>
        <v>5.0634598540145985</v>
      </c>
      <c r="H10" s="63">
        <f>IF(OR('Tabel 5 Dim F'!H10&lt;5,'Tabel 5 Dim Br'!H10&lt;0.5),"-",IFERROR('Tabel 5 Dim Br'!H10/'Tabel 5 Dim F'!H10*100,"-"))</f>
        <v>3.7567326732673267</v>
      </c>
      <c r="I10" s="63">
        <f>IF(OR('Tabel 5 Dim F'!I10&lt;5,'Tabel 5 Dim Br'!I10&lt;0.5),"-",IFERROR('Tabel 5 Dim Br'!I10/'Tabel 5 Dim F'!I10*100,"-"))</f>
        <v>6.9795961538461544</v>
      </c>
    </row>
    <row r="11" spans="1:9" ht="15.75" customHeight="1" x14ac:dyDescent="0.2">
      <c r="A11" s="50" t="s">
        <v>231</v>
      </c>
      <c r="B11" s="62">
        <f>IF(OR('Tabel 5 Dim F'!B11&lt;5,'Tabel 5 Dim Br'!B11&lt;0.5),"-",IFERROR('Tabel 5 Dim Br'!B11/'Tabel 5 Dim F'!B11*100,"-"))</f>
        <v>50.286240223463686</v>
      </c>
      <c r="C11" s="62">
        <f>IF(OR('Tabel 5 Dim F'!C11&lt;5,'Tabel 5 Dim Br'!C11&lt;0.5),"-",IFERROR('Tabel 5 Dim Br'!C11/'Tabel 5 Dim F'!C11*100,"-"))</f>
        <v>43.292203463203464</v>
      </c>
      <c r="D11" s="62">
        <f>IF(OR('Tabel 5 Dim F'!D11&lt;5,'Tabel 5 Dim Br'!D11&lt;0.5),"-",IFERROR('Tabel 5 Dim Br'!D11/'Tabel 5 Dim F'!D11*100,"-"))</f>
        <v>38.642522875816994</v>
      </c>
      <c r="E11" s="62">
        <f>IF(OR('Tabel 5 Dim F'!E11&lt;5,'Tabel 5 Dim Br'!E11&lt;0.5),"-",IFERROR('Tabel 5 Dim Br'!E11/'Tabel 5 Dim F'!E11*100,"-"))</f>
        <v>24.52543018018018</v>
      </c>
      <c r="F11" s="62">
        <f>IF(OR('Tabel 5 Dim F'!F11&lt;5,'Tabel 5 Dim Br'!F11&lt;0.5),"-",IFERROR('Tabel 5 Dim Br'!F11/'Tabel 5 Dim F'!F11*100,"-"))</f>
        <v>19.899403448275862</v>
      </c>
      <c r="G11" s="62">
        <f>IF(OR('Tabel 5 Dim F'!G11&lt;5,'Tabel 5 Dim Br'!G11&lt;0.5),"-",IFERROR('Tabel 5 Dim Br'!G11/'Tabel 5 Dim F'!G11*100,"-"))</f>
        <v>17.942424050632908</v>
      </c>
      <c r="H11" s="62">
        <f>IF(OR('Tabel 5 Dim F'!H11&lt;5,'Tabel 5 Dim Br'!H11&lt;0.5),"-",IFERROR('Tabel 5 Dim Br'!H11/'Tabel 5 Dim F'!H11*100,"-"))</f>
        <v>14.653396551724137</v>
      </c>
      <c r="I11" s="62">
        <f>IF(OR('Tabel 5 Dim F'!I11&lt;5,'Tabel 5 Dim Br'!I11&lt;0.5),"-",IFERROR('Tabel 5 Dim Br'!I11/'Tabel 5 Dim F'!I11*100,"-"))</f>
        <v>8.3542727272727273</v>
      </c>
    </row>
    <row r="12" spans="1:9" ht="15.75" customHeight="1" x14ac:dyDescent="0.2">
      <c r="A12" s="52" t="s">
        <v>26</v>
      </c>
      <c r="B12" s="63">
        <f>IF(OR('Tabel 5 Dim F'!B12&lt;5,'Tabel 5 Dim Br'!B12&lt;0.5),"-",IFERROR('Tabel 5 Dim Br'!B12/'Tabel 5 Dim F'!B12*100,"-"))</f>
        <v>49.083376375641969</v>
      </c>
      <c r="C12" s="63">
        <f>IF(OR('Tabel 5 Dim F'!C12&lt;5,'Tabel 5 Dim Br'!C12&lt;0.5),"-",IFERROR('Tabel 5 Dim Br'!C12/'Tabel 5 Dim F'!C12*100,"-"))</f>
        <v>55.419060810810819</v>
      </c>
      <c r="D12" s="63">
        <f>IF(OR('Tabel 5 Dim F'!D12&lt;5,'Tabel 5 Dim Br'!D12&lt;0.5),"-",IFERROR('Tabel 5 Dim Br'!D12/'Tabel 5 Dim F'!D12*100,"-"))</f>
        <v>45.396744725738394</v>
      </c>
      <c r="E12" s="63">
        <f>IF(OR('Tabel 5 Dim F'!E12&lt;5,'Tabel 5 Dim Br'!E12&lt;0.5),"-",IFERROR('Tabel 5 Dim Br'!E12/'Tabel 5 Dim F'!E12*100,"-"))</f>
        <v>36.086731428571426</v>
      </c>
      <c r="F12" s="63">
        <f>IF(OR('Tabel 5 Dim F'!F12&lt;5,'Tabel 5 Dim Br'!F12&lt;0.5),"-",IFERROR('Tabel 5 Dim Br'!F12/'Tabel 5 Dim F'!F12*100,"-"))</f>
        <v>27.677519061583578</v>
      </c>
      <c r="G12" s="63">
        <f>IF(OR('Tabel 5 Dim F'!G12&lt;5,'Tabel 5 Dim Br'!G12&lt;0.5),"-",IFERROR('Tabel 5 Dim Br'!G12/'Tabel 5 Dim F'!G12*100,"-"))</f>
        <v>25.683304054054055</v>
      </c>
      <c r="H12" s="63">
        <f>IF(OR('Tabel 5 Dim F'!H12&lt;5,'Tabel 5 Dim Br'!H12&lt;0.5),"-",IFERROR('Tabel 5 Dim Br'!H12/'Tabel 5 Dim F'!H12*100,"-"))</f>
        <v>23.329884180790962</v>
      </c>
      <c r="I12" s="63">
        <f>IF(OR('Tabel 5 Dim F'!I12&lt;5,'Tabel 5 Dim Br'!I12&lt;0.5),"-",IFERROR('Tabel 5 Dim Br'!I12/'Tabel 5 Dim F'!I12*100,"-"))</f>
        <v>17.157177215189872</v>
      </c>
    </row>
    <row r="13" spans="1:9" ht="15.75" customHeight="1" x14ac:dyDescent="0.2">
      <c r="A13" s="50" t="s">
        <v>27</v>
      </c>
      <c r="B13" s="62">
        <f>IF(OR('Tabel 5 Dim F'!B13&lt;5,'Tabel 5 Dim Br'!B13&lt;0.5),"-",IFERROR('Tabel 5 Dim Br'!B13/'Tabel 5 Dim F'!B13*100,"-"))</f>
        <v>44.909359788359794</v>
      </c>
      <c r="C13" s="62">
        <f>IF(OR('Tabel 5 Dim F'!C13&lt;5,'Tabel 5 Dim Br'!C13&lt;0.5),"-",IFERROR('Tabel 5 Dim Br'!C13/'Tabel 5 Dim F'!C13*100,"-"))</f>
        <v>44.509898305084747</v>
      </c>
      <c r="D13" s="62">
        <f>IF(OR('Tabel 5 Dim F'!D13&lt;5,'Tabel 5 Dim Br'!D13&lt;0.5),"-",IFERROR('Tabel 5 Dim Br'!D13/'Tabel 5 Dim F'!D13*100,"-"))</f>
        <v>49.345254237288138</v>
      </c>
      <c r="E13" s="62">
        <f>IF(OR('Tabel 5 Dim F'!E13&lt;5,'Tabel 5 Dim Br'!E13&lt;0.5),"-",IFERROR('Tabel 5 Dim Br'!E13/'Tabel 5 Dim F'!E13*100,"-"))</f>
        <v>18.619396039603959</v>
      </c>
      <c r="F13" s="62">
        <f>IF(OR('Tabel 5 Dim F'!F13&lt;5,'Tabel 5 Dim Br'!F13&lt;0.5),"-",IFERROR('Tabel 5 Dim Br'!F13/'Tabel 5 Dim F'!F13*100,"-"))</f>
        <v>12.948052884615386</v>
      </c>
      <c r="G13" s="62">
        <f>IF(OR('Tabel 5 Dim F'!G13&lt;5,'Tabel 5 Dim Br'!G13&lt;0.5),"-",IFERROR('Tabel 5 Dim Br'!G13/'Tabel 5 Dim F'!G13*100,"-"))</f>
        <v>31.996500000000001</v>
      </c>
      <c r="H13" s="62">
        <f>IF(OR('Tabel 5 Dim F'!H13&lt;5,'Tabel 5 Dim Br'!H13&lt;0.5),"-",IFERROR('Tabel 5 Dim Br'!H13/'Tabel 5 Dim F'!H13*100,"-"))</f>
        <v>14.542617647058822</v>
      </c>
      <c r="I13" s="62">
        <f>IF(OR('Tabel 5 Dim F'!I13&lt;5,'Tabel 5 Dim Br'!I13&lt;0.5),"-",IFERROR('Tabel 5 Dim Br'!I13/'Tabel 5 Dim F'!I13*100,"-"))</f>
        <v>14.499116071428572</v>
      </c>
    </row>
    <row r="14" spans="1:9" ht="15.75" customHeight="1" x14ac:dyDescent="0.2">
      <c r="A14" s="52" t="s">
        <v>28</v>
      </c>
      <c r="B14" s="63">
        <f>IF(OR('Tabel 5 Dim F'!B14&lt;5,'Tabel 5 Dim Br'!B14&lt;0.5),"-",IFERROR('Tabel 5 Dim Br'!B14/'Tabel 5 Dim F'!B14*100,"-"))</f>
        <v>16.146374999999999</v>
      </c>
      <c r="C14" s="63">
        <f>IF(OR('Tabel 5 Dim F'!C14&lt;5,'Tabel 5 Dim Br'!C14&lt;0.5),"-",IFERROR('Tabel 5 Dim Br'!C14/'Tabel 5 Dim F'!C14*100,"-"))</f>
        <v>45.562249999999999</v>
      </c>
      <c r="D14" s="63">
        <f>IF(OR('Tabel 5 Dim F'!D14&lt;5,'Tabel 5 Dim Br'!D14&lt;0.5),"-",IFERROR('Tabel 5 Dim Br'!D14/'Tabel 5 Dim F'!D14*100,"-"))</f>
        <v>28.172157894736845</v>
      </c>
      <c r="E14" s="63">
        <f>IF(OR('Tabel 5 Dim F'!E14&lt;5,'Tabel 5 Dim Br'!E14&lt;0.5),"-",IFERROR('Tabel 5 Dim Br'!E14/'Tabel 5 Dim F'!E14*100,"-"))</f>
        <v>16.798666666666666</v>
      </c>
      <c r="F14" s="63">
        <f>IF(OR('Tabel 5 Dim F'!F14&lt;5,'Tabel 5 Dim Br'!F14&lt;0.5),"-",IFERROR('Tabel 5 Dim Br'!F14/'Tabel 5 Dim F'!F14*100,"-"))</f>
        <v>18.62822222222222</v>
      </c>
      <c r="G14" s="63">
        <f>IF(OR('Tabel 5 Dim F'!G14&lt;5,'Tabel 5 Dim Br'!G14&lt;0.5),"-",IFERROR('Tabel 5 Dim Br'!G14/'Tabel 5 Dim F'!G14*100,"-"))</f>
        <v>28.581666666666667</v>
      </c>
      <c r="H14" s="63">
        <f>IF(OR('Tabel 5 Dim F'!H14&lt;5,'Tabel 5 Dim Br'!H14&lt;0.5),"-",IFERROR('Tabel 5 Dim Br'!H14/'Tabel 5 Dim F'!H14*100,"-"))</f>
        <v>4.9896923076923079</v>
      </c>
      <c r="I14" s="63">
        <f>IF(OR('Tabel 5 Dim F'!I14&lt;5,'Tabel 5 Dim Br'!I14&lt;0.5),"-",IFERROR('Tabel 5 Dim Br'!I14/'Tabel 5 Dim F'!I14*100,"-"))</f>
        <v>17.763349999999999</v>
      </c>
    </row>
    <row r="15" spans="1:9" ht="15.75" customHeight="1" x14ac:dyDescent="0.2">
      <c r="A15" s="50" t="s">
        <v>29</v>
      </c>
      <c r="B15" s="62">
        <f>IF(OR('Tabel 5 Dim F'!B15&lt;5,'Tabel 5 Dim Br'!B15&lt;0.5),"-",IFERROR('Tabel 5 Dim Br'!B15/'Tabel 5 Dim F'!B15*100,"-"))</f>
        <v>50.198426035502962</v>
      </c>
      <c r="C15" s="62">
        <f>IF(OR('Tabel 5 Dim F'!C15&lt;5,'Tabel 5 Dim Br'!C15&lt;0.5),"-",IFERROR('Tabel 5 Dim Br'!C15/'Tabel 5 Dim F'!C15*100,"-"))</f>
        <v>47.619749999999996</v>
      </c>
      <c r="D15" s="62">
        <f>IF(OR('Tabel 5 Dim F'!D15&lt;5,'Tabel 5 Dim Br'!D15&lt;0.5),"-",IFERROR('Tabel 5 Dim Br'!D15/'Tabel 5 Dim F'!D15*100,"-"))</f>
        <v>43.545603174603173</v>
      </c>
      <c r="E15" s="62">
        <f>IF(OR('Tabel 5 Dim F'!E15&lt;5,'Tabel 5 Dim Br'!E15&lt;0.5),"-",IFERROR('Tabel 5 Dim Br'!E15/'Tabel 5 Dim F'!E15*100,"-"))</f>
        <v>26.762059782608695</v>
      </c>
      <c r="F15" s="62">
        <f>IF(OR('Tabel 5 Dim F'!F15&lt;5,'Tabel 5 Dim Br'!F15&lt;0.5),"-",IFERROR('Tabel 5 Dim Br'!F15/'Tabel 5 Dim F'!F15*100,"-"))</f>
        <v>22.018656903765692</v>
      </c>
      <c r="G15" s="62">
        <f>IF(OR('Tabel 5 Dim F'!G15&lt;5,'Tabel 5 Dim Br'!G15&lt;0.5),"-",IFERROR('Tabel 5 Dim Br'!G15/'Tabel 5 Dim F'!G15*100,"-"))</f>
        <v>25.134735294117643</v>
      </c>
      <c r="H15" s="62">
        <f>IF(OR('Tabel 5 Dim F'!H15&lt;5,'Tabel 5 Dim Br'!H15&lt;0.5),"-",IFERROR('Tabel 5 Dim Br'!H15/'Tabel 5 Dim F'!H15*100,"-"))</f>
        <v>20.081179487179487</v>
      </c>
      <c r="I15" s="62">
        <f>IF(OR('Tabel 5 Dim F'!I15&lt;5,'Tabel 5 Dim Br'!I15&lt;0.5),"-",IFERROR('Tabel 5 Dim Br'!I15/'Tabel 5 Dim F'!I15*100,"-"))</f>
        <v>13.553544</v>
      </c>
    </row>
    <row r="16" spans="1:9" ht="15.75" customHeight="1" x14ac:dyDescent="0.2">
      <c r="A16" s="52" t="s">
        <v>30</v>
      </c>
      <c r="B16" s="63">
        <f>IF(OR('Tabel 5 Dim F'!B16&lt;5,'Tabel 5 Dim Br'!B16&lt;0.5),"-",IFERROR('Tabel 5 Dim Br'!B16/'Tabel 5 Dim F'!B16*100,"-"))</f>
        <v>38.524290000000001</v>
      </c>
      <c r="C16" s="63">
        <f>IF(OR('Tabel 5 Dim F'!C16&lt;5,'Tabel 5 Dim Br'!C16&lt;0.5),"-",IFERROR('Tabel 5 Dim Br'!C16/'Tabel 5 Dim F'!C16*100,"-"))</f>
        <v>37.2785625</v>
      </c>
      <c r="D16" s="63">
        <f>IF(OR('Tabel 5 Dim F'!D16&lt;5,'Tabel 5 Dim Br'!D16&lt;0.5),"-",IFERROR('Tabel 5 Dim Br'!D16/'Tabel 5 Dim F'!D16*100,"-"))</f>
        <v>48.809037037037037</v>
      </c>
      <c r="E16" s="63">
        <f>IF(OR('Tabel 5 Dim F'!E16&lt;5,'Tabel 5 Dim Br'!E16&lt;0.5),"-",IFERROR('Tabel 5 Dim Br'!E16/'Tabel 5 Dim F'!E16*100,"-"))</f>
        <v>29.320374999999999</v>
      </c>
      <c r="F16" s="63">
        <f>IF(OR('Tabel 5 Dim F'!F16&lt;5,'Tabel 5 Dim Br'!F16&lt;0.5),"-",IFERROR('Tabel 5 Dim Br'!F16/'Tabel 5 Dim F'!F16*100,"-"))</f>
        <v>18.424000000000003</v>
      </c>
      <c r="G16" s="63">
        <f>IF(OR('Tabel 5 Dim F'!G16&lt;5,'Tabel 5 Dim Br'!G16&lt;0.5),"-",IFERROR('Tabel 5 Dim Br'!G16/'Tabel 5 Dim F'!G16*100,"-"))</f>
        <v>16.663583333333335</v>
      </c>
      <c r="H16" s="63">
        <f>IF(OR('Tabel 5 Dim F'!H16&lt;5,'Tabel 5 Dim Br'!H16&lt;0.5),"-",IFERROR('Tabel 5 Dim Br'!H16/'Tabel 5 Dim F'!H16*100,"-"))</f>
        <v>24.771263157894737</v>
      </c>
      <c r="I16" s="63">
        <f>IF(OR('Tabel 5 Dim F'!I16&lt;5,'Tabel 5 Dim Br'!I16&lt;0.5),"-",IFERROR('Tabel 5 Dim Br'!I16/'Tabel 5 Dim F'!I16*100,"-"))</f>
        <v>16.996200000000002</v>
      </c>
    </row>
    <row r="17" spans="1:9" ht="15" hidden="1" customHeight="1" x14ac:dyDescent="0.2">
      <c r="A17" s="50" t="s">
        <v>31</v>
      </c>
      <c r="B17" s="62">
        <f>IF(OR('Tabel 5 Dim F'!B17&lt;5,'Tabel 5 Dim Br'!B17&lt;0.5),"-",IFERROR('Tabel 5 Dim Br'!B17/'Tabel 5 Dim F'!B17*100,"-"))</f>
        <v>36.339125000000003</v>
      </c>
      <c r="C17" s="62">
        <f>IF(OR('Tabel 5 Dim F'!C17&lt;5,'Tabel 5 Dim Br'!C17&lt;0.5),"-",IFERROR('Tabel 5 Dim Br'!C17/'Tabel 5 Dim F'!C17*100,"-"))</f>
        <v>36.081833333333329</v>
      </c>
      <c r="D17" s="62">
        <f>IF(OR('Tabel 5 Dim F'!D17&lt;5,'Tabel 5 Dim Br'!D17&lt;0.5),"-",IFERROR('Tabel 5 Dim Br'!D17/'Tabel 5 Dim F'!D17*100,"-"))</f>
        <v>27.929263157894741</v>
      </c>
      <c r="E17" s="62">
        <f>IF(OR('Tabel 5 Dim F'!E17&lt;5,'Tabel 5 Dim Br'!E17&lt;0.5),"-",IFERROR('Tabel 5 Dim Br'!E17/'Tabel 5 Dim F'!E17*100,"-"))</f>
        <v>10.202916666666667</v>
      </c>
      <c r="F17" s="62">
        <f>IF(OR('Tabel 5 Dim F'!F17&lt;5,'Tabel 5 Dim Br'!F17&lt;0.5),"-",IFERROR('Tabel 5 Dim Br'!F17/'Tabel 5 Dim F'!F17*100,"-"))</f>
        <v>7.5344999999999995</v>
      </c>
      <c r="G17" s="62" t="str">
        <f>IF(OR('Tabel 5 Dim F'!G17&lt;5,'Tabel 5 Dim Br'!G17&lt;0.5),"-",IFERROR('Tabel 5 Dim Br'!G17/'Tabel 5 Dim F'!G17*100,"-"))</f>
        <v>-</v>
      </c>
      <c r="H17" s="62" t="str">
        <f>IF(OR('Tabel 5 Dim F'!H17&lt;5,'Tabel 5 Dim Br'!H17&lt;0.5),"-",IFERROR('Tabel 5 Dim Br'!H17/'Tabel 5 Dim F'!H17*100,"-"))</f>
        <v>-</v>
      </c>
      <c r="I17" s="62">
        <f>IF(OR('Tabel 5 Dim F'!I17&lt;5,'Tabel 5 Dim Br'!I17&lt;0.5),"-",IFERROR('Tabel 5 Dim Br'!I17/'Tabel 5 Dim F'!I17*100,"-"))</f>
        <v>19.508045454545453</v>
      </c>
    </row>
    <row r="18" spans="1:9" ht="15" hidden="1" customHeight="1" x14ac:dyDescent="0.2">
      <c r="A18" s="52" t="s">
        <v>32</v>
      </c>
      <c r="B18" s="63">
        <f>IF(OR('Tabel 5 Dim F'!B18&lt;5,'Tabel 5 Dim Br'!B18&lt;0.5),"-",IFERROR('Tabel 5 Dim Br'!B18/'Tabel 5 Dim F'!B18*100,"-"))</f>
        <v>49.714133333333329</v>
      </c>
      <c r="C18" s="63">
        <f>IF(OR('Tabel 5 Dim F'!C18&lt;5,'Tabel 5 Dim Br'!C18&lt;0.5),"-",IFERROR('Tabel 5 Dim Br'!C18/'Tabel 5 Dim F'!C18*100,"-"))</f>
        <v>44.982199999999999</v>
      </c>
      <c r="D18" s="63">
        <f>IF(OR('Tabel 5 Dim F'!D18&lt;5,'Tabel 5 Dim Br'!D18&lt;0.5),"-",IFERROR('Tabel 5 Dim Br'!D18/'Tabel 5 Dim F'!D18*100,"-"))</f>
        <v>36.68572727272727</v>
      </c>
      <c r="E18" s="63">
        <f>IF(OR('Tabel 5 Dim F'!E18&lt;5,'Tabel 5 Dim Br'!E18&lt;0.5),"-",IFERROR('Tabel 5 Dim Br'!E18/'Tabel 5 Dim F'!E18*100,"-"))</f>
        <v>15.174999999999999</v>
      </c>
      <c r="F18" s="63" t="str">
        <f>IF(OR('Tabel 5 Dim F'!F18&lt;5,'Tabel 5 Dim Br'!F18&lt;0.5),"-",IFERROR('Tabel 5 Dim Br'!F18/'Tabel 5 Dim F'!F18*100,"-"))</f>
        <v>-</v>
      </c>
      <c r="G18" s="63" t="str">
        <f>IF(OR('Tabel 5 Dim F'!G18&lt;5,'Tabel 5 Dim Br'!G18&lt;0.5),"-",IFERROR('Tabel 5 Dim Br'!G18/'Tabel 5 Dim F'!G18*100,"-"))</f>
        <v>-</v>
      </c>
      <c r="H18" s="63">
        <f>IF(OR('Tabel 5 Dim F'!H18&lt;5,'Tabel 5 Dim Br'!H18&lt;0.5),"-",IFERROR('Tabel 5 Dim Br'!H18/'Tabel 5 Dim F'!H18*100,"-"))</f>
        <v>12.6114</v>
      </c>
      <c r="I18" s="63" t="str">
        <f>IF(OR('Tabel 5 Dim F'!I18&lt;5,'Tabel 5 Dim Br'!I18&lt;0.5),"-",IFERROR('Tabel 5 Dim Br'!I18/'Tabel 5 Dim F'!I18*100,"-"))</f>
        <v>-</v>
      </c>
    </row>
    <row r="19" spans="1:9" ht="15" hidden="1" customHeight="1" x14ac:dyDescent="0.2">
      <c r="A19" s="50" t="s">
        <v>33</v>
      </c>
      <c r="B19" s="62" t="str">
        <f>IF(OR('Tabel 5 Dim F'!B19&lt;5,'Tabel 5 Dim Br'!B19&lt;0.5),"-",IFERROR('Tabel 5 Dim Br'!B19/'Tabel 5 Dim F'!B19*100,"-"))</f>
        <v>-</v>
      </c>
      <c r="C19" s="62" t="str">
        <f>IF(OR('Tabel 5 Dim F'!C19&lt;5,'Tabel 5 Dim Br'!C19&lt;0.5),"-",IFERROR('Tabel 5 Dim Br'!C19/'Tabel 5 Dim F'!C19*100,"-"))</f>
        <v>-</v>
      </c>
      <c r="D19" s="62" t="str">
        <f>IF(OR('Tabel 5 Dim F'!D19&lt;5,'Tabel 5 Dim Br'!D19&lt;0.5),"-",IFERROR('Tabel 5 Dim Br'!D19/'Tabel 5 Dim F'!D19*100,"-"))</f>
        <v>-</v>
      </c>
      <c r="E19" s="62" t="str">
        <f>IF(OR('Tabel 5 Dim F'!E19&lt;5,'Tabel 5 Dim Br'!E19&lt;0.5),"-",IFERROR('Tabel 5 Dim Br'!E19/'Tabel 5 Dim F'!E19*100,"-"))</f>
        <v>-</v>
      </c>
      <c r="F19" s="62" t="str">
        <f>IF(OR('Tabel 5 Dim F'!F19&lt;5,'Tabel 5 Dim Br'!F19&lt;0.5),"-",IFERROR('Tabel 5 Dim Br'!F19/'Tabel 5 Dim F'!F19*100,"-"))</f>
        <v>-</v>
      </c>
      <c r="G19" s="62" t="str">
        <f>IF(OR('Tabel 5 Dim F'!G19&lt;5,'Tabel 5 Dim Br'!G19&lt;0.5),"-",IFERROR('Tabel 5 Dim Br'!G19/'Tabel 5 Dim F'!G19*100,"-"))</f>
        <v>-</v>
      </c>
      <c r="H19" s="62" t="str">
        <f>IF(OR('Tabel 5 Dim F'!H19&lt;5,'Tabel 5 Dim Br'!H19&lt;0.5),"-",IFERROR('Tabel 5 Dim Br'!H19/'Tabel 5 Dim F'!H19*100,"-"))</f>
        <v>-</v>
      </c>
      <c r="I19" s="62" t="str">
        <f>IF(OR('Tabel 5 Dim F'!I19&lt;5,'Tabel 5 Dim Br'!I19&lt;0.5),"-",IFERROR('Tabel 5 Dim Br'!I19/'Tabel 5 Dim F'!I19*100,"-"))</f>
        <v>-</v>
      </c>
    </row>
    <row r="20" spans="1:9" ht="15" hidden="1" customHeight="1" x14ac:dyDescent="0.2">
      <c r="A20" s="52" t="s">
        <v>34</v>
      </c>
      <c r="B20" s="63">
        <f>IF(OR('Tabel 5 Dim F'!B20&lt;5,'Tabel 5 Dim Br'!B20&lt;0.5),"-",IFERROR('Tabel 5 Dim Br'!B20/'Tabel 5 Dim F'!B20*100,"-"))</f>
        <v>56.25</v>
      </c>
      <c r="C20" s="63" t="str">
        <f>IF(OR('Tabel 5 Dim F'!C20&lt;5,'Tabel 5 Dim Br'!C20&lt;0.5),"-",IFERROR('Tabel 5 Dim Br'!C20/'Tabel 5 Dim F'!C20*100,"-"))</f>
        <v>-</v>
      </c>
      <c r="D20" s="63" t="str">
        <f>IF(OR('Tabel 5 Dim F'!D20&lt;5,'Tabel 5 Dim Br'!D20&lt;0.5),"-",IFERROR('Tabel 5 Dim Br'!D20/'Tabel 5 Dim F'!D20*100,"-"))</f>
        <v>-</v>
      </c>
      <c r="E20" s="63">
        <f>IF(OR('Tabel 5 Dim F'!E20&lt;5,'Tabel 5 Dim Br'!E20&lt;0.5),"-",IFERROR('Tabel 5 Dim Br'!E20/'Tabel 5 Dim F'!E20*100,"-"))</f>
        <v>22.502222222222219</v>
      </c>
      <c r="F20" s="63" t="str">
        <f>IF(OR('Tabel 5 Dim F'!F20&lt;5,'Tabel 5 Dim Br'!F20&lt;0.5),"-",IFERROR('Tabel 5 Dim Br'!F20/'Tabel 5 Dim F'!F20*100,"-"))</f>
        <v>-</v>
      </c>
      <c r="G20" s="63" t="str">
        <f>IF(OR('Tabel 5 Dim F'!G20&lt;5,'Tabel 5 Dim Br'!G20&lt;0.5),"-",IFERROR('Tabel 5 Dim Br'!G20/'Tabel 5 Dim F'!G20*100,"-"))</f>
        <v>-</v>
      </c>
      <c r="H20" s="63">
        <f>IF(OR('Tabel 5 Dim F'!H20&lt;5,'Tabel 5 Dim Br'!H20&lt;0.5),"-",IFERROR('Tabel 5 Dim Br'!H20/'Tabel 5 Dim F'!H20*100,"-"))</f>
        <v>39.992600000000003</v>
      </c>
      <c r="I20" s="63" t="str">
        <f>IF(OR('Tabel 5 Dim F'!I20&lt;5,'Tabel 5 Dim Br'!I20&lt;0.5),"-",IFERROR('Tabel 5 Dim Br'!I20/'Tabel 5 Dim F'!I20*100,"-"))</f>
        <v>-</v>
      </c>
    </row>
    <row r="21" spans="1:9" ht="15.75" customHeight="1" x14ac:dyDescent="0.2">
      <c r="A21" s="50" t="s">
        <v>35</v>
      </c>
      <c r="B21" s="62">
        <f>IF(OR('Tabel 5 Dim F'!B21&lt;5,'Tabel 5 Dim Br'!B21&lt;0.5),"-",IFERROR('Tabel 5 Dim Br'!B21/'Tabel 5 Dim F'!B21*100,"-"))</f>
        <v>47.672499999999999</v>
      </c>
      <c r="C21" s="62">
        <f>IF(OR('Tabel 5 Dim F'!C21&lt;5,'Tabel 5 Dim Br'!C21&lt;0.5),"-",IFERROR('Tabel 5 Dim Br'!C21/'Tabel 5 Dim F'!C21*100,"-"))</f>
        <v>45.593473684210529</v>
      </c>
      <c r="D21" s="62">
        <f>IF(OR('Tabel 5 Dim F'!D21&lt;5,'Tabel 5 Dim Br'!D21&lt;0.5),"-",IFERROR('Tabel 5 Dim Br'!D21/'Tabel 5 Dim F'!D21*100,"-"))</f>
        <v>31.338787878787876</v>
      </c>
      <c r="E21" s="62">
        <f>IF(OR('Tabel 5 Dim F'!E21&lt;5,'Tabel 5 Dim Br'!E21&lt;0.5),"-",IFERROR('Tabel 5 Dim Br'!E21/'Tabel 5 Dim F'!E21*100,"-"))</f>
        <v>13.119527272727275</v>
      </c>
      <c r="F21" s="62">
        <f>IF(OR('Tabel 5 Dim F'!F21&lt;5,'Tabel 5 Dim Br'!F21&lt;0.5),"-",IFERROR('Tabel 5 Dim Br'!F21/'Tabel 5 Dim F'!F21*100,"-"))</f>
        <v>14.022529411764706</v>
      </c>
      <c r="G21" s="62">
        <f>IF(OR('Tabel 5 Dim F'!G21&lt;5,'Tabel 5 Dim Br'!G21&lt;0.5),"-",IFERROR('Tabel 5 Dim Br'!G21/'Tabel 5 Dim F'!G21*100,"-"))</f>
        <v>16.817545454545453</v>
      </c>
      <c r="H21" s="62">
        <f>IF(OR('Tabel 5 Dim F'!H21&lt;5,'Tabel 5 Dim Br'!H21&lt;0.5),"-",IFERROR('Tabel 5 Dim Br'!H21/'Tabel 5 Dim F'!H21*100,"-"))</f>
        <v>18.787142857142854</v>
      </c>
      <c r="I21" s="62">
        <f>IF(OR('Tabel 5 Dim F'!I21&lt;5,'Tabel 5 Dim Br'!I21&lt;0.5),"-",IFERROR('Tabel 5 Dim Br'!I21/'Tabel 5 Dim F'!I21*100,"-"))</f>
        <v>10.218500000000001</v>
      </c>
    </row>
    <row r="22" spans="1:9" ht="15.75" customHeight="1" x14ac:dyDescent="0.2">
      <c r="A22" s="52" t="s">
        <v>36</v>
      </c>
      <c r="B22" s="63" t="str">
        <f>IF(OR('Tabel 5 Dim F'!B22&lt;5,'Tabel 5 Dim Br'!B22&lt;0.5),"-",IFERROR('Tabel 5 Dim Br'!B22/'Tabel 5 Dim F'!B22*100,"-"))</f>
        <v>-</v>
      </c>
      <c r="C22" s="63">
        <f>IF(OR('Tabel 5 Dim F'!C22&lt;5,'Tabel 5 Dim Br'!C22&lt;0.5),"-",IFERROR('Tabel 5 Dim Br'!C22/'Tabel 5 Dim F'!C22*100,"-"))</f>
        <v>35.913400000000003</v>
      </c>
      <c r="D22" s="63" t="str">
        <f>IF(OR('Tabel 5 Dim F'!D22&lt;5,'Tabel 5 Dim Br'!D22&lt;0.5),"-",IFERROR('Tabel 5 Dim Br'!D22/'Tabel 5 Dim F'!D22*100,"-"))</f>
        <v>-</v>
      </c>
      <c r="E22" s="63" t="str">
        <f>IF(OR('Tabel 5 Dim F'!E22&lt;5,'Tabel 5 Dim Br'!E22&lt;0.5),"-",IFERROR('Tabel 5 Dim Br'!E22/'Tabel 5 Dim F'!E22*100,"-"))</f>
        <v>-</v>
      </c>
      <c r="F22" s="63" t="str">
        <f>IF(OR('Tabel 5 Dim F'!F22&lt;5,'Tabel 5 Dim Br'!F22&lt;0.5),"-",IFERROR('Tabel 5 Dim Br'!F22/'Tabel 5 Dim F'!F22*100,"-"))</f>
        <v>-</v>
      </c>
      <c r="G22" s="63" t="str">
        <f>IF(OR('Tabel 5 Dim F'!G22&lt;5,'Tabel 5 Dim Br'!G22&lt;0.5),"-",IFERROR('Tabel 5 Dim Br'!G22/'Tabel 5 Dim F'!G22*100,"-"))</f>
        <v>-</v>
      </c>
      <c r="H22" s="63" t="str">
        <f>IF(OR('Tabel 5 Dim F'!H22&lt;5,'Tabel 5 Dim Br'!H22&lt;0.5),"-",IFERROR('Tabel 5 Dim Br'!H22/'Tabel 5 Dim F'!H22*100,"-"))</f>
        <v>-</v>
      </c>
      <c r="I22" s="63" t="str">
        <f>IF(OR('Tabel 5 Dim F'!I22&lt;5,'Tabel 5 Dim Br'!I22&lt;0.5),"-",IFERROR('Tabel 5 Dim Br'!I22/'Tabel 5 Dim F'!I22*100,"-"))</f>
        <v>-</v>
      </c>
    </row>
    <row r="23" spans="1:9" ht="15.75" customHeight="1" x14ac:dyDescent="0.2">
      <c r="A23" s="50" t="s">
        <v>37</v>
      </c>
      <c r="B23" s="62">
        <f>IF(OR('Tabel 5 Dim F'!B23&lt;5,'Tabel 5 Dim Br'!B23&lt;0.5),"-",IFERROR('Tabel 5 Dim Br'!B23/'Tabel 5 Dim F'!B23*100,"-"))</f>
        <v>64.741500000000002</v>
      </c>
      <c r="C23" s="62" t="str">
        <f>IF(OR('Tabel 5 Dim F'!C23&lt;5,'Tabel 5 Dim Br'!C23&lt;0.5),"-",IFERROR('Tabel 5 Dim Br'!C23/'Tabel 5 Dim F'!C23*100,"-"))</f>
        <v>-</v>
      </c>
      <c r="D23" s="62">
        <f>IF(OR('Tabel 5 Dim F'!D23&lt;5,'Tabel 5 Dim Br'!D23&lt;0.5),"-",IFERROR('Tabel 5 Dim Br'!D23/'Tabel 5 Dim F'!D23*100,"-"))</f>
        <v>33.71691666666667</v>
      </c>
      <c r="E23" s="62">
        <f>IF(OR('Tabel 5 Dim F'!E23&lt;5,'Tabel 5 Dim Br'!E23&lt;0.5),"-",IFERROR('Tabel 5 Dim Br'!E23/'Tabel 5 Dim F'!E23*100,"-"))</f>
        <v>12.700374999999999</v>
      </c>
      <c r="F23" s="62" t="str">
        <f>IF(OR('Tabel 5 Dim F'!F23&lt;5,'Tabel 5 Dim Br'!F23&lt;0.5),"-",IFERROR('Tabel 5 Dim Br'!F23/'Tabel 5 Dim F'!F23*100,"-"))</f>
        <v>-</v>
      </c>
      <c r="G23" s="62">
        <f>IF(OR('Tabel 5 Dim F'!G23&lt;5,'Tabel 5 Dim Br'!G23&lt;0.5),"-",IFERROR('Tabel 5 Dim Br'!G23/'Tabel 5 Dim F'!G23*100,"-"))</f>
        <v>19.996300000000002</v>
      </c>
      <c r="H23" s="62">
        <f>IF(OR('Tabel 5 Dim F'!H23&lt;5,'Tabel 5 Dim Br'!H23&lt;0.5),"-",IFERROR('Tabel 5 Dim Br'!H23/'Tabel 5 Dim F'!H23*100,"-"))</f>
        <v>11.109</v>
      </c>
      <c r="I23" s="62">
        <f>IF(OR('Tabel 5 Dim F'!I23&lt;5,'Tabel 5 Dim Br'!I23&lt;0.5),"-",IFERROR('Tabel 5 Dim Br'!I23/'Tabel 5 Dim F'!I23*100,"-"))</f>
        <v>18.841333333333331</v>
      </c>
    </row>
    <row r="24" spans="1:9" ht="15.75" customHeight="1" x14ac:dyDescent="0.2">
      <c r="A24" s="52" t="s">
        <v>38</v>
      </c>
      <c r="B24" s="63">
        <f>IF(OR('Tabel 5 Dim F'!B24&lt;5,'Tabel 5 Dim Br'!B24&lt;0.5),"-",IFERROR('Tabel 5 Dim Br'!B24/'Tabel 5 Dim F'!B24*100,"-"))</f>
        <v>17.998351351351353</v>
      </c>
      <c r="C24" s="63">
        <f>IF(OR('Tabel 5 Dim F'!C24&lt;5,'Tabel 5 Dim Br'!C24&lt;0.5),"-",IFERROR('Tabel 5 Dim Br'!C24/'Tabel 5 Dim F'!C24*100,"-"))</f>
        <v>17.727333333333334</v>
      </c>
      <c r="D24" s="63">
        <f>IF(OR('Tabel 5 Dim F'!D24&lt;5,'Tabel 5 Dim Br'!D24&lt;0.5),"-",IFERROR('Tabel 5 Dim Br'!D24/'Tabel 5 Dim F'!D24*100,"-"))</f>
        <v>5.109405405405405</v>
      </c>
      <c r="E24" s="63">
        <f>IF(OR('Tabel 5 Dim F'!E24&lt;5,'Tabel 5 Dim Br'!E24&lt;0.5),"-",IFERROR('Tabel 5 Dim Br'!E24/'Tabel 5 Dim F'!E24*100,"-"))</f>
        <v>9.9981000000000009</v>
      </c>
      <c r="F24" s="63" t="str">
        <f>IF(OR('Tabel 5 Dim F'!F24&lt;5,'Tabel 5 Dim Br'!F24&lt;0.5),"-",IFERROR('Tabel 5 Dim Br'!F24/'Tabel 5 Dim F'!F24*100,"-"))</f>
        <v>-</v>
      </c>
      <c r="G24" s="63">
        <f>IF(OR('Tabel 5 Dim F'!G24&lt;5,'Tabel 5 Dim Br'!G24&lt;0.5),"-",IFERROR('Tabel 5 Dim Br'!G24/'Tabel 5 Dim F'!G24*100,"-"))</f>
        <v>8.9206749999999992</v>
      </c>
      <c r="H24" s="63">
        <f>IF(OR('Tabel 5 Dim F'!H24&lt;5,'Tabel 5 Dim Br'!H24&lt;0.5),"-",IFERROR('Tabel 5 Dim Br'!H24/'Tabel 5 Dim F'!H24*100,"-"))</f>
        <v>4.919290322580645</v>
      </c>
      <c r="I24" s="63" t="str">
        <f>IF(OR('Tabel 5 Dim F'!I24&lt;5,'Tabel 5 Dim Br'!I24&lt;0.5),"-",IFERROR('Tabel 5 Dim Br'!I24/'Tabel 5 Dim F'!I24*100,"-"))</f>
        <v>-</v>
      </c>
    </row>
    <row r="25" spans="1:9" ht="15.75" customHeight="1" x14ac:dyDescent="0.2">
      <c r="A25" s="50" t="s">
        <v>39</v>
      </c>
      <c r="B25" s="62">
        <f>IF(OR('Tabel 5 Dim F'!B25&lt;5,'Tabel 5 Dim Br'!B25&lt;0.5),"-",IFERROR('Tabel 5 Dim Br'!B25/'Tabel 5 Dim F'!B25*100,"-"))</f>
        <v>39.155358024691353</v>
      </c>
      <c r="C25" s="62">
        <f>IF(OR('Tabel 5 Dim F'!C25&lt;5,'Tabel 5 Dim Br'!C25&lt;0.5),"-",IFERROR('Tabel 5 Dim Br'!C25/'Tabel 5 Dim F'!C25*100,"-"))</f>
        <v>41.213913043478264</v>
      </c>
      <c r="D25" s="62">
        <f>IF(OR('Tabel 5 Dim F'!D25&lt;5,'Tabel 5 Dim Br'!D25&lt;0.5),"-",IFERROR('Tabel 5 Dim Br'!D25/'Tabel 5 Dim F'!D25*100,"-"))</f>
        <v>36.103878048780494</v>
      </c>
      <c r="E25" s="62">
        <f>IF(OR('Tabel 5 Dim F'!E25&lt;5,'Tabel 5 Dim Br'!E25&lt;0.5),"-",IFERROR('Tabel 5 Dim Br'!E25/'Tabel 5 Dim F'!E25*100,"-"))</f>
        <v>15.225111111111111</v>
      </c>
      <c r="F25" s="62">
        <f>IF(OR('Tabel 5 Dim F'!F25&lt;5,'Tabel 5 Dim Br'!F25&lt;0.5),"-",IFERROR('Tabel 5 Dim Br'!F25/'Tabel 5 Dim F'!F25*100,"-"))</f>
        <v>8.3415925925925922</v>
      </c>
      <c r="G25" s="62">
        <f>IF(OR('Tabel 5 Dim F'!G25&lt;5,'Tabel 5 Dim Br'!G25&lt;0.5),"-",IFERROR('Tabel 5 Dim Br'!G25/'Tabel 5 Dim F'!G25*100,"-"))</f>
        <v>12.552741935483871</v>
      </c>
      <c r="H25" s="62">
        <f>IF(OR('Tabel 5 Dim F'!H25&lt;5,'Tabel 5 Dim Br'!H25&lt;0.5),"-",IFERROR('Tabel 5 Dim Br'!H25/'Tabel 5 Dim F'!H25*100,"-"))</f>
        <v>9.6962162162162162</v>
      </c>
      <c r="I25" s="62">
        <f>IF(OR('Tabel 5 Dim F'!I25&lt;5,'Tabel 5 Dim Br'!I25&lt;0.5),"-",IFERROR('Tabel 5 Dim Br'!I25/'Tabel 5 Dim F'!I25*100,"-"))</f>
        <v>7.654719298245614</v>
      </c>
    </row>
    <row r="26" spans="1:9" ht="15.75" customHeight="1" x14ac:dyDescent="0.2">
      <c r="A26" s="52" t="s">
        <v>40</v>
      </c>
      <c r="B26" s="63">
        <f>IF(OR('Tabel 5 Dim F'!B26&lt;5,'Tabel 5 Dim Br'!B26&lt;0.5),"-",IFERROR('Tabel 5 Dim Br'!B26/'Tabel 5 Dim F'!B26*100,"-"))</f>
        <v>56.052948630136989</v>
      </c>
      <c r="C26" s="63">
        <f>IF(OR('Tabel 5 Dim F'!C26&lt;5,'Tabel 5 Dim Br'!C26&lt;0.5),"-",IFERROR('Tabel 5 Dim Br'!C26/'Tabel 5 Dim F'!C26*100,"-"))</f>
        <v>11.109</v>
      </c>
      <c r="D26" s="63">
        <f>IF(OR('Tabel 5 Dim F'!D26&lt;5,'Tabel 5 Dim Br'!D26&lt;0.5),"-",IFERROR('Tabel 5 Dim Br'!D26/'Tabel 5 Dim F'!D26*100,"-"))</f>
        <v>0.25702056555269925</v>
      </c>
      <c r="E26" s="63" t="str">
        <f>IF(OR('Tabel 5 Dim F'!E26&lt;5,'Tabel 5 Dim Br'!E26&lt;0.5),"-",IFERROR('Tabel 5 Dim Br'!E26/'Tabel 5 Dim F'!E26*100,"-"))</f>
        <v>-</v>
      </c>
      <c r="F26" s="63">
        <f>IF(OR('Tabel 5 Dim F'!F26&lt;5,'Tabel 5 Dim Br'!F26&lt;0.5),"-",IFERROR('Tabel 5 Dim Br'!F26/'Tabel 5 Dim F'!F26*100,"-"))</f>
        <v>0.95929447852760741</v>
      </c>
      <c r="G26" s="63" t="str">
        <f>IF(OR('Tabel 5 Dim F'!G26&lt;5,'Tabel 5 Dim Br'!G26&lt;0.5),"-",IFERROR('Tabel 5 Dim Br'!G26/'Tabel 5 Dim F'!G26*100,"-"))</f>
        <v>-</v>
      </c>
      <c r="H26" s="63">
        <f>IF(OR('Tabel 5 Dim F'!H26&lt;5,'Tabel 5 Dim Br'!H26&lt;0.5),"-",IFERROR('Tabel 5 Dim Br'!H26/'Tabel 5 Dim F'!H26*100,"-"))</f>
        <v>1.2564692874692873</v>
      </c>
      <c r="I26" s="63" t="str">
        <f>IF(OR('Tabel 5 Dim F'!I26&lt;5,'Tabel 5 Dim Br'!I26&lt;0.5),"-",IFERROR('Tabel 5 Dim Br'!I26/'Tabel 5 Dim F'!I26*100,"-"))</f>
        <v>-</v>
      </c>
    </row>
    <row r="27" spans="1:9" ht="15.75" customHeight="1" x14ac:dyDescent="0.2">
      <c r="A27" s="50" t="s">
        <v>41</v>
      </c>
      <c r="B27" s="62">
        <f>IF(OR('Tabel 5 Dim F'!B27&lt;5,'Tabel 5 Dim Br'!B27&lt;0.5),"-",IFERROR('Tabel 5 Dim Br'!B27/'Tabel 5 Dim F'!B27*100,"-"))</f>
        <v>66.17007619047618</v>
      </c>
      <c r="C27" s="62" t="str">
        <f>IF(OR('Tabel 5 Dim F'!C27&lt;5,'Tabel 5 Dim Br'!C27&lt;0.5),"-",IFERROR('Tabel 5 Dim Br'!C27/'Tabel 5 Dim F'!C27*100,"-"))</f>
        <v>-</v>
      </c>
      <c r="D27" s="62" t="str">
        <f>IF(OR('Tabel 5 Dim F'!D27&lt;5,'Tabel 5 Dim Br'!D27&lt;0.5),"-",IFERROR('Tabel 5 Dim Br'!D27/'Tabel 5 Dim F'!D27*100,"-"))</f>
        <v>-</v>
      </c>
      <c r="E27" s="62" t="str">
        <f>IF(OR('Tabel 5 Dim F'!E27&lt;5,'Tabel 5 Dim Br'!E27&lt;0.5),"-",IFERROR('Tabel 5 Dim Br'!E27/'Tabel 5 Dim F'!E27*100,"-"))</f>
        <v>-</v>
      </c>
      <c r="F27" s="62">
        <f>IF(OR('Tabel 5 Dim F'!F27&lt;5,'Tabel 5 Dim Br'!F27&lt;0.5),"-",IFERROR('Tabel 5 Dim Br'!F27/'Tabel 5 Dim F'!F27*100,"-"))</f>
        <v>3.6755050505050506</v>
      </c>
      <c r="G27" s="62" t="str">
        <f>IF(OR('Tabel 5 Dim F'!G27&lt;5,'Tabel 5 Dim Br'!G27&lt;0.5),"-",IFERROR('Tabel 5 Dim Br'!G27/'Tabel 5 Dim F'!G27*100,"-"))</f>
        <v>-</v>
      </c>
      <c r="H27" s="62" t="str">
        <f>IF(OR('Tabel 5 Dim F'!H27&lt;5,'Tabel 5 Dim Br'!H27&lt;0.5),"-",IFERROR('Tabel 5 Dim Br'!H27/'Tabel 5 Dim F'!H27*100,"-"))</f>
        <v>-</v>
      </c>
      <c r="I27" s="62" t="str">
        <f>IF(OR('Tabel 5 Dim F'!I27&lt;5,'Tabel 5 Dim Br'!I27&lt;0.5),"-",IFERROR('Tabel 5 Dim Br'!I27/'Tabel 5 Dim F'!I27*100,"-"))</f>
        <v>-</v>
      </c>
    </row>
    <row r="28" spans="1:9" ht="15.75" customHeight="1" x14ac:dyDescent="0.2">
      <c r="A28" s="52" t="s">
        <v>191</v>
      </c>
      <c r="B28" s="63">
        <f>IF(OR('Tabel 5 Dim F'!B28&lt;5,'Tabel 5 Dim Br'!B28&lt;0.5),"-",IFERROR('Tabel 5 Dim Br'!B28/'Tabel 5 Dim F'!B28*100,"-"))</f>
        <v>52.556134275618369</v>
      </c>
      <c r="C28" s="63">
        <f>IF(OR('Tabel 5 Dim F'!C28&lt;5,'Tabel 5 Dim Br'!C28&lt;0.5),"-",IFERROR('Tabel 5 Dim Br'!C28/'Tabel 5 Dim F'!C28*100,"-"))</f>
        <v>51.367285714285714</v>
      </c>
      <c r="D28" s="63">
        <f>IF(OR('Tabel 5 Dim F'!D28&lt;5,'Tabel 5 Dim Br'!D28&lt;0.5),"-",IFERROR('Tabel 5 Dim Br'!D28/'Tabel 5 Dim F'!D28*100,"-"))</f>
        <v>48.405265306122445</v>
      </c>
      <c r="E28" s="63">
        <f>IF(OR('Tabel 5 Dim F'!E28&lt;5,'Tabel 5 Dim Br'!E28&lt;0.5),"-",IFERROR('Tabel 5 Dim Br'!E28/'Tabel 5 Dim F'!E28*100,"-"))</f>
        <v>51.373199999999997</v>
      </c>
      <c r="F28" s="63">
        <f>IF(OR('Tabel 5 Dim F'!F28&lt;5,'Tabel 5 Dim Br'!F28&lt;0.5),"-",IFERROR('Tabel 5 Dim Br'!F28/'Tabel 5 Dim F'!F28*100,"-"))</f>
        <v>25.215009900990097</v>
      </c>
      <c r="G28" s="63">
        <f>IF(OR('Tabel 5 Dim F'!G28&lt;5,'Tabel 5 Dim Br'!G28&lt;0.5),"-",IFERROR('Tabel 5 Dim Br'!G28/'Tabel 5 Dim F'!G28*100,"-"))</f>
        <v>35.098090909090914</v>
      </c>
      <c r="H28" s="63">
        <f>IF(OR('Tabel 5 Dim F'!H28&lt;5,'Tabel 5 Dim Br'!H28&lt;0.5),"-",IFERROR('Tabel 5 Dim Br'!H28/'Tabel 5 Dim F'!H28*100,"-"))</f>
        <v>6.760791666666667</v>
      </c>
      <c r="I28" s="63">
        <f>IF(OR('Tabel 5 Dim F'!I28&lt;5,'Tabel 5 Dim Br'!I28&lt;0.5),"-",IFERROR('Tabel 5 Dim Br'!I28/'Tabel 5 Dim F'!I28*100,"-"))</f>
        <v>46.144416666666665</v>
      </c>
    </row>
    <row r="29" spans="1:9" ht="15.75" customHeight="1" x14ac:dyDescent="0.2">
      <c r="A29" s="50" t="s">
        <v>43</v>
      </c>
      <c r="B29" s="62">
        <f>IF(OR('Tabel 5 Dim F'!B29&lt;5,'Tabel 5 Dim Br'!B29&lt;0.5),"-",IFERROR('Tabel 5 Dim Br'!B29/'Tabel 5 Dim F'!B29*100,"-"))</f>
        <v>54.713071428571439</v>
      </c>
      <c r="C29" s="62" t="str">
        <f>IF(OR('Tabel 5 Dim F'!C29&lt;5,'Tabel 5 Dim Br'!C29&lt;0.5),"-",IFERROR('Tabel 5 Dim Br'!C29/'Tabel 5 Dim F'!C29*100,"-"))</f>
        <v>-</v>
      </c>
      <c r="D29" s="62" t="str">
        <f>IF(OR('Tabel 5 Dim F'!D29&lt;5,'Tabel 5 Dim Br'!D29&lt;0.5),"-",IFERROR('Tabel 5 Dim Br'!D29/'Tabel 5 Dim F'!D29*100,"-"))</f>
        <v>-</v>
      </c>
      <c r="E29" s="62" t="str">
        <f>IF(OR('Tabel 5 Dim F'!E29&lt;5,'Tabel 5 Dim Br'!E29&lt;0.5),"-",IFERROR('Tabel 5 Dim Br'!E29/'Tabel 5 Dim F'!E29*100,"-"))</f>
        <v>-</v>
      </c>
      <c r="F29" s="62">
        <f>IF(OR('Tabel 5 Dim F'!F29&lt;5,'Tabel 5 Dim Br'!F29&lt;0.5),"-",IFERROR('Tabel 5 Dim Br'!F29/'Tabel 5 Dim F'!F29*100,"-"))</f>
        <v>4.3470000000000004</v>
      </c>
      <c r="G29" s="62" t="str">
        <f>IF(OR('Tabel 5 Dim F'!G29&lt;5,'Tabel 5 Dim Br'!G29&lt;0.5),"-",IFERROR('Tabel 5 Dim Br'!G29/'Tabel 5 Dim F'!G29*100,"-"))</f>
        <v>-</v>
      </c>
      <c r="H29" s="62" t="str">
        <f>IF(OR('Tabel 5 Dim F'!H29&lt;5,'Tabel 5 Dim Br'!H29&lt;0.5),"-",IFERROR('Tabel 5 Dim Br'!H29/'Tabel 5 Dim F'!H29*100,"-"))</f>
        <v>-</v>
      </c>
      <c r="I29" s="62" t="str">
        <f>IF(OR('Tabel 5 Dim F'!I29&lt;5,'Tabel 5 Dim Br'!I29&lt;0.5),"-",IFERROR('Tabel 5 Dim Br'!I29/'Tabel 5 Dim F'!I29*100,"-"))</f>
        <v>-</v>
      </c>
    </row>
    <row r="30" spans="1:9" ht="15.75" customHeight="1" x14ac:dyDescent="0.2">
      <c r="A30" s="52" t="s">
        <v>44</v>
      </c>
      <c r="B30" s="63">
        <f>IF(OR('Tabel 5 Dim F'!B30&lt;5,'Tabel 5 Dim Br'!B30&lt;0.5),"-",IFERROR('Tabel 5 Dim Br'!B30/'Tabel 5 Dim F'!B30*100,"-"))</f>
        <v>18.348176470588236</v>
      </c>
      <c r="C30" s="63">
        <f>IF(OR('Tabel 5 Dim F'!C30&lt;5,'Tabel 5 Dim Br'!C30&lt;0.5),"-",IFERROR('Tabel 5 Dim Br'!C30/'Tabel 5 Dim F'!C30*100,"-"))</f>
        <v>36.49422222222222</v>
      </c>
      <c r="D30" s="63">
        <f>IF(OR('Tabel 5 Dim F'!D30&lt;5,'Tabel 5 Dim Br'!D30&lt;0.5),"-",IFERROR('Tabel 5 Dim Br'!D30/'Tabel 5 Dim F'!D30*100,"-"))</f>
        <v>25.482111111111109</v>
      </c>
      <c r="E30" s="63">
        <f>IF(OR('Tabel 5 Dim F'!E30&lt;5,'Tabel 5 Dim Br'!E30&lt;0.5),"-",IFERROR('Tabel 5 Dim Br'!E30/'Tabel 5 Dim F'!E30*100,"-"))</f>
        <v>41.076580645161286</v>
      </c>
      <c r="F30" s="63">
        <f>IF(OR('Tabel 5 Dim F'!F30&lt;5,'Tabel 5 Dim Br'!F30&lt;0.5),"-",IFERROR('Tabel 5 Dim Br'!F30/'Tabel 5 Dim F'!F30*100,"-"))</f>
        <v>24.995333333333335</v>
      </c>
      <c r="G30" s="63">
        <f>IF(OR('Tabel 5 Dim F'!G30&lt;5,'Tabel 5 Dim Br'!G30&lt;0.5),"-",IFERROR('Tabel 5 Dim Br'!G30/'Tabel 5 Dim F'!G30*100,"-"))</f>
        <v>31.528699999999997</v>
      </c>
      <c r="H30" s="63">
        <f>IF(OR('Tabel 5 Dim F'!H30&lt;5,'Tabel 5 Dim Br'!H30&lt;0.5),"-",IFERROR('Tabel 5 Dim Br'!H30/'Tabel 5 Dim F'!H30*100,"-"))</f>
        <v>9.5366</v>
      </c>
      <c r="I30" s="63">
        <f>IF(OR('Tabel 5 Dim F'!I30&lt;5,'Tabel 5 Dim Br'!I30&lt;0.5),"-",IFERROR('Tabel 5 Dim Br'!I30/'Tabel 5 Dim F'!I30*100,"-"))</f>
        <v>10.401863636363636</v>
      </c>
    </row>
    <row r="31" spans="1:9" ht="15.75" customHeight="1" x14ac:dyDescent="0.2">
      <c r="A31" s="50" t="s">
        <v>45</v>
      </c>
      <c r="B31" s="62">
        <f>IF(OR('Tabel 5 Dim F'!B31&lt;5,'Tabel 5 Dim Br'!B31&lt;0.5),"-",IFERROR('Tabel 5 Dim Br'!B31/'Tabel 5 Dim F'!B31*100,"-"))</f>
        <v>35.409909090909089</v>
      </c>
      <c r="C31" s="62" t="str">
        <f>IF(OR('Tabel 5 Dim F'!C31&lt;5,'Tabel 5 Dim Br'!C31&lt;0.5),"-",IFERROR('Tabel 5 Dim Br'!C31/'Tabel 5 Dim F'!C31*100,"-"))</f>
        <v>-</v>
      </c>
      <c r="D31" s="62" t="str">
        <f>IF(OR('Tabel 5 Dim F'!D31&lt;5,'Tabel 5 Dim Br'!D31&lt;0.5),"-",IFERROR('Tabel 5 Dim Br'!D31/'Tabel 5 Dim F'!D31*100,"-"))</f>
        <v>-</v>
      </c>
      <c r="E31" s="62" t="str">
        <f>IF(OR('Tabel 5 Dim F'!E31&lt;5,'Tabel 5 Dim Br'!E31&lt;0.5),"-",IFERROR('Tabel 5 Dim Br'!E31/'Tabel 5 Dim F'!E31*100,"-"))</f>
        <v>-</v>
      </c>
      <c r="F31" s="62" t="str">
        <f>IF(OR('Tabel 5 Dim F'!F31&lt;5,'Tabel 5 Dim Br'!F31&lt;0.5),"-",IFERROR('Tabel 5 Dim Br'!F31/'Tabel 5 Dim F'!F31*100,"-"))</f>
        <v>-</v>
      </c>
      <c r="G31" s="62" t="str">
        <f>IF(OR('Tabel 5 Dim F'!G31&lt;5,'Tabel 5 Dim Br'!G31&lt;0.5),"-",IFERROR('Tabel 5 Dim Br'!G31/'Tabel 5 Dim F'!G31*100,"-"))</f>
        <v>-</v>
      </c>
      <c r="H31" s="62" t="str">
        <f>IF(OR('Tabel 5 Dim F'!H31&lt;5,'Tabel 5 Dim Br'!H31&lt;0.5),"-",IFERROR('Tabel 5 Dim Br'!H31/'Tabel 5 Dim F'!H31*100,"-"))</f>
        <v>-</v>
      </c>
      <c r="I31" s="62" t="str">
        <f>IF(OR('Tabel 5 Dim F'!I31&lt;5,'Tabel 5 Dim Br'!I31&lt;0.5),"-",IFERROR('Tabel 5 Dim Br'!I31/'Tabel 5 Dim F'!I31*100,"-"))</f>
        <v>-</v>
      </c>
    </row>
    <row r="32" spans="1:9" ht="15.75" customHeight="1" x14ac:dyDescent="0.2">
      <c r="A32" s="52" t="s">
        <v>46</v>
      </c>
      <c r="B32" s="63">
        <f>IF(OR('Tabel 5 Dim F'!B32&lt;5,'Tabel 5 Dim Br'!B32&lt;0.5),"-",IFERROR('Tabel 5 Dim Br'!B32/'Tabel 5 Dim F'!B32*100,"-"))</f>
        <v>31.435142857142857</v>
      </c>
      <c r="C32" s="63" t="str">
        <f>IF(OR('Tabel 5 Dim F'!C32&lt;5,'Tabel 5 Dim Br'!C32&lt;0.5),"-",IFERROR('Tabel 5 Dim Br'!C32/'Tabel 5 Dim F'!C32*100,"-"))</f>
        <v>-</v>
      </c>
      <c r="D32" s="63">
        <f>IF(OR('Tabel 5 Dim F'!D32&lt;5,'Tabel 5 Dim Br'!D32&lt;0.5),"-",IFERROR('Tabel 5 Dim Br'!D32/'Tabel 5 Dim F'!D32*100,"-"))</f>
        <v>29.915575757575759</v>
      </c>
      <c r="E32" s="63" t="str">
        <f>IF(OR('Tabel 5 Dim F'!E32&lt;5,'Tabel 5 Dim Br'!E32&lt;0.5),"-",IFERROR('Tabel 5 Dim Br'!E32/'Tabel 5 Dim F'!E32*100,"-"))</f>
        <v>-</v>
      </c>
      <c r="F32" s="63">
        <f>IF(OR('Tabel 5 Dim F'!F32&lt;5,'Tabel 5 Dim Br'!F32&lt;0.5),"-",IFERROR('Tabel 5 Dim Br'!F32/'Tabel 5 Dim F'!F32*100,"-"))</f>
        <v>33.32716666666667</v>
      </c>
      <c r="G32" s="63">
        <f>IF(OR('Tabel 5 Dim F'!G32&lt;5,'Tabel 5 Dim Br'!G32&lt;0.5),"-",IFERROR('Tabel 5 Dim Br'!G32/'Tabel 5 Dim F'!G32*100,"-"))</f>
        <v>36.255571428571429</v>
      </c>
      <c r="H32" s="63">
        <f>IF(OR('Tabel 5 Dim F'!H32&lt;5,'Tabel 5 Dim Br'!H32&lt;0.5),"-",IFERROR('Tabel 5 Dim Br'!H32/'Tabel 5 Dim F'!H32*100,"-"))</f>
        <v>17.161947368421053</v>
      </c>
      <c r="I32" s="63">
        <f>IF(OR('Tabel 5 Dim F'!I32&lt;5,'Tabel 5 Dim Br'!I32&lt;0.5),"-",IFERROR('Tabel 5 Dim Br'!I32/'Tabel 5 Dim F'!I32*100,"-"))</f>
        <v>47.682833333333335</v>
      </c>
    </row>
    <row r="33" spans="1:9" ht="15.75" customHeight="1" x14ac:dyDescent="0.2">
      <c r="A33" s="50" t="s">
        <v>47</v>
      </c>
      <c r="B33" s="62">
        <f>IF(OR('Tabel 5 Dim F'!B33&lt;5,'Tabel 5 Dim Br'!B33&lt;0.5),"-",IFERROR('Tabel 5 Dim Br'!B33/'Tabel 5 Dim F'!B33*100,"-"))</f>
        <v>57.898543103448276</v>
      </c>
      <c r="C33" s="62">
        <f>IF(OR('Tabel 5 Dim F'!C33&lt;5,'Tabel 5 Dim Br'!C33&lt;0.5),"-",IFERROR('Tabel 5 Dim Br'!C33/'Tabel 5 Dim F'!C33*100,"-"))</f>
        <v>47.652506329113926</v>
      </c>
      <c r="D33" s="62">
        <f>IF(OR('Tabel 5 Dim F'!D33&lt;5,'Tabel 5 Dim Br'!D33&lt;0.5),"-",IFERROR('Tabel 5 Dim Br'!D33/'Tabel 5 Dim F'!D33*100,"-"))</f>
        <v>40.361777777777775</v>
      </c>
      <c r="E33" s="62">
        <f>IF(OR('Tabel 5 Dim F'!E33&lt;5,'Tabel 5 Dim Br'!E33&lt;0.5),"-",IFERROR('Tabel 5 Dim Br'!E33/'Tabel 5 Dim F'!E33*100,"-"))</f>
        <v>17.478853846153847</v>
      </c>
      <c r="F33" s="62">
        <f>IF(OR('Tabel 5 Dim F'!F33&lt;5,'Tabel 5 Dim Br'!F33&lt;0.5),"-",IFERROR('Tabel 5 Dim Br'!F33/'Tabel 5 Dim F'!F33*100,"-"))</f>
        <v>15.668009771986972</v>
      </c>
      <c r="G33" s="62">
        <f>IF(OR('Tabel 5 Dim F'!G33&lt;5,'Tabel 5 Dim Br'!G33&lt;0.5),"-",IFERROR('Tabel 5 Dim Br'!G33/'Tabel 5 Dim F'!G33*100,"-"))</f>
        <v>13.570346666666666</v>
      </c>
      <c r="H33" s="62">
        <f>IF(OR('Tabel 5 Dim F'!H33&lt;5,'Tabel 5 Dim Br'!H33&lt;0.5),"-",IFERROR('Tabel 5 Dim Br'!H33/'Tabel 5 Dim F'!H33*100,"-"))</f>
        <v>15.321341176470588</v>
      </c>
      <c r="I33" s="62">
        <f>IF(OR('Tabel 5 Dim F'!I33&lt;5,'Tabel 5 Dim Br'!I33&lt;0.5),"-",IFERROR('Tabel 5 Dim Br'!I33/'Tabel 5 Dim F'!I33*100,"-"))</f>
        <v>7.3468057553956827</v>
      </c>
    </row>
    <row r="34" spans="1:9" ht="15.75" customHeight="1" x14ac:dyDescent="0.2">
      <c r="A34" s="52" t="s">
        <v>48</v>
      </c>
      <c r="B34" s="63">
        <f>IF(OR('Tabel 5 Dim F'!B34&lt;5,'Tabel 5 Dim Br'!B34&lt;0.5),"-",IFERROR('Tabel 5 Dim Br'!B34/'Tabel 5 Dim F'!B34*100,"-"))</f>
        <v>37.136313008130081</v>
      </c>
      <c r="C34" s="63">
        <f>IF(OR('Tabel 5 Dim F'!C34&lt;5,'Tabel 5 Dim Br'!C34&lt;0.5),"-",IFERROR('Tabel 5 Dim Br'!C34/'Tabel 5 Dim F'!C34*100,"-"))</f>
        <v>19.507380952380952</v>
      </c>
      <c r="D34" s="63">
        <f>IF(OR('Tabel 5 Dim F'!D34&lt;5,'Tabel 5 Dim Br'!D34&lt;0.5),"-",IFERROR('Tabel 5 Dim Br'!D34/'Tabel 5 Dim F'!D34*100,"-"))</f>
        <v>10.756224880382774</v>
      </c>
      <c r="E34" s="63">
        <f>IF(OR('Tabel 5 Dim F'!E34&lt;5,'Tabel 5 Dim Br'!E34&lt;0.5),"-",IFERROR('Tabel 5 Dim Br'!E34/'Tabel 5 Dim F'!E34*100,"-"))</f>
        <v>8.3119387755102032</v>
      </c>
      <c r="F34" s="63">
        <f>IF(OR('Tabel 5 Dim F'!F34&lt;5,'Tabel 5 Dim Br'!F34&lt;0.5),"-",IFERROR('Tabel 5 Dim Br'!F34/'Tabel 5 Dim F'!F34*100,"-"))</f>
        <v>2.5534858044164039</v>
      </c>
      <c r="G34" s="63">
        <f>IF(OR('Tabel 5 Dim F'!G34&lt;5,'Tabel 5 Dim Br'!G34&lt;0.5),"-",IFERROR('Tabel 5 Dim Br'!G34/'Tabel 5 Dim F'!G34*100,"-"))</f>
        <v>5.1688488372093024</v>
      </c>
      <c r="H34" s="63">
        <f>IF(OR('Tabel 5 Dim F'!H34&lt;5,'Tabel 5 Dim Br'!H34&lt;0.5),"-",IFERROR('Tabel 5 Dim Br'!H34/'Tabel 5 Dim F'!H34*100,"-"))</f>
        <v>3.6429292035398229</v>
      </c>
      <c r="I34" s="63">
        <f>IF(OR('Tabel 5 Dim F'!I34&lt;5,'Tabel 5 Dim Br'!I34&lt;0.5),"-",IFERROR('Tabel 5 Dim Br'!I34/'Tabel 5 Dim F'!I34*100,"-"))</f>
        <v>3.1856563573883161</v>
      </c>
    </row>
    <row r="35" spans="1:9" ht="15.75" customHeight="1" x14ac:dyDescent="0.2">
      <c r="A35" s="50" t="s">
        <v>49</v>
      </c>
      <c r="B35" s="62">
        <f>IF(OR('Tabel 5 Dim F'!B35&lt;5,'Tabel 5 Dim Br'!B35&lt;0.5),"-",IFERROR('Tabel 5 Dim Br'!B35/'Tabel 5 Dim F'!B35*100,"-"))</f>
        <v>40.066313868613143</v>
      </c>
      <c r="C35" s="62">
        <f>IF(OR('Tabel 5 Dim F'!C35&lt;5,'Tabel 5 Dim Br'!C35&lt;0.5),"-",IFERROR('Tabel 5 Dim Br'!C35/'Tabel 5 Dim F'!C35*100,"-"))</f>
        <v>19.487228070175437</v>
      </c>
      <c r="D35" s="62">
        <f>IF(OR('Tabel 5 Dim F'!D35&lt;5,'Tabel 5 Dim Br'!D35&lt;0.5),"-",IFERROR('Tabel 5 Dim Br'!D35/'Tabel 5 Dim F'!D35*100,"-"))</f>
        <v>9.3651515151515152</v>
      </c>
      <c r="E35" s="62">
        <f>IF(OR('Tabel 5 Dim F'!E35&lt;5,'Tabel 5 Dim Br'!E35&lt;0.5),"-",IFERROR('Tabel 5 Dim Br'!E35/'Tabel 5 Dim F'!E35*100,"-"))</f>
        <v>6.525363636363636</v>
      </c>
      <c r="F35" s="62">
        <f>IF(OR('Tabel 5 Dim F'!F35&lt;5,'Tabel 5 Dim Br'!F35&lt;0.5),"-",IFERROR('Tabel 5 Dim Br'!F35/'Tabel 5 Dim F'!F35*100,"-"))</f>
        <v>4.2032299465240639</v>
      </c>
      <c r="G35" s="62">
        <f>IF(OR('Tabel 5 Dim F'!G35&lt;5,'Tabel 5 Dim Br'!G35&lt;0.5),"-",IFERROR('Tabel 5 Dim Br'!G35/'Tabel 5 Dim F'!G35*100,"-"))</f>
        <v>5.7449277108433741</v>
      </c>
      <c r="H35" s="62">
        <f>IF(OR('Tabel 5 Dim F'!H35&lt;5,'Tabel 5 Dim Br'!H35&lt;0.5),"-",IFERROR('Tabel 5 Dim Br'!H35/'Tabel 5 Dim F'!H35*100,"-"))</f>
        <v>11.00375</v>
      </c>
      <c r="I35" s="62">
        <f>IF(OR('Tabel 5 Dim F'!I35&lt;5,'Tabel 5 Dim Br'!I35&lt;0.5),"-",IFERROR('Tabel 5 Dim Br'!I35/'Tabel 5 Dim F'!I35*100,"-"))</f>
        <v>1.0849689922480621</v>
      </c>
    </row>
    <row r="36" spans="1:9" ht="15.75" customHeight="1" x14ac:dyDescent="0.2">
      <c r="A36" s="52" t="s">
        <v>50</v>
      </c>
      <c r="B36" s="63">
        <f>IF(OR('Tabel 5 Dim F'!B36&lt;5,'Tabel 5 Dim Br'!B36&lt;0.5),"-",IFERROR('Tabel 5 Dim Br'!B36/'Tabel 5 Dim F'!B36*100,"-"))</f>
        <v>48.873998867497171</v>
      </c>
      <c r="C36" s="63">
        <f>IF(OR('Tabel 5 Dim F'!C36&lt;5,'Tabel 5 Dim Br'!C36&lt;0.5),"-",IFERROR('Tabel 5 Dim Br'!C36/'Tabel 5 Dim F'!C36*100,"-"))</f>
        <v>32.444525821596251</v>
      </c>
      <c r="D36" s="63">
        <f>IF(OR('Tabel 5 Dim F'!D36&lt;5,'Tabel 5 Dim Br'!D36&lt;0.5),"-",IFERROR('Tabel 5 Dim Br'!D36/'Tabel 5 Dim F'!D36*100,"-"))</f>
        <v>28.958365131578944</v>
      </c>
      <c r="E36" s="63">
        <f>IF(OR('Tabel 5 Dim F'!E36&lt;5,'Tabel 5 Dim Br'!E36&lt;0.5),"-",IFERROR('Tabel 5 Dim Br'!E36/'Tabel 5 Dim F'!E36*100,"-"))</f>
        <v>21.534881136950904</v>
      </c>
      <c r="F36" s="63">
        <f>IF(OR('Tabel 5 Dim F'!F36&lt;5,'Tabel 5 Dim Br'!F36&lt;0.5),"-",IFERROR('Tabel 5 Dim Br'!F36/'Tabel 5 Dim F'!F36*100,"-"))</f>
        <v>20.611002614379085</v>
      </c>
      <c r="G36" s="63">
        <f>IF(OR('Tabel 5 Dim F'!G36&lt;5,'Tabel 5 Dim Br'!G36&lt;0.5),"-",IFERROR('Tabel 5 Dim Br'!G36/'Tabel 5 Dim F'!G36*100,"-"))</f>
        <v>10.700871951219511</v>
      </c>
      <c r="H36" s="63">
        <f>IF(OR('Tabel 5 Dim F'!H36&lt;5,'Tabel 5 Dim Br'!H36&lt;0.5),"-",IFERROR('Tabel 5 Dim Br'!H36/'Tabel 5 Dim F'!H36*100,"-"))</f>
        <v>12.434833333333332</v>
      </c>
      <c r="I36" s="63">
        <f>IF(OR('Tabel 5 Dim F'!I36&lt;5,'Tabel 5 Dim Br'!I36&lt;0.5),"-",IFERROR('Tabel 5 Dim Br'!I36/'Tabel 5 Dim F'!I36*100,"-"))</f>
        <v>9.9625807770961146</v>
      </c>
    </row>
    <row r="37" spans="1:9" ht="15.75" customHeight="1" x14ac:dyDescent="0.2">
      <c r="A37" s="50" t="s">
        <v>51</v>
      </c>
      <c r="B37" s="62">
        <f>IF(OR('Tabel 5 Dim F'!B37&lt;5,'Tabel 5 Dim Br'!B37&lt;0.5),"-",IFERROR('Tabel 5 Dim Br'!B37/'Tabel 5 Dim F'!B37*100,"-"))</f>
        <v>41.863552354570636</v>
      </c>
      <c r="C37" s="62">
        <f>IF(OR('Tabel 5 Dim F'!C37&lt;5,'Tabel 5 Dim Br'!C37&lt;0.5),"-",IFERROR('Tabel 5 Dim Br'!C37/'Tabel 5 Dim F'!C37*100,"-"))</f>
        <v>35.515875739644969</v>
      </c>
      <c r="D37" s="62">
        <f>IF(OR('Tabel 5 Dim F'!D37&lt;5,'Tabel 5 Dim Br'!D37&lt;0.5),"-",IFERROR('Tabel 5 Dim Br'!D37/'Tabel 5 Dim F'!D37*100,"-"))</f>
        <v>35.083575757575758</v>
      </c>
      <c r="E37" s="62">
        <f>IF(OR('Tabel 5 Dim F'!E37&lt;5,'Tabel 5 Dim Br'!E37&lt;0.5),"-",IFERROR('Tabel 5 Dim Br'!E37/'Tabel 5 Dim F'!E37*100,"-"))</f>
        <v>19.49128320802005</v>
      </c>
      <c r="F37" s="62">
        <f>IF(OR('Tabel 5 Dim F'!F37&lt;5,'Tabel 5 Dim Br'!F37&lt;0.5),"-",IFERROR('Tabel 5 Dim Br'!F37/'Tabel 5 Dim F'!F37*100,"-"))</f>
        <v>9.7842937158469958</v>
      </c>
      <c r="G37" s="62">
        <f>IF(OR('Tabel 5 Dim F'!G37&lt;5,'Tabel 5 Dim Br'!G37&lt;0.5),"-",IFERROR('Tabel 5 Dim Br'!G37/'Tabel 5 Dim F'!G37*100,"-"))</f>
        <v>14.375944055944057</v>
      </c>
      <c r="H37" s="62">
        <f>IF(OR('Tabel 5 Dim F'!H37&lt;5,'Tabel 5 Dim Br'!H37&lt;0.5),"-",IFERROR('Tabel 5 Dim Br'!H37/'Tabel 5 Dim F'!H37*100,"-"))</f>
        <v>12.227485576923078</v>
      </c>
      <c r="I37" s="62">
        <f>IF(OR('Tabel 5 Dim F'!I37&lt;5,'Tabel 5 Dim Br'!I37&lt;0.5),"-",IFERROR('Tabel 5 Dim Br'!I37/'Tabel 5 Dim F'!I37*100,"-"))</f>
        <v>8.0215342163355405</v>
      </c>
    </row>
    <row r="38" spans="1:9" ht="15.75" customHeight="1" x14ac:dyDescent="0.2">
      <c r="A38" s="52" t="s">
        <v>52</v>
      </c>
      <c r="B38" s="63">
        <f>IF(OR('Tabel 5 Dim F'!B38&lt;5,'Tabel 5 Dim Br'!B38&lt;0.5),"-",IFERROR('Tabel 5 Dim Br'!B38/'Tabel 5 Dim F'!B38*100,"-"))</f>
        <v>29.88195280235988</v>
      </c>
      <c r="C38" s="63">
        <f>IF(OR('Tabel 5 Dim F'!C38&lt;5,'Tabel 5 Dim Br'!C38&lt;0.5),"-",IFERROR('Tabel 5 Dim Br'!C38/'Tabel 5 Dim F'!C38*100,"-"))</f>
        <v>45.650023255813956</v>
      </c>
      <c r="D38" s="63">
        <f>IF(OR('Tabel 5 Dim F'!D38&lt;5,'Tabel 5 Dim Br'!D38&lt;0.5),"-",IFERROR('Tabel 5 Dim Br'!D38/'Tabel 5 Dim F'!D38*100,"-"))</f>
        <v>45.852590909090907</v>
      </c>
      <c r="E38" s="63">
        <f>IF(OR('Tabel 5 Dim F'!E38&lt;5,'Tabel 5 Dim Br'!E38&lt;0.5),"-",IFERROR('Tabel 5 Dim Br'!E38/'Tabel 5 Dim F'!E38*100,"-"))</f>
        <v>36.209282608695652</v>
      </c>
      <c r="F38" s="63">
        <f>IF(OR('Tabel 5 Dim F'!F38&lt;5,'Tabel 5 Dim Br'!F38&lt;0.5),"-",IFERROR('Tabel 5 Dim Br'!F38/'Tabel 5 Dim F'!F38*100,"-"))</f>
        <v>21.881297142857147</v>
      </c>
      <c r="G38" s="63">
        <f>IF(OR('Tabel 5 Dim F'!G38&lt;5,'Tabel 5 Dim Br'!G38&lt;0.5),"-",IFERROR('Tabel 5 Dim Br'!G38/'Tabel 5 Dim F'!G38*100,"-"))</f>
        <v>27.153115384615383</v>
      </c>
      <c r="H38" s="63">
        <f>IF(OR('Tabel 5 Dim F'!H38&lt;5,'Tabel 5 Dim Br'!H38&lt;0.5),"-",IFERROR('Tabel 5 Dim Br'!H38/'Tabel 5 Dim F'!H38*100,"-"))</f>
        <v>19.191666666666666</v>
      </c>
      <c r="I38" s="63">
        <f>IF(OR('Tabel 5 Dim F'!I38&lt;5,'Tabel 5 Dim Br'!I38&lt;0.5),"-",IFERROR('Tabel 5 Dim Br'!I38/'Tabel 5 Dim F'!I38*100,"-"))</f>
        <v>15.008818181818182</v>
      </c>
    </row>
    <row r="39" spans="1:9" ht="15.75" customHeight="1" x14ac:dyDescent="0.2">
      <c r="A39" s="50" t="s">
        <v>53</v>
      </c>
      <c r="B39" s="62">
        <f>IF(OR('Tabel 5 Dim F'!B39&lt;5,'Tabel 5 Dim Br'!B39&lt;0.5),"-",IFERROR('Tabel 5 Dim Br'!B39/'Tabel 5 Dim F'!B39*100,"-"))</f>
        <v>45.222903361344542</v>
      </c>
      <c r="C39" s="62">
        <f>IF(OR('Tabel 5 Dim F'!C39&lt;5,'Tabel 5 Dim Br'!C39&lt;0.5),"-",IFERROR('Tabel 5 Dim Br'!C39/'Tabel 5 Dim F'!C39*100,"-"))</f>
        <v>47.245290322580644</v>
      </c>
      <c r="D39" s="62">
        <f>IF(OR('Tabel 5 Dim F'!D39&lt;5,'Tabel 5 Dim Br'!D39&lt;0.5),"-",IFERROR('Tabel 5 Dim Br'!D39/'Tabel 5 Dim F'!D39*100,"-"))</f>
        <v>42.356934782608704</v>
      </c>
      <c r="E39" s="62">
        <f>IF(OR('Tabel 5 Dim F'!E39&lt;5,'Tabel 5 Dim Br'!E39&lt;0.5),"-",IFERROR('Tabel 5 Dim Br'!E39/'Tabel 5 Dim F'!E39*100,"-"))</f>
        <v>29.598837209302324</v>
      </c>
      <c r="F39" s="62">
        <f>IF(OR('Tabel 5 Dim F'!F39&lt;5,'Tabel 5 Dim Br'!F39&lt;0.5),"-",IFERROR('Tabel 5 Dim Br'!F39/'Tabel 5 Dim F'!F39*100,"-"))</f>
        <v>24.691261363636364</v>
      </c>
      <c r="G39" s="62">
        <f>IF(OR('Tabel 5 Dim F'!G39&lt;5,'Tabel 5 Dim Br'!G39&lt;0.5),"-",IFERROR('Tabel 5 Dim Br'!G39/'Tabel 5 Dim F'!G39*100,"-"))</f>
        <v>21.243222222222222</v>
      </c>
      <c r="H39" s="62">
        <f>IF(OR('Tabel 5 Dim F'!H39&lt;5,'Tabel 5 Dim Br'!H39&lt;0.5),"-",IFERROR('Tabel 5 Dim Br'!H39/'Tabel 5 Dim F'!H39*100,"-"))</f>
        <v>12.076205882352941</v>
      </c>
      <c r="I39" s="62">
        <f>IF(OR('Tabel 5 Dim F'!I39&lt;5,'Tabel 5 Dim Br'!I39&lt;0.5),"-",IFERROR('Tabel 5 Dim Br'!I39/'Tabel 5 Dim F'!I39*100,"-"))</f>
        <v>15.314098765432099</v>
      </c>
    </row>
    <row r="40" spans="1:9" ht="15.75" customHeight="1" x14ac:dyDescent="0.2">
      <c r="A40" s="52" t="s">
        <v>54</v>
      </c>
      <c r="B40" s="63">
        <f>IF(OR('Tabel 5 Dim F'!B40&lt;5,'Tabel 5 Dim Br'!B40&lt;0.5),"-",IFERROR('Tabel 5 Dim Br'!B40/'Tabel 5 Dim F'!B40*100,"-"))</f>
        <v>46.543331707317073</v>
      </c>
      <c r="C40" s="63">
        <f>IF(OR('Tabel 5 Dim F'!C40&lt;5,'Tabel 5 Dim Br'!C40&lt;0.5),"-",IFERROR('Tabel 5 Dim Br'!C40/'Tabel 5 Dim F'!C40*100,"-"))</f>
        <v>36.341114285714291</v>
      </c>
      <c r="D40" s="63">
        <f>IF(OR('Tabel 5 Dim F'!D40&lt;5,'Tabel 5 Dim Br'!D40&lt;0.5),"-",IFERROR('Tabel 5 Dim Br'!D40/'Tabel 5 Dim F'!D40*100,"-"))</f>
        <v>40.561800000000005</v>
      </c>
      <c r="E40" s="63">
        <f>IF(OR('Tabel 5 Dim F'!E40&lt;5,'Tabel 5 Dim Br'!E40&lt;0.5),"-",IFERROR('Tabel 5 Dim Br'!E40/'Tabel 5 Dim F'!E40*100,"-"))</f>
        <v>33.443249999999999</v>
      </c>
      <c r="F40" s="63">
        <f>IF(OR('Tabel 5 Dim F'!F40&lt;5,'Tabel 5 Dim Br'!F40&lt;0.5),"-",IFERROR('Tabel 5 Dim Br'!F40/'Tabel 5 Dim F'!F40*100,"-"))</f>
        <v>16.265897777777777</v>
      </c>
      <c r="G40" s="63">
        <f>IF(OR('Tabel 5 Dim F'!G40&lt;5,'Tabel 5 Dim Br'!G40&lt;0.5),"-",IFERROR('Tabel 5 Dim Br'!G40/'Tabel 5 Dim F'!G40*100,"-"))</f>
        <v>29.70066666666667</v>
      </c>
      <c r="H40" s="63">
        <f>IF(OR('Tabel 5 Dim F'!H40&lt;5,'Tabel 5 Dim Br'!H40&lt;0.5),"-",IFERROR('Tabel 5 Dim Br'!H40/'Tabel 5 Dim F'!H40*100,"-"))</f>
        <v>14.114264705882352</v>
      </c>
      <c r="I40" s="63">
        <f>IF(OR('Tabel 5 Dim F'!I40&lt;5,'Tabel 5 Dim Br'!I40&lt;0.5),"-",IFERROR('Tabel 5 Dim Br'!I40/'Tabel 5 Dim F'!I40*100,"-"))</f>
        <v>6.5056341463414631</v>
      </c>
    </row>
    <row r="41" spans="1:9" ht="15.75" customHeight="1" x14ac:dyDescent="0.2">
      <c r="A41" s="50" t="s">
        <v>55</v>
      </c>
      <c r="B41" s="62">
        <f>IF(OR('Tabel 5 Dim F'!B41&lt;5,'Tabel 5 Dim Br'!B41&lt;0.5),"-",IFERROR('Tabel 5 Dim Br'!B41/'Tabel 5 Dim F'!B41*100,"-"))</f>
        <v>50.492360000000005</v>
      </c>
      <c r="C41" s="62">
        <f>IF(OR('Tabel 5 Dim F'!C41&lt;5,'Tabel 5 Dim Br'!C41&lt;0.5),"-",IFERROR('Tabel 5 Dim Br'!C41/'Tabel 5 Dim F'!C41*100,"-"))</f>
        <v>45.738999999999997</v>
      </c>
      <c r="D41" s="62">
        <f>IF(OR('Tabel 5 Dim F'!D41&lt;5,'Tabel 5 Dim Br'!D41&lt;0.5),"-",IFERROR('Tabel 5 Dim Br'!D41/'Tabel 5 Dim F'!D41*100,"-"))</f>
        <v>28.214545454545455</v>
      </c>
      <c r="E41" s="62">
        <f>IF(OR('Tabel 5 Dim F'!E41&lt;5,'Tabel 5 Dim Br'!E41&lt;0.5),"-",IFERROR('Tabel 5 Dim Br'!E41/'Tabel 5 Dim F'!E41*100,"-"))</f>
        <v>24.043614035087717</v>
      </c>
      <c r="F41" s="62">
        <f>IF(OR('Tabel 5 Dim F'!F41&lt;5,'Tabel 5 Dim Br'!F41&lt;0.5),"-",IFERROR('Tabel 5 Dim Br'!F41/'Tabel 5 Dim F'!F41*100,"-"))</f>
        <v>15.054764890282133</v>
      </c>
      <c r="G41" s="62">
        <f>IF(OR('Tabel 5 Dim F'!G41&lt;5,'Tabel 5 Dim Br'!G41&lt;0.5),"-",IFERROR('Tabel 5 Dim Br'!G41/'Tabel 5 Dim F'!G41*100,"-"))</f>
        <v>23.64440909090909</v>
      </c>
      <c r="H41" s="62">
        <f>IF(OR('Tabel 5 Dim F'!H41&lt;5,'Tabel 5 Dim Br'!H41&lt;0.5),"-",IFERROR('Tabel 5 Dim Br'!H41/'Tabel 5 Dim F'!H41*100,"-"))</f>
        <v>16.631062500000002</v>
      </c>
      <c r="I41" s="62">
        <f>IF(OR('Tabel 5 Dim F'!I41&lt;5,'Tabel 5 Dim Br'!I41&lt;0.5),"-",IFERROR('Tabel 5 Dim Br'!I41/'Tabel 5 Dim F'!I41*100,"-"))</f>
        <v>11.239525423728814</v>
      </c>
    </row>
    <row r="42" spans="1:9" ht="15.75" customHeight="1" x14ac:dyDescent="0.2">
      <c r="A42" s="52" t="s">
        <v>56</v>
      </c>
      <c r="B42" s="63">
        <f>IF(OR('Tabel 5 Dim F'!B42&lt;5,'Tabel 5 Dim Br'!B42&lt;0.5),"-",IFERROR('Tabel 5 Dim Br'!B42/'Tabel 5 Dim F'!B42*100,"-"))</f>
        <v>14.14384105960265</v>
      </c>
      <c r="C42" s="63">
        <f>IF(OR('Tabel 5 Dim F'!C42&lt;5,'Tabel 5 Dim Br'!C42&lt;0.5),"-",IFERROR('Tabel 5 Dim Br'!C42/'Tabel 5 Dim F'!C42*100,"-"))</f>
        <v>53.171583333333331</v>
      </c>
      <c r="D42" s="63">
        <f>IF(OR('Tabel 5 Dim F'!D42&lt;5,'Tabel 5 Dim Br'!D42&lt;0.5),"-",IFERROR('Tabel 5 Dim Br'!D42/'Tabel 5 Dim F'!D42*100,"-"))</f>
        <v>52.477687500000002</v>
      </c>
      <c r="E42" s="63">
        <f>IF(OR('Tabel 5 Dim F'!E42&lt;5,'Tabel 5 Dim Br'!E42&lt;0.5),"-",IFERROR('Tabel 5 Dim Br'!E42/'Tabel 5 Dim F'!E42*100,"-"))</f>
        <v>14.8818</v>
      </c>
      <c r="F42" s="63">
        <f>IF(OR('Tabel 5 Dim F'!F42&lt;5,'Tabel 5 Dim Br'!F42&lt;0.5),"-",IFERROR('Tabel 5 Dim Br'!F42/'Tabel 5 Dim F'!F42*100,"-"))</f>
        <v>29.065055555555553</v>
      </c>
      <c r="G42" s="63">
        <f>IF(OR('Tabel 5 Dim F'!G42&lt;5,'Tabel 5 Dim Br'!G42&lt;0.5),"-",IFERROR('Tabel 5 Dim Br'!G42/'Tabel 5 Dim F'!G42*100,"-"))</f>
        <v>14.282999999999998</v>
      </c>
      <c r="H42" s="63" t="str">
        <f>IF(OR('Tabel 5 Dim F'!H42&lt;5,'Tabel 5 Dim Br'!H42&lt;0.5),"-",IFERROR('Tabel 5 Dim Br'!H42/'Tabel 5 Dim F'!H42*100,"-"))</f>
        <v>-</v>
      </c>
      <c r="I42" s="63">
        <f>IF(OR('Tabel 5 Dim F'!I42&lt;5,'Tabel 5 Dim Br'!I42&lt;0.5),"-",IFERROR('Tabel 5 Dim Br'!I42/'Tabel 5 Dim F'!I42*100,"-"))</f>
        <v>42.849142857142859</v>
      </c>
    </row>
    <row r="43" spans="1:9" ht="15.75" customHeight="1" x14ac:dyDescent="0.2">
      <c r="A43" s="50" t="s">
        <v>57</v>
      </c>
      <c r="B43" s="62">
        <f>IF(OR('Tabel 5 Dim F'!B43&lt;5,'Tabel 5 Dim Br'!B43&lt;0.5),"-",IFERROR('Tabel 5 Dim Br'!B43/'Tabel 5 Dim F'!B43*100,"-"))</f>
        <v>11.262724292101341</v>
      </c>
      <c r="C43" s="62">
        <f>IF(OR('Tabel 5 Dim F'!C43&lt;5,'Tabel 5 Dim Br'!C43&lt;0.5),"-",IFERROR('Tabel 5 Dim Br'!C43/'Tabel 5 Dim F'!C43*100,"-"))</f>
        <v>49.433974999999997</v>
      </c>
      <c r="D43" s="62">
        <f>IF(OR('Tabel 5 Dim F'!D43&lt;5,'Tabel 5 Dim Br'!D43&lt;0.5),"-",IFERROR('Tabel 5 Dim Br'!D43/'Tabel 5 Dim F'!D43*100,"-"))</f>
        <v>43.940923809523809</v>
      </c>
      <c r="E43" s="62">
        <f>IF(OR('Tabel 5 Dim F'!E43&lt;5,'Tabel 5 Dim Br'!E43&lt;0.5),"-",IFERROR('Tabel 5 Dim Br'!E43/'Tabel 5 Dim F'!E43*100,"-"))</f>
        <v>45.685539682539684</v>
      </c>
      <c r="F43" s="62">
        <f>IF(OR('Tabel 5 Dim F'!F43&lt;5,'Tabel 5 Dim Br'!F43&lt;0.5),"-",IFERROR('Tabel 5 Dim Br'!F43/'Tabel 5 Dim F'!F43*100,"-"))</f>
        <v>29.864206896551721</v>
      </c>
      <c r="G43" s="62">
        <f>IF(OR('Tabel 5 Dim F'!G43&lt;5,'Tabel 5 Dim Br'!G43&lt;0.5),"-",IFERROR('Tabel 5 Dim Br'!G43/'Tabel 5 Dim F'!G43*100,"-"))</f>
        <v>25.907499999999999</v>
      </c>
      <c r="H43" s="62">
        <f>IF(OR('Tabel 5 Dim F'!H43&lt;5,'Tabel 5 Dim Br'!H43&lt;0.5),"-",IFERROR('Tabel 5 Dim Br'!H43/'Tabel 5 Dim F'!H43*100,"-"))</f>
        <v>16.019758620689657</v>
      </c>
      <c r="I43" s="62">
        <f>IF(OR('Tabel 5 Dim F'!I43&lt;5,'Tabel 5 Dim Br'!I43&lt;0.5),"-",IFERROR('Tabel 5 Dim Br'!I43/'Tabel 5 Dim F'!I43*100,"-"))</f>
        <v>21.947777777777777</v>
      </c>
    </row>
    <row r="44" spans="1:9" ht="15.75" customHeight="1" x14ac:dyDescent="0.2">
      <c r="A44" s="52" t="s">
        <v>58</v>
      </c>
      <c r="B44" s="63">
        <f>IF(OR('Tabel 5 Dim F'!B44&lt;5,'Tabel 5 Dim Br'!B44&lt;0.5),"-",IFERROR('Tabel 5 Dim Br'!B44/'Tabel 5 Dim F'!B44*100,"-"))</f>
        <v>15.913900763358779</v>
      </c>
      <c r="C44" s="63">
        <f>IF(OR('Tabel 5 Dim F'!C44&lt;5,'Tabel 5 Dim Br'!C44&lt;0.5),"-",IFERROR('Tabel 5 Dim Br'!C44/'Tabel 5 Dim F'!C44*100,"-"))</f>
        <v>32.203125</v>
      </c>
      <c r="D44" s="63">
        <f>IF(OR('Tabel 5 Dim F'!D44&lt;5,'Tabel 5 Dim Br'!D44&lt;0.5),"-",IFERROR('Tabel 5 Dim Br'!D44/'Tabel 5 Dim F'!D44*100,"-"))</f>
        <v>21.012530303030307</v>
      </c>
      <c r="E44" s="63">
        <f>IF(OR('Tabel 5 Dim F'!E44&lt;5,'Tabel 5 Dim Br'!E44&lt;0.5),"-",IFERROR('Tabel 5 Dim Br'!E44/'Tabel 5 Dim F'!E44*100,"-"))</f>
        <v>17.127545454545455</v>
      </c>
      <c r="F44" s="63">
        <f>IF(OR('Tabel 5 Dim F'!F44&lt;5,'Tabel 5 Dim Br'!F44&lt;0.5),"-",IFERROR('Tabel 5 Dim Br'!F44/'Tabel 5 Dim F'!F44*100,"-"))</f>
        <v>25.075296774193546</v>
      </c>
      <c r="G44" s="63">
        <f>IF(OR('Tabel 5 Dim F'!G44&lt;5,'Tabel 5 Dim Br'!G44&lt;0.5),"-",IFERROR('Tabel 5 Dim Br'!G44/'Tabel 5 Dim F'!G44*100,"-"))</f>
        <v>27.766086956521736</v>
      </c>
      <c r="H44" s="63">
        <f>IF(OR('Tabel 5 Dim F'!H44&lt;5,'Tabel 5 Dim Br'!H44&lt;0.5),"-",IFERROR('Tabel 5 Dim Br'!H44/'Tabel 5 Dim F'!H44*100,"-"))</f>
        <v>12.804611111111111</v>
      </c>
      <c r="I44" s="63">
        <f>IF(OR('Tabel 5 Dim F'!I44&lt;5,'Tabel 5 Dim Br'!I44&lt;0.5),"-",IFERROR('Tabel 5 Dim Br'!I44/'Tabel 5 Dim F'!I44*100,"-"))</f>
        <v>7.8701363636363642</v>
      </c>
    </row>
    <row r="45" spans="1:9" ht="15.75" customHeight="1" x14ac:dyDescent="0.2">
      <c r="A45" s="50" t="s">
        <v>59</v>
      </c>
      <c r="B45" s="62">
        <f>IF(OR('Tabel 5 Dim F'!B45&lt;5,'Tabel 5 Dim Br'!B45&lt;0.5),"-",IFERROR('Tabel 5 Dim Br'!B45/'Tabel 5 Dim F'!B45*100,"-"))</f>
        <v>35.406912903225809</v>
      </c>
      <c r="C45" s="62">
        <f>IF(OR('Tabel 5 Dim F'!C45&lt;5,'Tabel 5 Dim Br'!C45&lt;0.5),"-",IFERROR('Tabel 5 Dim Br'!C45/'Tabel 5 Dim F'!C45*100,"-"))</f>
        <v>15.689987878787878</v>
      </c>
      <c r="D45" s="62">
        <f>IF(OR('Tabel 5 Dim F'!D45&lt;5,'Tabel 5 Dim Br'!D45&lt;0.5),"-",IFERROR('Tabel 5 Dim Br'!D45/'Tabel 5 Dim F'!D45*100,"-"))</f>
        <v>17.678792332268369</v>
      </c>
      <c r="E45" s="62">
        <f>IF(OR('Tabel 5 Dim F'!E45&lt;5,'Tabel 5 Dim Br'!E45&lt;0.5),"-",IFERROR('Tabel 5 Dim Br'!E45/'Tabel 5 Dim F'!E45*100,"-"))</f>
        <v>10.135199999999999</v>
      </c>
      <c r="F45" s="62">
        <f>IF(OR('Tabel 5 Dim F'!F45&lt;5,'Tabel 5 Dim Br'!F45&lt;0.5),"-",IFERROR('Tabel 5 Dim Br'!F45/'Tabel 5 Dim F'!F45*100,"-"))</f>
        <v>13.752704022988505</v>
      </c>
      <c r="G45" s="62">
        <f>IF(OR('Tabel 5 Dim F'!G45&lt;5,'Tabel 5 Dim Br'!G45&lt;0.5),"-",IFERROR('Tabel 5 Dim Br'!G45/'Tabel 5 Dim F'!G45*100,"-"))</f>
        <v>7.5096778523489931</v>
      </c>
      <c r="H45" s="62">
        <f>IF(OR('Tabel 5 Dim F'!H45&lt;5,'Tabel 5 Dim Br'!H45&lt;0.5),"-",IFERROR('Tabel 5 Dim Br'!H45/'Tabel 5 Dim F'!H45*100,"-"))</f>
        <v>8.7766753731343279</v>
      </c>
      <c r="I45" s="62">
        <f>IF(OR('Tabel 5 Dim F'!I45&lt;5,'Tabel 5 Dim Br'!I45&lt;0.5),"-",IFERROR('Tabel 5 Dim Br'!I45/'Tabel 5 Dim F'!I45*100,"-"))</f>
        <v>8.6341018518518524</v>
      </c>
    </row>
    <row r="46" spans="1:9" ht="15.75" customHeight="1" x14ac:dyDescent="0.2">
      <c r="A46" s="59"/>
      <c r="B46" s="64"/>
      <c r="C46" s="64"/>
      <c r="D46" s="64"/>
      <c r="E46" s="64"/>
      <c r="F46" s="64"/>
      <c r="G46" s="64"/>
      <c r="H46" s="64"/>
      <c r="I46" s="64"/>
    </row>
    <row r="47" spans="1:9" ht="15.75" customHeight="1" x14ac:dyDescent="0.2">
      <c r="A47" s="53" t="s">
        <v>20</v>
      </c>
      <c r="B47" s="114">
        <f>IF(OR('Tabel 5 Dim F'!B47&lt;5,'Tabel 5 Dim Br'!B47&lt;0.5),"-",IFERROR('Tabel 5 Dim Br'!B47/'Tabel 5 Dim F'!B47*100,"-"))</f>
        <v>42.775005539263603</v>
      </c>
      <c r="C47" s="114">
        <f>IF(OR('Tabel 5 Dim F'!C47&lt;5,'Tabel 5 Dim Br'!C47&lt;0.5),"-",IFERROR('Tabel 5 Dim Br'!C47/'Tabel 5 Dim F'!C47*100,"-"))</f>
        <v>37.946138863841298</v>
      </c>
      <c r="D47" s="114">
        <f>IF(OR('Tabel 5 Dim F'!D47&lt;5,'Tabel 5 Dim Br'!D47&lt;0.5),"-",IFERROR('Tabel 5 Dim Br'!D47/'Tabel 5 Dim F'!D47*100,"-"))</f>
        <v>27.957697170971713</v>
      </c>
      <c r="E47" s="114">
        <f>IF(OR('Tabel 5 Dim F'!E47&lt;5,'Tabel 5 Dim Br'!E47&lt;0.5),"-",IFERROR('Tabel 5 Dim Br'!E47/'Tabel 5 Dim F'!E47*100,"-"))</f>
        <v>22.865731174505271</v>
      </c>
      <c r="F47" s="114">
        <f>IF(OR('Tabel 5 Dim F'!F47&lt;5,'Tabel 5 Dim Br'!F47&lt;0.5),"-",IFERROR('Tabel 5 Dim Br'!F47/'Tabel 5 Dim F'!F47*100,"-"))</f>
        <v>15.647133370104802</v>
      </c>
      <c r="G47" s="114">
        <f>IF(OR('Tabel 5 Dim F'!G47&lt;5,'Tabel 5 Dim Br'!G47&lt;0.5),"-",IFERROR('Tabel 5 Dim Br'!G47/'Tabel 5 Dim F'!G47*100,"-"))</f>
        <v>15.254377083333337</v>
      </c>
      <c r="H47" s="114">
        <f>IF(OR('Tabel 5 Dim F'!H47&lt;5,'Tabel 5 Dim Br'!H47&lt;0.5),"-",IFERROR('Tabel 5 Dim Br'!H47/'Tabel 5 Dim F'!H47*100,"-"))</f>
        <v>10.321958953004167</v>
      </c>
      <c r="I47" s="114">
        <f>IF(OR('Tabel 5 Dim F'!I47&lt;5,'Tabel 5 Dim Br'!I47&lt;0.5),"-",IFERROR('Tabel 5 Dim Br'!I47/'Tabel 5 Dim F'!I47*100,"-"))</f>
        <v>10.732192594373648</v>
      </c>
    </row>
    <row r="48" spans="1:9" ht="15.75" customHeight="1" x14ac:dyDescent="0.2">
      <c r="A48" s="44"/>
      <c r="B48" s="105"/>
      <c r="C48" s="105"/>
      <c r="D48" s="105"/>
      <c r="E48" s="105"/>
      <c r="F48" s="105"/>
      <c r="G48" s="105"/>
      <c r="H48" s="105"/>
      <c r="I48" s="105"/>
    </row>
    <row r="49" spans="1:9" ht="15.75" customHeight="1" x14ac:dyDescent="0.2">
      <c r="A49" s="35" t="s">
        <v>60</v>
      </c>
      <c r="B49" s="62">
        <f>IF(OR('Tabel 5 Dim F'!B49&lt;5,'Tabel 5 Dim Br'!B49&lt;0.5),"-",IFERROR('Tabel 5 Dim Br'!B49/'Tabel 5 Dim F'!B49*100,"-"))</f>
        <v>46.551747135842881</v>
      </c>
      <c r="C49" s="62">
        <f>IF(OR('Tabel 5 Dim F'!C49&lt;5,'Tabel 5 Dim Br'!C49&lt;0.5),"-",IFERROR('Tabel 5 Dim Br'!C49/'Tabel 5 Dim F'!C49*100,"-"))</f>
        <v>32.970545685279191</v>
      </c>
      <c r="D49" s="62">
        <f>IF(OR('Tabel 5 Dim F'!D49&lt;5,'Tabel 5 Dim Br'!D49&lt;0.5),"-",IFERROR('Tabel 5 Dim Br'!D49/'Tabel 5 Dim F'!D49*100,"-"))</f>
        <v>22.072251948051949</v>
      </c>
      <c r="E49" s="62">
        <f>IF(OR('Tabel 5 Dim F'!E49&lt;5,'Tabel 5 Dim Br'!E49&lt;0.5),"-",IFERROR('Tabel 5 Dim Br'!E49/'Tabel 5 Dim F'!E49*100,"-"))</f>
        <v>14.218526717557253</v>
      </c>
      <c r="F49" s="62">
        <f>IF(OR('Tabel 5 Dim F'!F49&lt;5,'Tabel 5 Dim Br'!F49&lt;0.5),"-",IFERROR('Tabel 5 Dim Br'!F49/'Tabel 5 Dim F'!F49*100,"-"))</f>
        <v>9.9984136904761911</v>
      </c>
      <c r="G49" s="62">
        <f>IF(OR('Tabel 5 Dim F'!G49&lt;5,'Tabel 5 Dim Br'!G49&lt;0.5),"-",IFERROR('Tabel 5 Dim Br'!G49/'Tabel 5 Dim F'!G49*100,"-"))</f>
        <v>5.9555152439024388</v>
      </c>
      <c r="H49" s="62">
        <f>IF(OR('Tabel 5 Dim F'!H49&lt;5,'Tabel 5 Dim Br'!H49&lt;0.5),"-",IFERROR('Tabel 5 Dim Br'!H49/'Tabel 5 Dim F'!H49*100,"-"))</f>
        <v>3.7624124137931036</v>
      </c>
      <c r="I49" s="62">
        <f>IF(OR('Tabel 5 Dim F'!I49&lt;5,'Tabel 5 Dim Br'!I49&lt;0.5),"-",IFERROR('Tabel 5 Dim Br'!I49/'Tabel 5 Dim F'!I49*100,"-"))</f>
        <v>8.7761056910569106</v>
      </c>
    </row>
    <row r="50" spans="1:9" ht="15.75" customHeight="1" x14ac:dyDescent="0.2">
      <c r="A50" s="38" t="s">
        <v>61</v>
      </c>
      <c r="B50" s="63">
        <f>IF(OR('Tabel 5 Dim F'!B50&lt;5,'Tabel 5 Dim Br'!B50&lt;0.5),"-",IFERROR('Tabel 5 Dim Br'!B50/'Tabel 5 Dim F'!B50*100,"-"))</f>
        <v>48.216806806806808</v>
      </c>
      <c r="C50" s="63">
        <f>IF(OR('Tabel 5 Dim F'!C50&lt;5,'Tabel 5 Dim Br'!C50&lt;0.5),"-",IFERROR('Tabel 5 Dim Br'!C50/'Tabel 5 Dim F'!C50*100,"-"))</f>
        <v>51.853291938997828</v>
      </c>
      <c r="D50" s="63">
        <f>IF(OR('Tabel 5 Dim F'!D50&lt;5,'Tabel 5 Dim Br'!D50&lt;0.5),"-",IFERROR('Tabel 5 Dim Br'!D50/'Tabel 5 Dim F'!D50*100,"-"))</f>
        <v>45.062819858156026</v>
      </c>
      <c r="E50" s="63">
        <f>IF(OR('Tabel 5 Dim F'!E50&lt;5,'Tabel 5 Dim Br'!E50&lt;0.5),"-",IFERROR('Tabel 5 Dim Br'!E50/'Tabel 5 Dim F'!E50*100,"-"))</f>
        <v>32.269511175898927</v>
      </c>
      <c r="F50" s="63">
        <f>IF(OR('Tabel 5 Dim F'!F50&lt;5,'Tabel 5 Dim Br'!F50&lt;0.5),"-",IFERROR('Tabel 5 Dim Br'!F50/'Tabel 5 Dim F'!F50*100,"-"))</f>
        <v>24.340493238892467</v>
      </c>
      <c r="G50" s="63">
        <f>IF(OR('Tabel 5 Dim F'!G50&lt;5,'Tabel 5 Dim Br'!G50&lt;0.5),"-",IFERROR('Tabel 5 Dim Br'!G50/'Tabel 5 Dim F'!G50*100,"-"))</f>
        <v>26.151114155251143</v>
      </c>
      <c r="H50" s="63">
        <f>IF(OR('Tabel 5 Dim F'!H50&lt;5,'Tabel 5 Dim Br'!H50&lt;0.5),"-",IFERROR('Tabel 5 Dim Br'!H50/'Tabel 5 Dim F'!H50*100,"-"))</f>
        <v>20.94384403669725</v>
      </c>
      <c r="I50" s="63">
        <f>IF(OR('Tabel 5 Dim F'!I50&lt;5,'Tabel 5 Dim Br'!I50&lt;0.5),"-",IFERROR('Tabel 5 Dim Br'!I50/'Tabel 5 Dim F'!I50*100,"-"))</f>
        <v>16.172914191419142</v>
      </c>
    </row>
    <row r="51" spans="1:9" ht="15.75" customHeight="1" x14ac:dyDescent="0.2">
      <c r="A51" s="35" t="s">
        <v>62</v>
      </c>
      <c r="B51" s="62">
        <f>IF(OR('Tabel 5 Dim F'!B51&lt;5,'Tabel 5 Dim Br'!B51&lt;0.5),"-",IFERROR('Tabel 5 Dim Br'!B51/'Tabel 5 Dim F'!B51*100,"-"))</f>
        <v>41.681695491695223</v>
      </c>
      <c r="C51" s="62">
        <f>IF(OR('Tabel 5 Dim F'!C51&lt;5,'Tabel 5 Dim Br'!C51&lt;0.5),"-",IFERROR('Tabel 5 Dim Br'!C51/'Tabel 5 Dim F'!C51*100,"-"))</f>
        <v>31.588174311926608</v>
      </c>
      <c r="D51" s="62">
        <f>IF(OR('Tabel 5 Dim F'!D51&lt;5,'Tabel 5 Dim Br'!D51&lt;0.5),"-",IFERROR('Tabel 5 Dim Br'!D51/'Tabel 5 Dim F'!D51*100,"-"))</f>
        <v>26.053127173913044</v>
      </c>
      <c r="E51" s="62">
        <f>IF(OR('Tabel 5 Dim F'!E51&lt;5,'Tabel 5 Dim Br'!E51&lt;0.5),"-",IFERROR('Tabel 5 Dim Br'!E51/'Tabel 5 Dim F'!E51*100,"-"))</f>
        <v>17.471669827586204</v>
      </c>
      <c r="F51" s="62">
        <f>IF(OR('Tabel 5 Dim F'!F51&lt;5,'Tabel 5 Dim Br'!F51&lt;0.5),"-",IFERROR('Tabel 5 Dim Br'!F51/'Tabel 5 Dim F'!F51*100,"-"))</f>
        <v>12.213311554332874</v>
      </c>
      <c r="G51" s="62">
        <f>IF(OR('Tabel 5 Dim F'!G51&lt;5,'Tabel 5 Dim Br'!G51&lt;0.5),"-",IFERROR('Tabel 5 Dim Br'!G51/'Tabel 5 Dim F'!G51*100,"-"))</f>
        <v>10.832737051792828</v>
      </c>
      <c r="H51" s="62">
        <f>IF(OR('Tabel 5 Dim F'!H51&lt;5,'Tabel 5 Dim Br'!H51&lt;0.5),"-",IFERROR('Tabel 5 Dim Br'!H51/'Tabel 5 Dim F'!H51*100,"-"))</f>
        <v>11.327108320251176</v>
      </c>
      <c r="I51" s="62">
        <f>IF(OR('Tabel 5 Dim F'!I51&lt;5,'Tabel 5 Dim Br'!I51&lt;0.5),"-",IFERROR('Tabel 5 Dim Br'!I51/'Tabel 5 Dim F'!I51*100,"-"))</f>
        <v>7.217014336917563</v>
      </c>
    </row>
    <row r="52" spans="1:9" x14ac:dyDescent="0.2">
      <c r="A52" t="s">
        <v>63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16"/>
  <dimension ref="A1:P53"/>
  <sheetViews>
    <sheetView showGridLines="0" workbookViewId="0"/>
  </sheetViews>
  <sheetFormatPr defaultRowHeight="12.75" x14ac:dyDescent="0.2"/>
  <cols>
    <col min="1" max="1" width="17.140625" style="44" customWidth="1"/>
    <col min="2" max="3" width="12.5703125" customWidth="1"/>
    <col min="4" max="9" width="1.28515625" customWidth="1"/>
    <col min="10" max="10" width="1.42578125" customWidth="1"/>
  </cols>
  <sheetData>
    <row r="1" spans="1:3" s="41" customFormat="1" ht="15.75" customHeight="1" x14ac:dyDescent="0.25">
      <c r="A1" s="33" t="s">
        <v>21</v>
      </c>
    </row>
    <row r="2" spans="1:3" ht="15.75" customHeight="1" x14ac:dyDescent="0.2"/>
    <row r="3" spans="1:3" ht="15.75" customHeight="1" x14ac:dyDescent="0.25">
      <c r="A3" s="33" t="s">
        <v>77</v>
      </c>
    </row>
    <row r="4" spans="1:3" ht="15.75" customHeight="1" x14ac:dyDescent="0.25">
      <c r="A4" s="33" t="s">
        <v>78</v>
      </c>
    </row>
    <row r="5" spans="1:3" ht="15.75" customHeight="1" x14ac:dyDescent="0.2"/>
    <row r="6" spans="1:3" s="44" customFormat="1" ht="15.75" customHeight="1" x14ac:dyDescent="0.2">
      <c r="B6" s="67" t="s">
        <v>79</v>
      </c>
      <c r="C6" s="67" t="s">
        <v>80</v>
      </c>
    </row>
    <row r="7" spans="1:3" ht="15.75" customHeight="1" x14ac:dyDescent="0.2">
      <c r="A7" s="50" t="s">
        <v>229</v>
      </c>
      <c r="B7" s="57">
        <v>105</v>
      </c>
      <c r="C7" s="57">
        <v>1</v>
      </c>
    </row>
    <row r="8" spans="1:3" ht="15.75" customHeight="1" x14ac:dyDescent="0.2">
      <c r="A8" s="52" t="s">
        <v>230</v>
      </c>
      <c r="B8" s="58">
        <v>313</v>
      </c>
      <c r="C8" s="58">
        <v>1</v>
      </c>
    </row>
    <row r="9" spans="1:3" ht="15.75" customHeight="1" x14ac:dyDescent="0.2">
      <c r="A9" s="50" t="s">
        <v>231</v>
      </c>
      <c r="B9" s="57">
        <v>10</v>
      </c>
      <c r="C9" s="57">
        <v>4</v>
      </c>
    </row>
    <row r="10" spans="1:3" ht="15.75" customHeight="1" x14ac:dyDescent="0.2">
      <c r="A10" s="52" t="s">
        <v>26</v>
      </c>
      <c r="B10" s="58">
        <v>310</v>
      </c>
      <c r="C10" s="58">
        <v>1</v>
      </c>
    </row>
    <row r="11" spans="1:3" ht="15.75" customHeight="1" x14ac:dyDescent="0.2">
      <c r="A11" s="50" t="s">
        <v>27</v>
      </c>
      <c r="B11" s="57">
        <v>156</v>
      </c>
      <c r="C11" s="57">
        <v>0</v>
      </c>
    </row>
    <row r="12" spans="1:3" ht="15.75" customHeight="1" x14ac:dyDescent="0.2">
      <c r="A12" s="52" t="s">
        <v>28</v>
      </c>
      <c r="B12" s="58">
        <v>5</v>
      </c>
      <c r="C12" s="58">
        <v>0</v>
      </c>
    </row>
    <row r="13" spans="1:3" ht="15.75" customHeight="1" x14ac:dyDescent="0.2">
      <c r="A13" s="50" t="s">
        <v>29</v>
      </c>
      <c r="B13" s="57">
        <v>10</v>
      </c>
      <c r="C13" s="57">
        <v>0</v>
      </c>
    </row>
    <row r="14" spans="1:3" ht="15.75" customHeight="1" x14ac:dyDescent="0.2">
      <c r="A14" s="52" t="s">
        <v>30</v>
      </c>
      <c r="B14" s="58">
        <v>54</v>
      </c>
      <c r="C14" s="58">
        <v>0</v>
      </c>
    </row>
    <row r="15" spans="1:3" ht="15.75" hidden="1" customHeight="1" x14ac:dyDescent="0.2">
      <c r="A15" s="50" t="s">
        <v>31</v>
      </c>
      <c r="B15" s="57">
        <v>24</v>
      </c>
      <c r="C15" s="57">
        <v>0</v>
      </c>
    </row>
    <row r="16" spans="1:3" ht="15.75" hidden="1" customHeight="1" x14ac:dyDescent="0.2">
      <c r="A16" s="52" t="s">
        <v>32</v>
      </c>
      <c r="B16" s="58">
        <v>4</v>
      </c>
      <c r="C16" s="58">
        <v>0</v>
      </c>
    </row>
    <row r="17" spans="1:13" ht="15.75" hidden="1" customHeight="1" x14ac:dyDescent="0.2">
      <c r="A17" s="50" t="s">
        <v>33</v>
      </c>
      <c r="B17" s="57">
        <v>11</v>
      </c>
      <c r="C17" s="57">
        <v>0</v>
      </c>
    </row>
    <row r="18" spans="1:13" ht="15.75" hidden="1" customHeight="1" x14ac:dyDescent="0.2">
      <c r="A18" s="52" t="s">
        <v>34</v>
      </c>
      <c r="B18" s="58">
        <v>5</v>
      </c>
      <c r="C18" s="58">
        <v>0</v>
      </c>
    </row>
    <row r="19" spans="1:13" ht="15.75" customHeight="1" x14ac:dyDescent="0.2">
      <c r="A19" s="50" t="s">
        <v>35</v>
      </c>
      <c r="B19" s="57">
        <v>44</v>
      </c>
      <c r="C19" s="57">
        <v>14</v>
      </c>
    </row>
    <row r="20" spans="1:13" ht="15.75" customHeight="1" x14ac:dyDescent="0.2">
      <c r="A20" s="52" t="s">
        <v>36</v>
      </c>
      <c r="B20" s="58">
        <v>2</v>
      </c>
      <c r="C20" s="58">
        <v>0</v>
      </c>
    </row>
    <row r="21" spans="1:13" ht="15.75" customHeight="1" x14ac:dyDescent="0.2">
      <c r="A21" s="50" t="s">
        <v>37</v>
      </c>
      <c r="B21" s="57">
        <v>0</v>
      </c>
      <c r="C21" s="57">
        <v>0</v>
      </c>
    </row>
    <row r="22" spans="1:13" ht="15.75" customHeight="1" x14ac:dyDescent="0.2">
      <c r="A22" s="52" t="s">
        <v>38</v>
      </c>
      <c r="B22" s="58">
        <v>19</v>
      </c>
      <c r="C22" s="58">
        <v>0</v>
      </c>
    </row>
    <row r="23" spans="1:13" ht="15.75" customHeight="1" x14ac:dyDescent="0.2">
      <c r="A23" s="50" t="s">
        <v>39</v>
      </c>
      <c r="B23" s="57">
        <v>37</v>
      </c>
      <c r="C23" s="57">
        <v>1</v>
      </c>
    </row>
    <row r="24" spans="1:13" ht="15.75" customHeight="1" x14ac:dyDescent="0.2">
      <c r="A24" s="52" t="s">
        <v>40</v>
      </c>
      <c r="B24" s="58">
        <v>36</v>
      </c>
      <c r="C24" s="58">
        <v>0</v>
      </c>
    </row>
    <row r="25" spans="1:13" ht="15.75" customHeight="1" x14ac:dyDescent="0.2">
      <c r="A25" s="50" t="s">
        <v>41</v>
      </c>
      <c r="B25" s="57">
        <v>22</v>
      </c>
      <c r="C25" s="57">
        <v>0</v>
      </c>
    </row>
    <row r="26" spans="1:13" ht="15.75" customHeight="1" x14ac:dyDescent="0.2">
      <c r="A26" s="52" t="s">
        <v>191</v>
      </c>
      <c r="B26" s="58">
        <v>77</v>
      </c>
      <c r="C26" s="58">
        <v>1</v>
      </c>
    </row>
    <row r="27" spans="1:13" ht="15.75" customHeight="1" x14ac:dyDescent="0.2">
      <c r="A27" s="50" t="s">
        <v>43</v>
      </c>
      <c r="B27" s="57">
        <v>9</v>
      </c>
      <c r="C27" s="57">
        <v>0</v>
      </c>
      <c r="M27" s="55"/>
    </row>
    <row r="28" spans="1:13" ht="15.75" customHeight="1" x14ac:dyDescent="0.2">
      <c r="A28" s="52" t="s">
        <v>44</v>
      </c>
      <c r="B28" s="58">
        <v>157</v>
      </c>
      <c r="C28" s="58">
        <v>0</v>
      </c>
    </row>
    <row r="29" spans="1:13" ht="15.75" customHeight="1" x14ac:dyDescent="0.2">
      <c r="A29" s="50" t="s">
        <v>45</v>
      </c>
      <c r="B29" s="57">
        <v>20</v>
      </c>
      <c r="C29" s="57">
        <v>0</v>
      </c>
    </row>
    <row r="30" spans="1:13" ht="15.75" customHeight="1" x14ac:dyDescent="0.2">
      <c r="A30" s="52" t="s">
        <v>46</v>
      </c>
      <c r="B30" s="58">
        <v>15</v>
      </c>
      <c r="C30" s="58">
        <v>0</v>
      </c>
    </row>
    <row r="31" spans="1:13" ht="15.75" customHeight="1" x14ac:dyDescent="0.2">
      <c r="A31" s="50" t="s">
        <v>47</v>
      </c>
      <c r="B31" s="57">
        <v>48</v>
      </c>
      <c r="C31" s="57">
        <v>0</v>
      </c>
    </row>
    <row r="32" spans="1:13" ht="15.75" customHeight="1" x14ac:dyDescent="0.2">
      <c r="A32" s="52" t="s">
        <v>48</v>
      </c>
      <c r="B32" s="58">
        <v>77</v>
      </c>
      <c r="C32" s="58">
        <v>2</v>
      </c>
    </row>
    <row r="33" spans="1:16" ht="15.75" customHeight="1" x14ac:dyDescent="0.2">
      <c r="A33" s="50" t="s">
        <v>49</v>
      </c>
      <c r="B33" s="57">
        <v>24</v>
      </c>
      <c r="C33" s="57">
        <v>0</v>
      </c>
    </row>
    <row r="34" spans="1:16" ht="15.75" customHeight="1" x14ac:dyDescent="0.2">
      <c r="A34" s="52" t="s">
        <v>50</v>
      </c>
      <c r="B34" s="58">
        <v>71</v>
      </c>
      <c r="C34" s="58">
        <v>4</v>
      </c>
    </row>
    <row r="35" spans="1:16" ht="15.75" customHeight="1" x14ac:dyDescent="0.2">
      <c r="A35" s="50" t="s">
        <v>51</v>
      </c>
      <c r="B35" s="57">
        <v>7</v>
      </c>
      <c r="C35" s="57">
        <v>3</v>
      </c>
    </row>
    <row r="36" spans="1:16" ht="15.75" customHeight="1" x14ac:dyDescent="0.2">
      <c r="A36" s="52" t="s">
        <v>52</v>
      </c>
      <c r="B36" s="58">
        <v>1</v>
      </c>
      <c r="C36" s="58">
        <v>1</v>
      </c>
    </row>
    <row r="37" spans="1:16" ht="15.75" customHeight="1" x14ac:dyDescent="0.2">
      <c r="A37" s="50" t="s">
        <v>53</v>
      </c>
      <c r="B37" s="57">
        <v>8</v>
      </c>
      <c r="C37" s="57">
        <v>0</v>
      </c>
    </row>
    <row r="38" spans="1:16" ht="15.75" customHeight="1" x14ac:dyDescent="0.2">
      <c r="A38" s="52" t="s">
        <v>54</v>
      </c>
      <c r="B38" s="58">
        <v>156</v>
      </c>
      <c r="C38" s="58">
        <v>6</v>
      </c>
    </row>
    <row r="39" spans="1:16" ht="15.75" customHeight="1" x14ac:dyDescent="0.2">
      <c r="A39" s="50" t="s">
        <v>55</v>
      </c>
      <c r="B39" s="57">
        <v>0</v>
      </c>
      <c r="C39" s="57">
        <v>0</v>
      </c>
    </row>
    <row r="40" spans="1:16" ht="15.75" customHeight="1" x14ac:dyDescent="0.2">
      <c r="A40" s="52" t="s">
        <v>56</v>
      </c>
      <c r="B40" s="58">
        <v>2</v>
      </c>
      <c r="C40" s="58">
        <v>0</v>
      </c>
    </row>
    <row r="41" spans="1:16" ht="15.75" customHeight="1" x14ac:dyDescent="0.2">
      <c r="A41" s="50" t="s">
        <v>57</v>
      </c>
      <c r="B41" s="57">
        <v>27</v>
      </c>
      <c r="C41" s="57">
        <v>0</v>
      </c>
    </row>
    <row r="42" spans="1:16" ht="15.75" customHeight="1" x14ac:dyDescent="0.2">
      <c r="A42" s="52" t="s">
        <v>58</v>
      </c>
      <c r="B42" s="58">
        <v>1</v>
      </c>
      <c r="C42" s="58">
        <v>1</v>
      </c>
    </row>
    <row r="43" spans="1:16" ht="15.75" customHeight="1" x14ac:dyDescent="0.2">
      <c r="A43" s="50" t="s">
        <v>59</v>
      </c>
      <c r="B43" s="57">
        <v>260</v>
      </c>
      <c r="C43" s="57">
        <v>1</v>
      </c>
    </row>
    <row r="44" spans="1:16" ht="15.75" customHeight="1" x14ac:dyDescent="0.2">
      <c r="A44" s="59"/>
      <c r="B44" s="39"/>
      <c r="C44" s="39"/>
    </row>
    <row r="45" spans="1:16" ht="15.75" customHeight="1" x14ac:dyDescent="0.2">
      <c r="A45" s="53" t="s">
        <v>20</v>
      </c>
      <c r="B45" s="54">
        <f>SUM(B7:B43)-SUM(B15:B18)</f>
        <v>2083</v>
      </c>
      <c r="C45" s="54">
        <f>SUM(C7:C43)-SUM(C15:C18)</f>
        <v>41</v>
      </c>
      <c r="D45" s="55">
        <f>SUM(D7:D43)-SUM(D15:D18)</f>
        <v>0</v>
      </c>
      <c r="E45" s="55"/>
      <c r="F45" s="55"/>
      <c r="G45" s="55"/>
      <c r="H45" s="109"/>
      <c r="I45" s="109"/>
      <c r="J45" s="109"/>
      <c r="K45" s="109"/>
      <c r="L45" s="55"/>
      <c r="M45" s="55"/>
      <c r="N45" s="55"/>
    </row>
    <row r="46" spans="1:16" ht="15.75" customHeight="1" x14ac:dyDescent="0.2"/>
    <row r="47" spans="1:16" ht="15.75" customHeight="1" x14ac:dyDescent="0.2">
      <c r="A47" s="35" t="s">
        <v>60</v>
      </c>
      <c r="B47" s="36">
        <v>418</v>
      </c>
      <c r="C47" s="36">
        <v>1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</row>
    <row r="48" spans="1:16" s="55" customFormat="1" ht="15.75" customHeight="1" x14ac:dyDescent="0.2">
      <c r="A48" s="38" t="s">
        <v>61</v>
      </c>
      <c r="B48" s="39">
        <v>535</v>
      </c>
      <c r="C48" s="39">
        <v>10</v>
      </c>
      <c r="N48" s="41"/>
      <c r="O48" s="41"/>
      <c r="P48" s="41"/>
    </row>
    <row r="49" spans="1:6" ht="15.75" customHeight="1" x14ac:dyDescent="0.2">
      <c r="A49" s="35" t="s">
        <v>62</v>
      </c>
      <c r="B49" s="36">
        <v>180</v>
      </c>
      <c r="C49" s="36">
        <v>0</v>
      </c>
      <c r="D49" s="41"/>
      <c r="E49" s="41"/>
      <c r="F49" s="41"/>
    </row>
    <row r="51" spans="1:6" ht="23.25" customHeight="1" x14ac:dyDescent="0.2">
      <c r="A51" s="76" t="s">
        <v>81</v>
      </c>
      <c r="B51" s="77">
        <f>B45/'Tabel 1'!W47</f>
        <v>6.1966568396752634E-3</v>
      </c>
      <c r="C51" s="77">
        <f>C45/'Tabel 1'!W47</f>
        <v>1.2196972176029083E-4</v>
      </c>
    </row>
    <row r="52" spans="1:6" x14ac:dyDescent="0.2">
      <c r="A52" s="44" t="s">
        <v>82</v>
      </c>
    </row>
    <row r="53" spans="1:6" x14ac:dyDescent="0.2">
      <c r="A53" s="44" t="s">
        <v>83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17"/>
  <dimension ref="A1:P52"/>
  <sheetViews>
    <sheetView showGridLines="0" workbookViewId="0"/>
  </sheetViews>
  <sheetFormatPr defaultRowHeight="12.75" x14ac:dyDescent="0.2"/>
  <cols>
    <col min="1" max="1" width="17.140625" style="44" customWidth="1"/>
    <col min="2" max="9" width="10.7109375" customWidth="1"/>
    <col min="10" max="10" width="13.42578125" bestFit="1" customWidth="1"/>
    <col min="11" max="11" width="10.28515625" bestFit="1" customWidth="1"/>
  </cols>
  <sheetData>
    <row r="1" spans="1:10" s="41" customFormat="1" ht="15.75" customHeight="1" x14ac:dyDescent="0.25">
      <c r="A1" s="33" t="s">
        <v>21</v>
      </c>
    </row>
    <row r="2" spans="1:10" ht="15.75" customHeight="1" x14ac:dyDescent="0.2"/>
    <row r="3" spans="1:10" ht="15.75" customHeight="1" x14ac:dyDescent="0.25">
      <c r="A3" s="33" t="s">
        <v>213</v>
      </c>
    </row>
    <row r="4" spans="1:10" ht="15.75" customHeight="1" x14ac:dyDescent="0.2"/>
    <row r="5" spans="1:10" ht="15.75" customHeight="1" x14ac:dyDescent="0.2"/>
    <row r="6" spans="1:10" s="44" customFormat="1" ht="15.75" customHeight="1" x14ac:dyDescent="0.2"/>
    <row r="7" spans="1:10" s="44" customFormat="1" ht="15.75" customHeight="1" x14ac:dyDescent="0.2">
      <c r="B7" s="67" t="s">
        <v>84</v>
      </c>
      <c r="C7" s="67" t="s">
        <v>85</v>
      </c>
      <c r="D7" s="67" t="s">
        <v>86</v>
      </c>
      <c r="E7" s="67" t="s">
        <v>87</v>
      </c>
      <c r="F7" s="67" t="s">
        <v>88</v>
      </c>
      <c r="G7" s="67" t="s">
        <v>89</v>
      </c>
      <c r="H7" s="67" t="s">
        <v>90</v>
      </c>
      <c r="I7" s="67" t="s">
        <v>91</v>
      </c>
      <c r="J7" s="67" t="s">
        <v>92</v>
      </c>
    </row>
    <row r="8" spans="1:10" s="44" customFormat="1" ht="15.75" hidden="1" customHeight="1" x14ac:dyDescent="0.2">
      <c r="B8" s="67"/>
      <c r="C8" s="67"/>
      <c r="D8" s="67"/>
    </row>
    <row r="9" spans="1:10" ht="15.75" customHeight="1" x14ac:dyDescent="0.2">
      <c r="A9" s="50" t="s">
        <v>229</v>
      </c>
      <c r="B9" s="57">
        <v>760</v>
      </c>
      <c r="C9" s="57">
        <v>218</v>
      </c>
      <c r="D9" s="108">
        <v>94</v>
      </c>
      <c r="E9" s="57">
        <v>99</v>
      </c>
      <c r="F9" s="57">
        <v>76</v>
      </c>
      <c r="G9" s="57">
        <v>33</v>
      </c>
      <c r="H9" s="57">
        <v>30</v>
      </c>
      <c r="I9" s="108">
        <v>29</v>
      </c>
      <c r="J9" s="57">
        <v>19</v>
      </c>
    </row>
    <row r="10" spans="1:10" ht="15.75" customHeight="1" x14ac:dyDescent="0.2">
      <c r="A10" s="52" t="s">
        <v>230</v>
      </c>
      <c r="B10" s="58">
        <v>396</v>
      </c>
      <c r="C10" s="58">
        <v>277</v>
      </c>
      <c r="D10" s="113">
        <v>107</v>
      </c>
      <c r="E10" s="58">
        <v>79</v>
      </c>
      <c r="F10" s="58">
        <v>53</v>
      </c>
      <c r="G10" s="58">
        <v>42</v>
      </c>
      <c r="H10" s="58">
        <v>36</v>
      </c>
      <c r="I10" s="113">
        <v>17</v>
      </c>
      <c r="J10" s="58">
        <v>22</v>
      </c>
    </row>
    <row r="11" spans="1:10" ht="15.75" customHeight="1" x14ac:dyDescent="0.2">
      <c r="A11" s="50" t="s">
        <v>231</v>
      </c>
      <c r="B11" s="57">
        <v>918</v>
      </c>
      <c r="C11" s="57">
        <v>294</v>
      </c>
      <c r="D11" s="108">
        <v>215</v>
      </c>
      <c r="E11" s="57">
        <v>184</v>
      </c>
      <c r="F11" s="57">
        <v>152</v>
      </c>
      <c r="G11" s="57">
        <v>74</v>
      </c>
      <c r="H11" s="57">
        <v>61</v>
      </c>
      <c r="I11" s="108">
        <v>51</v>
      </c>
      <c r="J11" s="57">
        <v>43</v>
      </c>
    </row>
    <row r="12" spans="1:10" ht="15.75" customHeight="1" x14ac:dyDescent="0.2">
      <c r="A12" s="52" t="s">
        <v>26</v>
      </c>
      <c r="B12" s="58">
        <v>1561</v>
      </c>
      <c r="C12" s="58">
        <v>707</v>
      </c>
      <c r="D12" s="113">
        <v>532</v>
      </c>
      <c r="E12" s="58">
        <v>574</v>
      </c>
      <c r="F12" s="58">
        <v>405</v>
      </c>
      <c r="G12" s="58">
        <v>221</v>
      </c>
      <c r="H12" s="58">
        <v>198</v>
      </c>
      <c r="I12" s="113">
        <v>182</v>
      </c>
      <c r="J12" s="58">
        <v>145</v>
      </c>
    </row>
    <row r="13" spans="1:10" ht="15.75" customHeight="1" x14ac:dyDescent="0.2">
      <c r="A13" s="50" t="s">
        <v>27</v>
      </c>
      <c r="B13" s="57">
        <v>243</v>
      </c>
      <c r="C13" s="57">
        <v>123</v>
      </c>
      <c r="D13" s="108">
        <v>77</v>
      </c>
      <c r="E13" s="57">
        <v>53</v>
      </c>
      <c r="F13" s="57">
        <v>54</v>
      </c>
      <c r="G13" s="57">
        <v>37</v>
      </c>
      <c r="H13" s="57">
        <v>29</v>
      </c>
      <c r="I13" s="108">
        <v>22</v>
      </c>
      <c r="J13" s="57">
        <v>19</v>
      </c>
    </row>
    <row r="14" spans="1:10" ht="15.75" customHeight="1" x14ac:dyDescent="0.2">
      <c r="A14" s="52" t="s">
        <v>28</v>
      </c>
      <c r="B14" s="58">
        <v>30</v>
      </c>
      <c r="C14" s="58">
        <v>29</v>
      </c>
      <c r="D14" s="113">
        <v>21</v>
      </c>
      <c r="E14" s="58">
        <v>12</v>
      </c>
      <c r="F14" s="58">
        <v>9</v>
      </c>
      <c r="G14" s="58">
        <v>6</v>
      </c>
      <c r="H14" s="58">
        <v>7</v>
      </c>
      <c r="I14" s="113">
        <v>3</v>
      </c>
      <c r="J14" s="58">
        <v>2</v>
      </c>
    </row>
    <row r="15" spans="1:10" ht="15.75" customHeight="1" x14ac:dyDescent="0.2">
      <c r="A15" s="50" t="s">
        <v>29</v>
      </c>
      <c r="B15" s="57">
        <v>298</v>
      </c>
      <c r="C15" s="57">
        <v>110</v>
      </c>
      <c r="D15" s="108">
        <v>102</v>
      </c>
      <c r="E15" s="57">
        <v>82</v>
      </c>
      <c r="F15" s="57">
        <v>64</v>
      </c>
      <c r="G15" s="57">
        <v>41</v>
      </c>
      <c r="H15" s="57">
        <v>38</v>
      </c>
      <c r="I15" s="108">
        <v>35</v>
      </c>
      <c r="J15" s="57">
        <v>20</v>
      </c>
    </row>
    <row r="16" spans="1:10" ht="15.75" customHeight="1" x14ac:dyDescent="0.2">
      <c r="A16" s="52" t="s">
        <v>30</v>
      </c>
      <c r="B16" s="58">
        <v>88</v>
      </c>
      <c r="C16" s="58">
        <v>28</v>
      </c>
      <c r="D16" s="113">
        <v>38</v>
      </c>
      <c r="E16" s="58">
        <v>24</v>
      </c>
      <c r="F16" s="58">
        <v>22</v>
      </c>
      <c r="G16" s="58">
        <v>15</v>
      </c>
      <c r="H16" s="58">
        <v>11</v>
      </c>
      <c r="I16" s="113">
        <v>13</v>
      </c>
      <c r="J16" s="58">
        <v>11</v>
      </c>
    </row>
    <row r="17" spans="1:13" ht="15.75" hidden="1" customHeight="1" x14ac:dyDescent="0.2">
      <c r="A17" s="50" t="s">
        <v>31</v>
      </c>
      <c r="B17" s="57">
        <v>27</v>
      </c>
      <c r="C17" s="57">
        <v>21</v>
      </c>
      <c r="D17" s="108">
        <v>15</v>
      </c>
      <c r="E17" s="57">
        <v>12</v>
      </c>
      <c r="F17" s="57">
        <v>3</v>
      </c>
      <c r="G17" s="57">
        <v>4</v>
      </c>
      <c r="H17" s="57">
        <v>4</v>
      </c>
      <c r="I17" s="108">
        <v>4</v>
      </c>
      <c r="J17" s="57">
        <v>3</v>
      </c>
    </row>
    <row r="18" spans="1:13" ht="15.75" hidden="1" customHeight="1" x14ac:dyDescent="0.2">
      <c r="A18" s="52" t="s">
        <v>32</v>
      </c>
      <c r="B18" s="58">
        <v>24</v>
      </c>
      <c r="C18" s="58">
        <v>13</v>
      </c>
      <c r="D18" s="113">
        <v>7</v>
      </c>
      <c r="E18" s="58">
        <v>2</v>
      </c>
      <c r="F18" s="58">
        <v>0</v>
      </c>
      <c r="G18" s="58">
        <v>2</v>
      </c>
      <c r="H18" s="58">
        <v>2</v>
      </c>
      <c r="I18" s="113">
        <v>1</v>
      </c>
      <c r="J18" s="58">
        <v>1</v>
      </c>
    </row>
    <row r="19" spans="1:13" ht="15.75" hidden="1" customHeight="1" x14ac:dyDescent="0.2">
      <c r="A19" s="50" t="s">
        <v>33</v>
      </c>
      <c r="B19" s="57">
        <v>3</v>
      </c>
      <c r="C19" s="57">
        <v>2</v>
      </c>
      <c r="D19" s="108">
        <v>0</v>
      </c>
      <c r="E19" s="57">
        <v>3</v>
      </c>
      <c r="F19" s="57">
        <v>0</v>
      </c>
      <c r="G19" s="57">
        <v>0</v>
      </c>
      <c r="H19" s="57">
        <v>1</v>
      </c>
      <c r="I19" s="108">
        <v>0</v>
      </c>
      <c r="J19" s="57">
        <v>0</v>
      </c>
    </row>
    <row r="20" spans="1:13" ht="15.75" hidden="1" customHeight="1" x14ac:dyDescent="0.2">
      <c r="A20" s="52" t="s">
        <v>34</v>
      </c>
      <c r="B20" s="58">
        <v>8</v>
      </c>
      <c r="C20" s="58">
        <v>6</v>
      </c>
      <c r="D20" s="113">
        <v>5</v>
      </c>
      <c r="E20" s="58">
        <v>2</v>
      </c>
      <c r="F20" s="58">
        <v>1</v>
      </c>
      <c r="G20" s="58">
        <v>0</v>
      </c>
      <c r="H20" s="58">
        <v>1</v>
      </c>
      <c r="I20" s="113">
        <v>0</v>
      </c>
      <c r="J20" s="58">
        <v>0</v>
      </c>
    </row>
    <row r="21" spans="1:13" ht="15.75" customHeight="1" x14ac:dyDescent="0.2">
      <c r="A21" s="50" t="s">
        <v>35</v>
      </c>
      <c r="B21" s="108">
        <v>62</v>
      </c>
      <c r="C21" s="108">
        <v>42</v>
      </c>
      <c r="D21" s="108">
        <v>27</v>
      </c>
      <c r="E21" s="57">
        <v>19</v>
      </c>
      <c r="F21" s="57">
        <v>4</v>
      </c>
      <c r="G21" s="57">
        <v>6</v>
      </c>
      <c r="H21" s="57">
        <v>8</v>
      </c>
      <c r="I21" s="108">
        <v>5</v>
      </c>
      <c r="J21" s="57">
        <v>4</v>
      </c>
    </row>
    <row r="22" spans="1:13" ht="15.75" customHeight="1" x14ac:dyDescent="0.2">
      <c r="A22" s="52" t="s">
        <v>36</v>
      </c>
      <c r="B22" s="58">
        <v>6</v>
      </c>
      <c r="C22" s="58">
        <v>7</v>
      </c>
      <c r="D22" s="113">
        <v>1</v>
      </c>
      <c r="E22" s="58">
        <v>3</v>
      </c>
      <c r="F22" s="58">
        <v>0</v>
      </c>
      <c r="G22" s="58">
        <v>0</v>
      </c>
      <c r="H22" s="58">
        <v>0</v>
      </c>
      <c r="I22" s="113">
        <v>0</v>
      </c>
      <c r="J22" s="58">
        <v>2</v>
      </c>
    </row>
    <row r="23" spans="1:13" ht="15.75" customHeight="1" x14ac:dyDescent="0.2">
      <c r="A23" s="50" t="s">
        <v>37</v>
      </c>
      <c r="B23" s="57">
        <v>14</v>
      </c>
      <c r="C23" s="57">
        <v>8</v>
      </c>
      <c r="D23" s="108">
        <v>4</v>
      </c>
      <c r="E23" s="57">
        <v>7</v>
      </c>
      <c r="F23" s="57">
        <v>6</v>
      </c>
      <c r="G23" s="57">
        <v>2</v>
      </c>
      <c r="H23" s="57">
        <v>2</v>
      </c>
      <c r="I23" s="108">
        <v>3</v>
      </c>
      <c r="J23" s="108">
        <v>0</v>
      </c>
    </row>
    <row r="24" spans="1:13" ht="15.75" customHeight="1" x14ac:dyDescent="0.2">
      <c r="A24" s="52" t="s">
        <v>38</v>
      </c>
      <c r="B24" s="58">
        <v>30</v>
      </c>
      <c r="C24" s="58">
        <v>19</v>
      </c>
      <c r="D24" s="113">
        <v>9</v>
      </c>
      <c r="E24" s="58">
        <v>6</v>
      </c>
      <c r="F24" s="58">
        <v>3</v>
      </c>
      <c r="G24" s="58">
        <v>2</v>
      </c>
      <c r="H24" s="58">
        <v>2</v>
      </c>
      <c r="I24" s="113">
        <v>1</v>
      </c>
      <c r="J24" s="58">
        <v>3</v>
      </c>
    </row>
    <row r="25" spans="1:13" ht="15.75" customHeight="1" x14ac:dyDescent="0.2">
      <c r="A25" s="50" t="s">
        <v>39</v>
      </c>
      <c r="B25" s="57">
        <v>77</v>
      </c>
      <c r="C25" s="57">
        <v>52</v>
      </c>
      <c r="D25" s="108">
        <v>30</v>
      </c>
      <c r="E25" s="57">
        <v>26</v>
      </c>
      <c r="F25" s="57">
        <v>8</v>
      </c>
      <c r="G25" s="57">
        <v>11</v>
      </c>
      <c r="H25" s="57">
        <v>5</v>
      </c>
      <c r="I25" s="108">
        <v>9</v>
      </c>
      <c r="J25" s="57">
        <v>3</v>
      </c>
    </row>
    <row r="26" spans="1:13" ht="15.75" customHeight="1" x14ac:dyDescent="0.2">
      <c r="A26" s="52" t="s">
        <v>40</v>
      </c>
      <c r="B26" s="58">
        <v>501</v>
      </c>
      <c r="C26" s="58">
        <v>19</v>
      </c>
      <c r="D26" s="113">
        <v>2</v>
      </c>
      <c r="E26" s="58">
        <v>2</v>
      </c>
      <c r="F26" s="58">
        <v>1</v>
      </c>
      <c r="G26" s="58">
        <v>3</v>
      </c>
      <c r="H26" s="58">
        <v>0</v>
      </c>
      <c r="I26" s="113">
        <v>1</v>
      </c>
      <c r="J26" s="58">
        <v>2</v>
      </c>
    </row>
    <row r="27" spans="1:13" ht="15.75" customHeight="1" x14ac:dyDescent="0.2">
      <c r="A27" s="50" t="s">
        <v>41</v>
      </c>
      <c r="B27" s="57">
        <v>100</v>
      </c>
      <c r="C27" s="57">
        <v>5</v>
      </c>
      <c r="D27" s="108">
        <v>3</v>
      </c>
      <c r="E27" s="57">
        <v>1</v>
      </c>
      <c r="F27" s="57">
        <v>2</v>
      </c>
      <c r="G27" s="57">
        <v>1</v>
      </c>
      <c r="H27" s="57">
        <v>2</v>
      </c>
      <c r="I27" s="108">
        <v>0</v>
      </c>
      <c r="J27" s="57">
        <v>0</v>
      </c>
    </row>
    <row r="28" spans="1:13" ht="15.75" customHeight="1" x14ac:dyDescent="0.2">
      <c r="A28" s="52" t="s">
        <v>191</v>
      </c>
      <c r="B28" s="58">
        <v>287</v>
      </c>
      <c r="C28" s="58">
        <v>82</v>
      </c>
      <c r="D28" s="113">
        <v>72</v>
      </c>
      <c r="E28" s="58">
        <v>61</v>
      </c>
      <c r="F28" s="58">
        <v>58</v>
      </c>
      <c r="G28" s="58">
        <v>30</v>
      </c>
      <c r="H28" s="58">
        <v>29</v>
      </c>
      <c r="I28" s="113">
        <v>15</v>
      </c>
      <c r="J28" s="58">
        <v>16</v>
      </c>
    </row>
    <row r="29" spans="1:13" ht="15.75" customHeight="1" x14ac:dyDescent="0.2">
      <c r="A29" s="50" t="s">
        <v>43</v>
      </c>
      <c r="B29" s="57">
        <v>10</v>
      </c>
      <c r="C29" s="57">
        <v>1</v>
      </c>
      <c r="D29" s="108">
        <v>1</v>
      </c>
      <c r="E29" s="57">
        <v>0</v>
      </c>
      <c r="F29" s="57">
        <v>0</v>
      </c>
      <c r="G29" s="57">
        <v>0</v>
      </c>
      <c r="H29" s="57">
        <v>0</v>
      </c>
      <c r="I29" s="108">
        <v>0</v>
      </c>
      <c r="J29" s="57">
        <v>0</v>
      </c>
      <c r="M29" s="55"/>
    </row>
    <row r="30" spans="1:13" ht="15.75" customHeight="1" x14ac:dyDescent="0.2">
      <c r="A30" s="52" t="s">
        <v>44</v>
      </c>
      <c r="B30" s="58">
        <v>40</v>
      </c>
      <c r="C30" s="58">
        <v>30</v>
      </c>
      <c r="D30" s="113">
        <v>15</v>
      </c>
      <c r="E30" s="58">
        <v>23</v>
      </c>
      <c r="F30" s="58">
        <v>12</v>
      </c>
      <c r="G30" s="58">
        <v>14</v>
      </c>
      <c r="H30" s="58">
        <v>10</v>
      </c>
      <c r="I30" s="113">
        <v>9</v>
      </c>
      <c r="J30" s="58">
        <v>5</v>
      </c>
    </row>
    <row r="31" spans="1:13" ht="15.75" customHeight="1" x14ac:dyDescent="0.2">
      <c r="A31" s="50" t="s">
        <v>45</v>
      </c>
      <c r="B31" s="57">
        <v>17</v>
      </c>
      <c r="C31" s="57">
        <v>7</v>
      </c>
      <c r="D31" s="108">
        <v>7</v>
      </c>
      <c r="E31" s="57">
        <v>5</v>
      </c>
      <c r="F31" s="57">
        <v>2</v>
      </c>
      <c r="G31" s="57">
        <v>1</v>
      </c>
      <c r="H31" s="57">
        <v>2</v>
      </c>
      <c r="I31" s="108">
        <v>1</v>
      </c>
      <c r="J31" s="57">
        <v>2</v>
      </c>
    </row>
    <row r="32" spans="1:13" ht="15.75" customHeight="1" x14ac:dyDescent="0.2">
      <c r="A32" s="52" t="s">
        <v>46</v>
      </c>
      <c r="B32" s="58">
        <v>16</v>
      </c>
      <c r="C32" s="58">
        <v>20</v>
      </c>
      <c r="D32" s="113">
        <v>16</v>
      </c>
      <c r="E32" s="58">
        <v>10</v>
      </c>
      <c r="F32" s="58">
        <v>4</v>
      </c>
      <c r="G32" s="58">
        <v>3</v>
      </c>
      <c r="H32" s="58">
        <v>4</v>
      </c>
      <c r="I32" s="113">
        <v>1</v>
      </c>
      <c r="J32" s="58">
        <v>3</v>
      </c>
    </row>
    <row r="33" spans="1:14" ht="15.75" customHeight="1" x14ac:dyDescent="0.2">
      <c r="A33" s="50" t="s">
        <v>47</v>
      </c>
      <c r="B33" s="57">
        <v>345</v>
      </c>
      <c r="C33" s="57">
        <v>112</v>
      </c>
      <c r="D33" s="108">
        <v>63</v>
      </c>
      <c r="E33" s="57">
        <v>35</v>
      </c>
      <c r="F33" s="57">
        <v>45</v>
      </c>
      <c r="G33" s="57">
        <v>21</v>
      </c>
      <c r="H33" s="57">
        <v>15</v>
      </c>
      <c r="I33" s="108">
        <v>12</v>
      </c>
      <c r="J33" s="57">
        <v>5</v>
      </c>
    </row>
    <row r="34" spans="1:14" ht="15.75" customHeight="1" x14ac:dyDescent="0.2">
      <c r="A34" s="52" t="s">
        <v>48</v>
      </c>
      <c r="B34" s="58">
        <v>308</v>
      </c>
      <c r="C34" s="58">
        <v>65</v>
      </c>
      <c r="D34" s="113">
        <v>42</v>
      </c>
      <c r="E34" s="58">
        <v>28</v>
      </c>
      <c r="F34" s="58">
        <v>19</v>
      </c>
      <c r="G34" s="58">
        <v>10</v>
      </c>
      <c r="H34" s="58">
        <v>14</v>
      </c>
      <c r="I34" s="113">
        <v>10</v>
      </c>
      <c r="J34" s="58">
        <v>14</v>
      </c>
    </row>
    <row r="35" spans="1:14" ht="15.75" customHeight="1" x14ac:dyDescent="0.2">
      <c r="A35" s="50" t="s">
        <v>49</v>
      </c>
      <c r="B35" s="57">
        <v>188</v>
      </c>
      <c r="C35" s="57">
        <v>42</v>
      </c>
      <c r="D35" s="108">
        <v>25</v>
      </c>
      <c r="E35" s="57">
        <v>21</v>
      </c>
      <c r="F35" s="57">
        <v>12</v>
      </c>
      <c r="G35" s="57">
        <v>16</v>
      </c>
      <c r="H35" s="57">
        <v>10</v>
      </c>
      <c r="I35" s="108">
        <v>11</v>
      </c>
      <c r="J35" s="57">
        <v>9</v>
      </c>
    </row>
    <row r="36" spans="1:14" ht="15.75" customHeight="1" x14ac:dyDescent="0.2">
      <c r="A36" s="52" t="s">
        <v>50</v>
      </c>
      <c r="B36" s="58">
        <v>833</v>
      </c>
      <c r="C36" s="58">
        <v>290</v>
      </c>
      <c r="D36" s="113">
        <v>211</v>
      </c>
      <c r="E36" s="58">
        <v>183</v>
      </c>
      <c r="F36" s="58">
        <v>181</v>
      </c>
      <c r="G36" s="58">
        <v>86</v>
      </c>
      <c r="H36" s="58">
        <v>84</v>
      </c>
      <c r="I36" s="113">
        <v>49</v>
      </c>
      <c r="J36" s="58">
        <v>40</v>
      </c>
    </row>
    <row r="37" spans="1:14" ht="15.75" customHeight="1" x14ac:dyDescent="0.2">
      <c r="A37" s="50" t="s">
        <v>51</v>
      </c>
      <c r="B37" s="57">
        <v>1331</v>
      </c>
      <c r="C37" s="57">
        <v>302</v>
      </c>
      <c r="D37" s="108">
        <v>219</v>
      </c>
      <c r="E37" s="57">
        <v>186</v>
      </c>
      <c r="F37" s="57">
        <v>165</v>
      </c>
      <c r="G37" s="57">
        <v>83</v>
      </c>
      <c r="H37" s="57">
        <v>59</v>
      </c>
      <c r="I37" s="108">
        <v>55</v>
      </c>
      <c r="J37" s="57">
        <v>32</v>
      </c>
    </row>
    <row r="38" spans="1:14" ht="15.75" customHeight="1" x14ac:dyDescent="0.2">
      <c r="A38" s="52" t="s">
        <v>52</v>
      </c>
      <c r="B38" s="58">
        <v>192</v>
      </c>
      <c r="C38" s="58">
        <v>101</v>
      </c>
      <c r="D38" s="113">
        <v>52</v>
      </c>
      <c r="E38" s="58">
        <v>57</v>
      </c>
      <c r="F38" s="58">
        <v>38</v>
      </c>
      <c r="G38" s="58">
        <v>18</v>
      </c>
      <c r="H38" s="58">
        <v>15</v>
      </c>
      <c r="I38" s="113">
        <v>11</v>
      </c>
      <c r="J38" s="58">
        <v>7</v>
      </c>
    </row>
    <row r="39" spans="1:14" ht="15.75" customHeight="1" x14ac:dyDescent="0.2">
      <c r="A39" s="50" t="s">
        <v>53</v>
      </c>
      <c r="B39" s="57">
        <v>195</v>
      </c>
      <c r="C39" s="57">
        <v>47</v>
      </c>
      <c r="D39" s="108">
        <v>56</v>
      </c>
      <c r="E39" s="57">
        <v>52</v>
      </c>
      <c r="F39" s="57">
        <v>41</v>
      </c>
      <c r="G39" s="57">
        <v>22</v>
      </c>
      <c r="H39" s="57">
        <v>16</v>
      </c>
      <c r="I39" s="108">
        <v>10</v>
      </c>
      <c r="J39" s="57">
        <v>11</v>
      </c>
    </row>
    <row r="40" spans="1:14" ht="15.75" customHeight="1" x14ac:dyDescent="0.2">
      <c r="A40" s="52" t="s">
        <v>54</v>
      </c>
      <c r="B40" s="58">
        <v>228</v>
      </c>
      <c r="C40" s="58">
        <v>91</v>
      </c>
      <c r="D40" s="113">
        <v>67</v>
      </c>
      <c r="E40" s="58">
        <v>62</v>
      </c>
      <c r="F40" s="58">
        <v>61</v>
      </c>
      <c r="G40" s="58">
        <v>35</v>
      </c>
      <c r="H40" s="58">
        <v>21</v>
      </c>
      <c r="I40" s="113">
        <v>18</v>
      </c>
      <c r="J40" s="58">
        <v>24</v>
      </c>
    </row>
    <row r="41" spans="1:14" ht="15.75" customHeight="1" x14ac:dyDescent="0.2">
      <c r="A41" s="50" t="s">
        <v>55</v>
      </c>
      <c r="B41" s="57">
        <v>302</v>
      </c>
      <c r="C41" s="57">
        <v>56</v>
      </c>
      <c r="D41" s="108">
        <v>36</v>
      </c>
      <c r="E41" s="57">
        <v>41</v>
      </c>
      <c r="F41" s="57">
        <v>47</v>
      </c>
      <c r="G41" s="57">
        <v>9</v>
      </c>
      <c r="H41" s="57">
        <v>14</v>
      </c>
      <c r="I41" s="108">
        <v>14</v>
      </c>
      <c r="J41" s="57">
        <v>7</v>
      </c>
    </row>
    <row r="42" spans="1:14" ht="15.75" customHeight="1" x14ac:dyDescent="0.2">
      <c r="A42" s="52" t="s">
        <v>56</v>
      </c>
      <c r="B42" s="58">
        <v>45</v>
      </c>
      <c r="C42" s="58">
        <v>22</v>
      </c>
      <c r="D42" s="113">
        <v>6</v>
      </c>
      <c r="E42" s="58">
        <v>15</v>
      </c>
      <c r="F42" s="58">
        <v>7</v>
      </c>
      <c r="G42" s="58">
        <v>5</v>
      </c>
      <c r="H42" s="58">
        <v>3</v>
      </c>
      <c r="I42" s="113">
        <v>4</v>
      </c>
      <c r="J42" s="58">
        <v>3</v>
      </c>
    </row>
    <row r="43" spans="1:14" ht="15.75" customHeight="1" x14ac:dyDescent="0.2">
      <c r="A43" s="50" t="s">
        <v>57</v>
      </c>
      <c r="B43" s="57">
        <v>189</v>
      </c>
      <c r="C43" s="57">
        <v>125</v>
      </c>
      <c r="D43" s="108">
        <v>76</v>
      </c>
      <c r="E43" s="57">
        <v>63</v>
      </c>
      <c r="F43" s="57">
        <v>39</v>
      </c>
      <c r="G43" s="57">
        <v>20</v>
      </c>
      <c r="H43" s="57">
        <v>14</v>
      </c>
      <c r="I43" s="108">
        <v>16</v>
      </c>
      <c r="J43" s="57">
        <v>10</v>
      </c>
    </row>
    <row r="44" spans="1:14" ht="15.75" customHeight="1" x14ac:dyDescent="0.2">
      <c r="A44" s="52" t="s">
        <v>58</v>
      </c>
      <c r="B44" s="58">
        <v>126</v>
      </c>
      <c r="C44" s="58">
        <v>40</v>
      </c>
      <c r="D44" s="113">
        <v>24</v>
      </c>
      <c r="E44" s="58">
        <v>27</v>
      </c>
      <c r="F44" s="58">
        <v>18</v>
      </c>
      <c r="G44" s="58">
        <v>16</v>
      </c>
      <c r="H44" s="58">
        <v>9</v>
      </c>
      <c r="I44" s="113">
        <v>7</v>
      </c>
      <c r="J44" s="58">
        <v>4</v>
      </c>
    </row>
    <row r="45" spans="1:14" ht="15.75" customHeight="1" x14ac:dyDescent="0.2">
      <c r="A45" s="50" t="s">
        <v>59</v>
      </c>
      <c r="B45" s="57">
        <v>614</v>
      </c>
      <c r="C45" s="57">
        <v>282</v>
      </c>
      <c r="D45" s="108">
        <v>192</v>
      </c>
      <c r="E45" s="57">
        <v>157</v>
      </c>
      <c r="F45" s="57">
        <v>90</v>
      </c>
      <c r="G45" s="57">
        <v>76</v>
      </c>
      <c r="H45" s="57">
        <v>56</v>
      </c>
      <c r="I45" s="108">
        <v>49</v>
      </c>
      <c r="J45" s="57">
        <v>48</v>
      </c>
    </row>
    <row r="46" spans="1:14" ht="15.75" customHeight="1" x14ac:dyDescent="0.2">
      <c r="A46" s="59"/>
      <c r="B46" s="39"/>
      <c r="C46" s="39"/>
      <c r="D46" s="39"/>
      <c r="E46" s="39"/>
      <c r="F46" s="39"/>
      <c r="G46" s="39"/>
      <c r="H46" s="39"/>
      <c r="I46" s="39"/>
      <c r="J46" s="39"/>
    </row>
    <row r="47" spans="1:14" ht="15.75" customHeight="1" x14ac:dyDescent="0.2">
      <c r="A47" s="53" t="s">
        <v>20</v>
      </c>
      <c r="B47" s="117">
        <f>SUM(B9:B45)-SUM(B17:B20)</f>
        <v>10350</v>
      </c>
      <c r="C47" s="117">
        <f t="shared" ref="C47:J47" si="0">SUM(C9:C45)-SUM(C17:C20)</f>
        <v>3653</v>
      </c>
      <c r="D47" s="117">
        <f t="shared" si="0"/>
        <v>2442</v>
      </c>
      <c r="E47" s="117">
        <f t="shared" si="0"/>
        <v>2197</v>
      </c>
      <c r="F47" s="117">
        <f t="shared" si="0"/>
        <v>1698</v>
      </c>
      <c r="G47" s="117">
        <f t="shared" si="0"/>
        <v>959</v>
      </c>
      <c r="H47" s="117">
        <f t="shared" si="0"/>
        <v>804</v>
      </c>
      <c r="I47" s="117">
        <f t="shared" si="0"/>
        <v>663</v>
      </c>
      <c r="J47" s="117">
        <f t="shared" si="0"/>
        <v>535</v>
      </c>
      <c r="K47" s="109"/>
      <c r="L47" s="55"/>
      <c r="M47" s="55"/>
      <c r="N47" s="55"/>
    </row>
    <row r="48" spans="1:14" ht="15.75" customHeight="1" x14ac:dyDescent="0.2"/>
    <row r="49" spans="1:16" ht="15.75" customHeight="1" x14ac:dyDescent="0.2">
      <c r="A49" s="35" t="s">
        <v>60</v>
      </c>
      <c r="B49" s="57">
        <v>1156</v>
      </c>
      <c r="C49" s="57">
        <v>495</v>
      </c>
      <c r="D49" s="57">
        <v>201</v>
      </c>
      <c r="E49" s="57">
        <v>178</v>
      </c>
      <c r="F49" s="57">
        <v>129</v>
      </c>
      <c r="G49" s="57">
        <v>75</v>
      </c>
      <c r="H49" s="57">
        <v>66</v>
      </c>
      <c r="I49" s="57">
        <v>46</v>
      </c>
      <c r="J49" s="57">
        <v>41</v>
      </c>
      <c r="K49" s="55"/>
      <c r="L49" s="55"/>
      <c r="M49" s="55"/>
    </row>
    <row r="50" spans="1:16" s="55" customFormat="1" ht="15.75" customHeight="1" x14ac:dyDescent="0.2">
      <c r="A50" s="38" t="s">
        <v>61</v>
      </c>
      <c r="B50" s="58">
        <v>2220</v>
      </c>
      <c r="C50" s="58">
        <v>997</v>
      </c>
      <c r="D50" s="58">
        <v>770</v>
      </c>
      <c r="E50" s="58">
        <v>745</v>
      </c>
      <c r="F50" s="58">
        <v>554</v>
      </c>
      <c r="G50" s="58">
        <v>320</v>
      </c>
      <c r="H50" s="58">
        <v>283</v>
      </c>
      <c r="I50" s="58">
        <v>255</v>
      </c>
      <c r="J50" s="58">
        <v>197</v>
      </c>
      <c r="N50" s="41"/>
      <c r="O50" s="41"/>
      <c r="P50" s="41"/>
    </row>
    <row r="51" spans="1:16" ht="15.75" customHeight="1" x14ac:dyDescent="0.2">
      <c r="A51" s="35" t="s">
        <v>62</v>
      </c>
      <c r="B51" s="57">
        <v>2852</v>
      </c>
      <c r="C51" s="57">
        <v>800</v>
      </c>
      <c r="D51" s="57">
        <v>549</v>
      </c>
      <c r="E51" s="57">
        <v>475</v>
      </c>
      <c r="F51" s="57">
        <v>415</v>
      </c>
      <c r="G51" s="57">
        <v>213</v>
      </c>
      <c r="H51" s="57">
        <v>182</v>
      </c>
      <c r="I51" s="57">
        <v>136</v>
      </c>
      <c r="J51" s="57">
        <v>102</v>
      </c>
    </row>
    <row r="52" spans="1:16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18"/>
  <dimension ref="A1:P52"/>
  <sheetViews>
    <sheetView showGridLines="0" workbookViewId="0"/>
  </sheetViews>
  <sheetFormatPr defaultRowHeight="12.75" x14ac:dyDescent="0.2"/>
  <cols>
    <col min="1" max="1" width="17.140625" style="44" customWidth="1"/>
    <col min="2" max="9" width="10.7109375" customWidth="1"/>
    <col min="10" max="10" width="13.42578125" bestFit="1" customWidth="1"/>
    <col min="11" max="11" width="10.28515625" bestFit="1" customWidth="1"/>
  </cols>
  <sheetData>
    <row r="1" spans="1:10" s="41" customFormat="1" ht="15.75" customHeight="1" x14ac:dyDescent="0.25">
      <c r="A1" s="33" t="s">
        <v>21</v>
      </c>
    </row>
    <row r="2" spans="1:10" ht="15.75" customHeight="1" x14ac:dyDescent="0.2"/>
    <row r="3" spans="1:10" ht="15.75" customHeight="1" x14ac:dyDescent="0.25">
      <c r="A3" s="33" t="s">
        <v>214</v>
      </c>
    </row>
    <row r="4" spans="1:10" ht="15.75" customHeight="1" x14ac:dyDescent="0.2"/>
    <row r="5" spans="1:10" ht="15.75" customHeight="1" x14ac:dyDescent="0.2"/>
    <row r="6" spans="1:10" s="44" customFormat="1" ht="15.75" customHeight="1" x14ac:dyDescent="0.2"/>
    <row r="7" spans="1:10" s="44" customFormat="1" ht="15.75" customHeight="1" x14ac:dyDescent="0.2">
      <c r="B7" s="67" t="s">
        <v>84</v>
      </c>
      <c r="C7" s="67" t="s">
        <v>85</v>
      </c>
      <c r="D7" s="67" t="s">
        <v>86</v>
      </c>
      <c r="E7" s="67" t="s">
        <v>87</v>
      </c>
      <c r="F7" s="67" t="s">
        <v>88</v>
      </c>
      <c r="G7" s="67" t="s">
        <v>89</v>
      </c>
      <c r="H7" s="67" t="s">
        <v>90</v>
      </c>
      <c r="I7" s="67" t="s">
        <v>91</v>
      </c>
      <c r="J7" s="67" t="s">
        <v>92</v>
      </c>
    </row>
    <row r="8" spans="1:10" s="44" customFormat="1" ht="15.75" hidden="1" customHeight="1" x14ac:dyDescent="0.2">
      <c r="B8" s="67"/>
      <c r="C8" s="67"/>
      <c r="D8" s="67"/>
    </row>
    <row r="9" spans="1:10" ht="15.75" customHeight="1" x14ac:dyDescent="0.2">
      <c r="A9" s="50" t="s">
        <v>229</v>
      </c>
      <c r="B9" s="57">
        <v>504</v>
      </c>
      <c r="C9" s="57">
        <v>92</v>
      </c>
      <c r="D9" s="108">
        <v>31</v>
      </c>
      <c r="E9" s="57">
        <v>42</v>
      </c>
      <c r="F9" s="57">
        <v>35</v>
      </c>
      <c r="G9" s="57">
        <v>7</v>
      </c>
      <c r="H9" s="57">
        <v>15</v>
      </c>
      <c r="I9" s="108">
        <v>9</v>
      </c>
      <c r="J9" s="57">
        <v>3</v>
      </c>
    </row>
    <row r="10" spans="1:10" ht="15.75" customHeight="1" x14ac:dyDescent="0.2">
      <c r="A10" s="52" t="s">
        <v>230</v>
      </c>
      <c r="B10" s="58">
        <v>143</v>
      </c>
      <c r="C10" s="58">
        <v>130</v>
      </c>
      <c r="D10" s="113">
        <v>37</v>
      </c>
      <c r="E10" s="58">
        <v>14</v>
      </c>
      <c r="F10" s="58">
        <v>16</v>
      </c>
      <c r="G10" s="58">
        <v>13</v>
      </c>
      <c r="H10" s="58">
        <v>9</v>
      </c>
      <c r="I10" s="113">
        <v>1</v>
      </c>
      <c r="J10" s="58">
        <v>3</v>
      </c>
    </row>
    <row r="11" spans="1:10" ht="15.75" customHeight="1" x14ac:dyDescent="0.2">
      <c r="A11" s="50" t="s">
        <v>231</v>
      </c>
      <c r="B11" s="57">
        <v>614</v>
      </c>
      <c r="C11" s="57">
        <v>137</v>
      </c>
      <c r="D11" s="108">
        <v>106</v>
      </c>
      <c r="E11" s="57">
        <v>107</v>
      </c>
      <c r="F11" s="57">
        <v>93</v>
      </c>
      <c r="G11" s="57">
        <v>39</v>
      </c>
      <c r="H11" s="57">
        <v>33</v>
      </c>
      <c r="I11" s="108">
        <v>30</v>
      </c>
      <c r="J11" s="57">
        <v>12</v>
      </c>
    </row>
    <row r="12" spans="1:10" ht="15.75" customHeight="1" x14ac:dyDescent="0.2">
      <c r="A12" s="52" t="s">
        <v>26</v>
      </c>
      <c r="B12" s="58">
        <v>834</v>
      </c>
      <c r="C12" s="58">
        <v>266</v>
      </c>
      <c r="D12" s="113">
        <v>208</v>
      </c>
      <c r="E12" s="58">
        <v>290</v>
      </c>
      <c r="F12" s="58">
        <v>181</v>
      </c>
      <c r="G12" s="58">
        <v>82</v>
      </c>
      <c r="H12" s="58">
        <v>83</v>
      </c>
      <c r="I12" s="113">
        <v>72</v>
      </c>
      <c r="J12" s="58">
        <v>25</v>
      </c>
    </row>
    <row r="13" spans="1:10" ht="15.75" customHeight="1" x14ac:dyDescent="0.2">
      <c r="A13" s="50" t="s">
        <v>27</v>
      </c>
      <c r="B13" s="57">
        <v>110</v>
      </c>
      <c r="C13" s="57">
        <v>40</v>
      </c>
      <c r="D13" s="108">
        <v>21</v>
      </c>
      <c r="E13" s="57">
        <v>24</v>
      </c>
      <c r="F13" s="57">
        <v>20</v>
      </c>
      <c r="G13" s="57">
        <v>14</v>
      </c>
      <c r="H13" s="57">
        <v>7</v>
      </c>
      <c r="I13" s="108">
        <v>11</v>
      </c>
      <c r="J13" s="57">
        <v>3</v>
      </c>
    </row>
    <row r="14" spans="1:10" ht="15.75" customHeight="1" x14ac:dyDescent="0.2">
      <c r="A14" s="52" t="s">
        <v>28</v>
      </c>
      <c r="B14" s="58">
        <v>1</v>
      </c>
      <c r="C14" s="58">
        <v>0</v>
      </c>
      <c r="D14" s="113">
        <v>0</v>
      </c>
      <c r="E14" s="58">
        <v>1</v>
      </c>
      <c r="F14" s="58">
        <v>1</v>
      </c>
      <c r="G14" s="58">
        <v>1</v>
      </c>
      <c r="H14" s="58">
        <v>0</v>
      </c>
      <c r="I14" s="113">
        <v>1</v>
      </c>
      <c r="J14" s="58">
        <v>0</v>
      </c>
    </row>
    <row r="15" spans="1:10" ht="15.75" customHeight="1" x14ac:dyDescent="0.2">
      <c r="A15" s="50" t="s">
        <v>29</v>
      </c>
      <c r="B15" s="57">
        <v>213</v>
      </c>
      <c r="C15" s="57">
        <v>62</v>
      </c>
      <c r="D15" s="108">
        <v>62</v>
      </c>
      <c r="E15" s="57">
        <v>41</v>
      </c>
      <c r="F15" s="57">
        <v>35</v>
      </c>
      <c r="G15" s="57">
        <v>21</v>
      </c>
      <c r="H15" s="57">
        <v>19</v>
      </c>
      <c r="I15" s="108">
        <v>19</v>
      </c>
      <c r="J15" s="57">
        <v>6</v>
      </c>
    </row>
    <row r="16" spans="1:10" ht="15.75" customHeight="1" x14ac:dyDescent="0.2">
      <c r="A16" s="52" t="s">
        <v>30</v>
      </c>
      <c r="B16" s="58">
        <v>40</v>
      </c>
      <c r="C16" s="58">
        <v>10</v>
      </c>
      <c r="D16" s="113">
        <v>17</v>
      </c>
      <c r="E16" s="58">
        <v>10</v>
      </c>
      <c r="F16" s="58">
        <v>9</v>
      </c>
      <c r="G16" s="58">
        <v>7</v>
      </c>
      <c r="H16" s="58">
        <v>6</v>
      </c>
      <c r="I16" s="113">
        <v>2</v>
      </c>
      <c r="J16" s="58">
        <v>2</v>
      </c>
    </row>
    <row r="17" spans="1:13" ht="15.75" hidden="1" customHeight="1" x14ac:dyDescent="0.2">
      <c r="A17" s="50" t="s">
        <v>31</v>
      </c>
      <c r="B17" s="57">
        <v>3</v>
      </c>
      <c r="C17" s="57">
        <v>6</v>
      </c>
      <c r="D17" s="108">
        <v>4</v>
      </c>
      <c r="E17" s="57">
        <v>2</v>
      </c>
      <c r="F17" s="57">
        <v>0</v>
      </c>
      <c r="G17" s="57">
        <v>1</v>
      </c>
      <c r="H17" s="57">
        <v>0</v>
      </c>
      <c r="I17" s="108">
        <v>2</v>
      </c>
      <c r="J17" s="57">
        <v>0</v>
      </c>
    </row>
    <row r="18" spans="1:13" ht="15.75" hidden="1" customHeight="1" x14ac:dyDescent="0.2">
      <c r="A18" s="52" t="s">
        <v>32</v>
      </c>
      <c r="B18" s="58">
        <v>8</v>
      </c>
      <c r="C18" s="58">
        <v>7</v>
      </c>
      <c r="D18" s="113">
        <v>2</v>
      </c>
      <c r="E18" s="58">
        <v>1</v>
      </c>
      <c r="F18" s="58">
        <v>0</v>
      </c>
      <c r="G18" s="58">
        <v>1</v>
      </c>
      <c r="H18" s="58">
        <v>0</v>
      </c>
      <c r="I18" s="113">
        <v>1</v>
      </c>
      <c r="J18" s="58">
        <v>1</v>
      </c>
    </row>
    <row r="19" spans="1:13" ht="15.75" hidden="1" customHeight="1" x14ac:dyDescent="0.2">
      <c r="A19" s="50" t="s">
        <v>33</v>
      </c>
      <c r="B19" s="57">
        <v>0</v>
      </c>
      <c r="C19" s="57">
        <v>0</v>
      </c>
      <c r="D19" s="108">
        <v>0</v>
      </c>
      <c r="E19" s="57">
        <v>0</v>
      </c>
      <c r="F19" s="57">
        <v>0</v>
      </c>
      <c r="G19" s="57">
        <v>0</v>
      </c>
      <c r="H19" s="57">
        <v>0</v>
      </c>
      <c r="I19" s="108">
        <v>0</v>
      </c>
      <c r="J19" s="57">
        <v>0</v>
      </c>
    </row>
    <row r="20" spans="1:13" ht="15.75" hidden="1" customHeight="1" x14ac:dyDescent="0.2">
      <c r="A20" s="52" t="s">
        <v>34</v>
      </c>
      <c r="B20" s="58">
        <v>4</v>
      </c>
      <c r="C20" s="58">
        <v>1</v>
      </c>
      <c r="D20" s="113">
        <v>4</v>
      </c>
      <c r="E20" s="58">
        <v>1</v>
      </c>
      <c r="F20" s="58">
        <v>1</v>
      </c>
      <c r="G20" s="58">
        <v>0</v>
      </c>
      <c r="H20" s="58">
        <v>1</v>
      </c>
      <c r="I20" s="113">
        <v>0</v>
      </c>
      <c r="J20" s="58">
        <v>0</v>
      </c>
    </row>
    <row r="21" spans="1:13" ht="15.75" customHeight="1" x14ac:dyDescent="0.2">
      <c r="A21" s="50" t="s">
        <v>35</v>
      </c>
      <c r="B21" s="108">
        <v>15</v>
      </c>
      <c r="C21" s="108">
        <v>14</v>
      </c>
      <c r="D21" s="108">
        <v>10</v>
      </c>
      <c r="E21" s="57">
        <v>4</v>
      </c>
      <c r="F21" s="57">
        <v>1</v>
      </c>
      <c r="G21" s="57">
        <v>2</v>
      </c>
      <c r="H21" s="57">
        <v>1</v>
      </c>
      <c r="I21" s="108">
        <v>3</v>
      </c>
      <c r="J21" s="57">
        <v>1</v>
      </c>
    </row>
    <row r="22" spans="1:13" ht="15.75" customHeight="1" x14ac:dyDescent="0.2">
      <c r="A22" s="52" t="s">
        <v>36</v>
      </c>
      <c r="B22" s="58">
        <v>4</v>
      </c>
      <c r="C22" s="58">
        <v>5</v>
      </c>
      <c r="D22" s="113">
        <v>0</v>
      </c>
      <c r="E22" s="58">
        <v>1</v>
      </c>
      <c r="F22" s="58">
        <v>0</v>
      </c>
      <c r="G22" s="58">
        <v>0</v>
      </c>
      <c r="H22" s="58">
        <v>0</v>
      </c>
      <c r="I22" s="113">
        <v>0</v>
      </c>
      <c r="J22" s="58">
        <v>0</v>
      </c>
    </row>
    <row r="23" spans="1:13" ht="15.75" customHeight="1" x14ac:dyDescent="0.2">
      <c r="A23" s="50" t="s">
        <v>37</v>
      </c>
      <c r="B23" s="57">
        <v>7</v>
      </c>
      <c r="C23" s="57">
        <v>2</v>
      </c>
      <c r="D23" s="108">
        <v>2</v>
      </c>
      <c r="E23" s="57">
        <v>1</v>
      </c>
      <c r="F23" s="57">
        <v>2</v>
      </c>
      <c r="G23" s="57">
        <v>1</v>
      </c>
      <c r="H23" s="57">
        <v>1</v>
      </c>
      <c r="I23" s="108">
        <v>1</v>
      </c>
      <c r="J23" s="108">
        <v>0</v>
      </c>
    </row>
    <row r="24" spans="1:13" ht="15.75" customHeight="1" x14ac:dyDescent="0.2">
      <c r="A24" s="52" t="s">
        <v>38</v>
      </c>
      <c r="B24" s="58">
        <v>9</v>
      </c>
      <c r="C24" s="58">
        <v>7</v>
      </c>
      <c r="D24" s="113">
        <v>2</v>
      </c>
      <c r="E24" s="58">
        <v>0</v>
      </c>
      <c r="F24" s="58">
        <v>1</v>
      </c>
      <c r="G24" s="58">
        <v>0</v>
      </c>
      <c r="H24" s="58">
        <v>0</v>
      </c>
      <c r="I24" s="113">
        <v>0</v>
      </c>
      <c r="J24" s="58">
        <v>0</v>
      </c>
    </row>
    <row r="25" spans="1:13" ht="15.75" customHeight="1" x14ac:dyDescent="0.2">
      <c r="A25" s="50" t="s">
        <v>39</v>
      </c>
      <c r="B25" s="57">
        <v>42</v>
      </c>
      <c r="C25" s="57">
        <v>17</v>
      </c>
      <c r="D25" s="108">
        <v>15</v>
      </c>
      <c r="E25" s="57">
        <v>16</v>
      </c>
      <c r="F25" s="57">
        <v>3</v>
      </c>
      <c r="G25" s="57">
        <v>2</v>
      </c>
      <c r="H25" s="57">
        <v>2</v>
      </c>
      <c r="I25" s="108">
        <v>5</v>
      </c>
      <c r="J25" s="57">
        <v>0</v>
      </c>
    </row>
    <row r="26" spans="1:13" ht="15.75" customHeight="1" x14ac:dyDescent="0.2">
      <c r="A26" s="52" t="s">
        <v>40</v>
      </c>
      <c r="B26" s="58">
        <v>363</v>
      </c>
      <c r="C26" s="58">
        <v>2</v>
      </c>
      <c r="D26" s="113">
        <v>0</v>
      </c>
      <c r="E26" s="58">
        <v>1</v>
      </c>
      <c r="F26" s="58">
        <v>0</v>
      </c>
      <c r="G26" s="58">
        <v>0</v>
      </c>
      <c r="H26" s="58">
        <v>0</v>
      </c>
      <c r="I26" s="113">
        <v>0</v>
      </c>
      <c r="J26" s="58">
        <v>0</v>
      </c>
    </row>
    <row r="27" spans="1:13" ht="15.75" customHeight="1" x14ac:dyDescent="0.2">
      <c r="A27" s="50" t="s">
        <v>41</v>
      </c>
      <c r="B27" s="57">
        <v>75</v>
      </c>
      <c r="C27" s="57">
        <v>0</v>
      </c>
      <c r="D27" s="108">
        <v>0</v>
      </c>
      <c r="E27" s="57">
        <v>0</v>
      </c>
      <c r="F27" s="57">
        <v>0</v>
      </c>
      <c r="G27" s="57">
        <v>0</v>
      </c>
      <c r="H27" s="57">
        <v>0</v>
      </c>
      <c r="I27" s="108">
        <v>0</v>
      </c>
      <c r="J27" s="57">
        <v>0</v>
      </c>
    </row>
    <row r="28" spans="1:13" ht="15.75" customHeight="1" x14ac:dyDescent="0.2">
      <c r="A28" s="52" t="s">
        <v>191</v>
      </c>
      <c r="B28" s="58">
        <v>158</v>
      </c>
      <c r="C28" s="58">
        <v>22</v>
      </c>
      <c r="D28" s="113">
        <v>22</v>
      </c>
      <c r="E28" s="58">
        <v>24</v>
      </c>
      <c r="F28" s="58">
        <v>25</v>
      </c>
      <c r="G28" s="58">
        <v>5</v>
      </c>
      <c r="H28" s="58">
        <v>8</v>
      </c>
      <c r="I28" s="113">
        <v>7</v>
      </c>
      <c r="J28" s="58">
        <v>1</v>
      </c>
    </row>
    <row r="29" spans="1:13" ht="15.75" customHeight="1" x14ac:dyDescent="0.2">
      <c r="A29" s="50" t="s">
        <v>43</v>
      </c>
      <c r="B29" s="57">
        <v>8</v>
      </c>
      <c r="C29" s="57">
        <v>0</v>
      </c>
      <c r="D29" s="108">
        <v>1</v>
      </c>
      <c r="E29" s="57">
        <v>0</v>
      </c>
      <c r="F29" s="57">
        <v>0</v>
      </c>
      <c r="G29" s="57">
        <v>0</v>
      </c>
      <c r="H29" s="57">
        <v>0</v>
      </c>
      <c r="I29" s="108">
        <v>0</v>
      </c>
      <c r="J29" s="57">
        <v>0</v>
      </c>
      <c r="M29" s="55"/>
    </row>
    <row r="30" spans="1:13" ht="15.75" customHeight="1" x14ac:dyDescent="0.2">
      <c r="A30" s="52" t="s">
        <v>44</v>
      </c>
      <c r="B30" s="58">
        <v>4</v>
      </c>
      <c r="C30" s="58">
        <v>5</v>
      </c>
      <c r="D30" s="113">
        <v>4</v>
      </c>
      <c r="E30" s="58">
        <v>10</v>
      </c>
      <c r="F30" s="58">
        <v>1</v>
      </c>
      <c r="G30" s="58">
        <v>1</v>
      </c>
      <c r="H30" s="58">
        <v>3</v>
      </c>
      <c r="I30" s="113">
        <v>1</v>
      </c>
      <c r="J30" s="58">
        <v>0</v>
      </c>
    </row>
    <row r="31" spans="1:13" ht="15.75" customHeight="1" x14ac:dyDescent="0.2">
      <c r="A31" s="50" t="s">
        <v>45</v>
      </c>
      <c r="B31" s="57">
        <v>4</v>
      </c>
      <c r="C31" s="57">
        <v>0</v>
      </c>
      <c r="D31" s="108">
        <v>3</v>
      </c>
      <c r="E31" s="57">
        <v>2</v>
      </c>
      <c r="F31" s="57">
        <v>1</v>
      </c>
      <c r="G31" s="57">
        <v>0</v>
      </c>
      <c r="H31" s="57">
        <v>1</v>
      </c>
      <c r="I31" s="108">
        <v>0</v>
      </c>
      <c r="J31" s="57">
        <v>0</v>
      </c>
    </row>
    <row r="32" spans="1:13" ht="15.75" customHeight="1" x14ac:dyDescent="0.2">
      <c r="A32" s="52" t="s">
        <v>46</v>
      </c>
      <c r="B32" s="58">
        <v>5</v>
      </c>
      <c r="C32" s="58">
        <v>8</v>
      </c>
      <c r="D32" s="113">
        <v>8</v>
      </c>
      <c r="E32" s="58">
        <v>5</v>
      </c>
      <c r="F32" s="58">
        <v>0</v>
      </c>
      <c r="G32" s="58">
        <v>1</v>
      </c>
      <c r="H32" s="58">
        <v>2</v>
      </c>
      <c r="I32" s="113">
        <v>0</v>
      </c>
      <c r="J32" s="58">
        <v>0</v>
      </c>
    </row>
    <row r="33" spans="1:14" ht="15.75" customHeight="1" x14ac:dyDescent="0.2">
      <c r="A33" s="50" t="s">
        <v>47</v>
      </c>
      <c r="B33" s="57">
        <v>245</v>
      </c>
      <c r="C33" s="57">
        <v>56</v>
      </c>
      <c r="D33" s="108">
        <v>31</v>
      </c>
      <c r="E33" s="57">
        <v>20</v>
      </c>
      <c r="F33" s="57">
        <v>26</v>
      </c>
      <c r="G33" s="57">
        <v>12</v>
      </c>
      <c r="H33" s="57">
        <v>1</v>
      </c>
      <c r="I33" s="108">
        <v>7</v>
      </c>
      <c r="J33" s="57">
        <v>2</v>
      </c>
    </row>
    <row r="34" spans="1:14" ht="15.75" customHeight="1" x14ac:dyDescent="0.2">
      <c r="A34" s="52" t="s">
        <v>48</v>
      </c>
      <c r="B34" s="58">
        <v>209</v>
      </c>
      <c r="C34" s="58">
        <v>17</v>
      </c>
      <c r="D34" s="113">
        <v>16</v>
      </c>
      <c r="E34" s="58">
        <v>9</v>
      </c>
      <c r="F34" s="58">
        <v>5</v>
      </c>
      <c r="G34" s="58">
        <v>4</v>
      </c>
      <c r="H34" s="58">
        <v>7</v>
      </c>
      <c r="I34" s="113">
        <v>6</v>
      </c>
      <c r="J34" s="58">
        <v>0</v>
      </c>
    </row>
    <row r="35" spans="1:14" ht="15.75" customHeight="1" x14ac:dyDescent="0.2">
      <c r="A35" s="50" t="s">
        <v>49</v>
      </c>
      <c r="B35" s="57">
        <v>131</v>
      </c>
      <c r="C35" s="57">
        <v>9</v>
      </c>
      <c r="D35" s="108">
        <v>4</v>
      </c>
      <c r="E35" s="57">
        <v>6</v>
      </c>
      <c r="F35" s="57">
        <v>6</v>
      </c>
      <c r="G35" s="57">
        <v>8</v>
      </c>
      <c r="H35" s="57">
        <v>1</v>
      </c>
      <c r="I35" s="108">
        <v>3</v>
      </c>
      <c r="J35" s="57">
        <v>1</v>
      </c>
    </row>
    <row r="36" spans="1:14" ht="15.75" customHeight="1" x14ac:dyDescent="0.2">
      <c r="A36" s="52" t="s">
        <v>50</v>
      </c>
      <c r="B36" s="58">
        <v>515</v>
      </c>
      <c r="C36" s="58">
        <v>118</v>
      </c>
      <c r="D36" s="113">
        <v>74</v>
      </c>
      <c r="E36" s="58">
        <v>86</v>
      </c>
      <c r="F36" s="58">
        <v>103</v>
      </c>
      <c r="G36" s="58">
        <v>30</v>
      </c>
      <c r="H36" s="58">
        <v>31</v>
      </c>
      <c r="I36" s="113">
        <v>18</v>
      </c>
      <c r="J36" s="58">
        <v>6</v>
      </c>
    </row>
    <row r="37" spans="1:14" ht="15.75" customHeight="1" x14ac:dyDescent="0.2">
      <c r="A37" s="50" t="s">
        <v>51</v>
      </c>
      <c r="B37" s="57">
        <v>882</v>
      </c>
      <c r="C37" s="57">
        <v>101</v>
      </c>
      <c r="D37" s="108">
        <v>77</v>
      </c>
      <c r="E37" s="57">
        <v>82</v>
      </c>
      <c r="F37" s="57">
        <v>74</v>
      </c>
      <c r="G37" s="57">
        <v>33</v>
      </c>
      <c r="H37" s="57">
        <v>23</v>
      </c>
      <c r="I37" s="108">
        <v>22</v>
      </c>
      <c r="J37" s="57">
        <v>3</v>
      </c>
    </row>
    <row r="38" spans="1:14" ht="15.75" customHeight="1" x14ac:dyDescent="0.2">
      <c r="A38" s="52" t="s">
        <v>52</v>
      </c>
      <c r="B38" s="58">
        <v>127</v>
      </c>
      <c r="C38" s="58">
        <v>56</v>
      </c>
      <c r="D38" s="113">
        <v>26</v>
      </c>
      <c r="E38" s="58">
        <v>31</v>
      </c>
      <c r="F38" s="58">
        <v>21</v>
      </c>
      <c r="G38" s="58">
        <v>12</v>
      </c>
      <c r="H38" s="58">
        <v>7</v>
      </c>
      <c r="I38" s="113">
        <v>4</v>
      </c>
      <c r="J38" s="58">
        <v>1</v>
      </c>
    </row>
    <row r="39" spans="1:14" ht="15.75" customHeight="1" x14ac:dyDescent="0.2">
      <c r="A39" s="50" t="s">
        <v>53</v>
      </c>
      <c r="B39" s="57">
        <v>141</v>
      </c>
      <c r="C39" s="57">
        <v>15</v>
      </c>
      <c r="D39" s="108">
        <v>25</v>
      </c>
      <c r="E39" s="57">
        <v>32</v>
      </c>
      <c r="F39" s="57">
        <v>23</v>
      </c>
      <c r="G39" s="57">
        <v>6</v>
      </c>
      <c r="H39" s="57">
        <v>9</v>
      </c>
      <c r="I39" s="108">
        <v>5</v>
      </c>
      <c r="J39" s="57">
        <v>2</v>
      </c>
    </row>
    <row r="40" spans="1:14" ht="15.75" customHeight="1" x14ac:dyDescent="0.2">
      <c r="A40" s="52" t="s">
        <v>54</v>
      </c>
      <c r="B40" s="58">
        <v>111</v>
      </c>
      <c r="C40" s="58">
        <v>27</v>
      </c>
      <c r="D40" s="113">
        <v>17</v>
      </c>
      <c r="E40" s="58">
        <v>31</v>
      </c>
      <c r="F40" s="58">
        <v>27</v>
      </c>
      <c r="G40" s="58">
        <v>8</v>
      </c>
      <c r="H40" s="58">
        <v>6</v>
      </c>
      <c r="I40" s="113">
        <v>6</v>
      </c>
      <c r="J40" s="58">
        <v>2</v>
      </c>
    </row>
    <row r="41" spans="1:14" ht="15.75" customHeight="1" x14ac:dyDescent="0.2">
      <c r="A41" s="50" t="s">
        <v>55</v>
      </c>
      <c r="B41" s="57">
        <v>220</v>
      </c>
      <c r="C41" s="57">
        <v>22</v>
      </c>
      <c r="D41" s="108">
        <v>14</v>
      </c>
      <c r="E41" s="57">
        <v>15</v>
      </c>
      <c r="F41" s="57">
        <v>33</v>
      </c>
      <c r="G41" s="57">
        <v>5</v>
      </c>
      <c r="H41" s="57">
        <v>6</v>
      </c>
      <c r="I41" s="108">
        <v>4</v>
      </c>
      <c r="J41" s="57">
        <v>2</v>
      </c>
    </row>
    <row r="42" spans="1:14" ht="15.75" customHeight="1" x14ac:dyDescent="0.2">
      <c r="A42" s="52" t="s">
        <v>56</v>
      </c>
      <c r="B42" s="58">
        <v>25</v>
      </c>
      <c r="C42" s="58">
        <v>14</v>
      </c>
      <c r="D42" s="113">
        <v>2</v>
      </c>
      <c r="E42" s="58">
        <v>7</v>
      </c>
      <c r="F42" s="58">
        <v>5</v>
      </c>
      <c r="G42" s="58">
        <v>1</v>
      </c>
      <c r="H42" s="58">
        <v>0</v>
      </c>
      <c r="I42" s="113">
        <v>2</v>
      </c>
      <c r="J42" s="58">
        <v>0</v>
      </c>
    </row>
    <row r="43" spans="1:14" ht="15.75" customHeight="1" x14ac:dyDescent="0.2">
      <c r="A43" s="50" t="s">
        <v>57</v>
      </c>
      <c r="B43" s="57">
        <v>126</v>
      </c>
      <c r="C43" s="57">
        <v>81</v>
      </c>
      <c r="D43" s="108">
        <v>39</v>
      </c>
      <c r="E43" s="57">
        <v>42</v>
      </c>
      <c r="F43" s="57">
        <v>26</v>
      </c>
      <c r="G43" s="57">
        <v>9</v>
      </c>
      <c r="H43" s="57">
        <v>8</v>
      </c>
      <c r="I43" s="108">
        <v>8</v>
      </c>
      <c r="J43" s="57">
        <v>3</v>
      </c>
    </row>
    <row r="44" spans="1:14" ht="15.75" customHeight="1" x14ac:dyDescent="0.2">
      <c r="A44" s="52" t="s">
        <v>58</v>
      </c>
      <c r="B44" s="58">
        <v>74</v>
      </c>
      <c r="C44" s="58">
        <v>21</v>
      </c>
      <c r="D44" s="113">
        <v>18</v>
      </c>
      <c r="E44" s="58">
        <v>14</v>
      </c>
      <c r="F44" s="58">
        <v>13</v>
      </c>
      <c r="G44" s="58">
        <v>11</v>
      </c>
      <c r="H44" s="58">
        <v>5</v>
      </c>
      <c r="I44" s="113">
        <v>3</v>
      </c>
      <c r="J44" s="58">
        <v>0</v>
      </c>
    </row>
    <row r="45" spans="1:14" ht="15.75" customHeight="1" x14ac:dyDescent="0.2">
      <c r="A45" s="50" t="s">
        <v>59</v>
      </c>
      <c r="B45" s="57">
        <v>251</v>
      </c>
      <c r="C45" s="57">
        <v>63</v>
      </c>
      <c r="D45" s="108">
        <v>34</v>
      </c>
      <c r="E45" s="57">
        <v>35</v>
      </c>
      <c r="F45" s="57">
        <v>19</v>
      </c>
      <c r="G45" s="57">
        <v>14</v>
      </c>
      <c r="H45" s="57">
        <v>7</v>
      </c>
      <c r="I45" s="108">
        <v>12</v>
      </c>
      <c r="J45" s="57">
        <v>2</v>
      </c>
    </row>
    <row r="46" spans="1:14" ht="15.75" customHeight="1" x14ac:dyDescent="0.2">
      <c r="A46" s="59"/>
    </row>
    <row r="47" spans="1:14" ht="15.75" customHeight="1" x14ac:dyDescent="0.2">
      <c r="A47" s="53" t="s">
        <v>20</v>
      </c>
      <c r="B47" s="117">
        <f>SUM(B9:B45)-SUM(B17:B20)</f>
        <v>6210</v>
      </c>
      <c r="C47" s="117">
        <f t="shared" ref="C47:J47" si="0">SUM(C9:C45)-SUM(C17:C20)</f>
        <v>1419</v>
      </c>
      <c r="D47" s="117">
        <f t="shared" si="0"/>
        <v>926</v>
      </c>
      <c r="E47" s="117">
        <f t="shared" si="0"/>
        <v>1003</v>
      </c>
      <c r="F47" s="117">
        <f t="shared" si="0"/>
        <v>805</v>
      </c>
      <c r="G47" s="117">
        <f t="shared" si="0"/>
        <v>349</v>
      </c>
      <c r="H47" s="117">
        <f t="shared" si="0"/>
        <v>301</v>
      </c>
      <c r="I47" s="117">
        <f t="shared" si="0"/>
        <v>262</v>
      </c>
      <c r="J47" s="117">
        <f t="shared" si="0"/>
        <v>80</v>
      </c>
      <c r="K47" s="109"/>
      <c r="L47" s="55"/>
      <c r="M47" s="55"/>
      <c r="N47" s="55"/>
    </row>
    <row r="48" spans="1:14" ht="15.75" customHeight="1" x14ac:dyDescent="0.2"/>
    <row r="49" spans="1:16" ht="15.75" customHeight="1" x14ac:dyDescent="0.2">
      <c r="A49" s="35" t="s">
        <v>60</v>
      </c>
      <c r="B49" s="57">
        <v>647</v>
      </c>
      <c r="C49" s="57">
        <v>222</v>
      </c>
      <c r="D49" s="57">
        <v>68</v>
      </c>
      <c r="E49" s="57">
        <v>56</v>
      </c>
      <c r="F49" s="57">
        <v>51</v>
      </c>
      <c r="G49" s="57">
        <v>20</v>
      </c>
      <c r="H49" s="57">
        <v>24</v>
      </c>
      <c r="I49" s="57">
        <v>10</v>
      </c>
      <c r="J49" s="57">
        <v>6</v>
      </c>
      <c r="K49" s="55"/>
      <c r="L49" s="55"/>
      <c r="M49" s="55"/>
    </row>
    <row r="50" spans="1:16" s="55" customFormat="1" ht="15.75" customHeight="1" x14ac:dyDescent="0.2">
      <c r="A50" s="38" t="s">
        <v>61</v>
      </c>
      <c r="B50" s="58">
        <v>1198</v>
      </c>
      <c r="C50" s="58">
        <v>378</v>
      </c>
      <c r="D50" s="58">
        <v>308</v>
      </c>
      <c r="E50" s="58">
        <v>366</v>
      </c>
      <c r="F50" s="58">
        <v>246</v>
      </c>
      <c r="G50" s="58">
        <v>125</v>
      </c>
      <c r="H50" s="58">
        <v>115</v>
      </c>
      <c r="I50" s="58">
        <v>105</v>
      </c>
      <c r="J50" s="58">
        <v>36</v>
      </c>
      <c r="N50" s="41"/>
      <c r="O50" s="41"/>
      <c r="P50" s="41"/>
    </row>
    <row r="51" spans="1:16" x14ac:dyDescent="0.2">
      <c r="A51" s="35" t="s">
        <v>62</v>
      </c>
      <c r="B51" s="57">
        <v>1864</v>
      </c>
      <c r="C51" s="57">
        <v>301</v>
      </c>
      <c r="D51" s="57">
        <v>197</v>
      </c>
      <c r="E51" s="57">
        <v>214</v>
      </c>
      <c r="F51" s="57">
        <v>209</v>
      </c>
      <c r="G51" s="57">
        <v>87</v>
      </c>
      <c r="H51" s="57">
        <v>69</v>
      </c>
      <c r="I51" s="57">
        <v>53</v>
      </c>
      <c r="J51" s="57">
        <v>11</v>
      </c>
    </row>
    <row r="52" spans="1:16" x14ac:dyDescent="0.2">
      <c r="A52" s="44" t="s">
        <v>63</v>
      </c>
    </row>
  </sheetData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19"/>
  <dimension ref="A1:V736"/>
  <sheetViews>
    <sheetView showGridLines="0" zoomScaleNormal="100" workbookViewId="0">
      <selection activeCell="A3" sqref="A3:K3"/>
    </sheetView>
  </sheetViews>
  <sheetFormatPr defaultRowHeight="12.75" x14ac:dyDescent="0.2"/>
  <cols>
    <col min="1" max="1" width="17.140625" style="44" customWidth="1"/>
    <col min="2" max="5" width="9.7109375" customWidth="1"/>
    <col min="6" max="6" width="9.7109375" style="80" customWidth="1"/>
    <col min="7" max="9" width="9.7109375" customWidth="1"/>
    <col min="10" max="10" width="1.140625" customWidth="1"/>
    <col min="11" max="11" width="9.7109375" customWidth="1"/>
  </cols>
  <sheetData>
    <row r="1" spans="1:22" s="41" customFormat="1" ht="15.75" customHeight="1" x14ac:dyDescent="0.2"/>
    <row r="2" spans="1:22" s="41" customFormat="1" ht="15.75" customHeight="1" x14ac:dyDescent="0.2"/>
    <row r="3" spans="1:22" s="41" customFormat="1" ht="15.75" customHeight="1" x14ac:dyDescent="0.25">
      <c r="A3" s="135" t="s">
        <v>215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22" s="41" customFormat="1" ht="15.75" customHeight="1" x14ac:dyDescent="0.25">
      <c r="A4" s="33"/>
      <c r="F4" s="78"/>
    </row>
    <row r="5" spans="1:22" s="41" customFormat="1" ht="15.75" customHeight="1" x14ac:dyDescent="0.25">
      <c r="A5" s="33"/>
      <c r="F5" s="78"/>
    </row>
    <row r="6" spans="1:22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107"/>
      <c r="K6" s="67" t="s">
        <v>100</v>
      </c>
      <c r="V6" s="47"/>
    </row>
    <row r="7" spans="1:22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107"/>
      <c r="K7" s="67" t="s">
        <v>101</v>
      </c>
      <c r="V7" s="47"/>
    </row>
    <row r="8" spans="1:22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K8" s="47"/>
      <c r="V8" s="47"/>
    </row>
    <row r="9" spans="1:22" ht="15.75" customHeight="1" x14ac:dyDescent="0.2">
      <c r="A9" s="50" t="s">
        <v>229</v>
      </c>
      <c r="B9" s="57">
        <v>3801</v>
      </c>
      <c r="C9" s="57">
        <v>844</v>
      </c>
      <c r="D9" s="108">
        <v>3826</v>
      </c>
      <c r="E9" s="57">
        <v>1899</v>
      </c>
      <c r="F9" s="57">
        <v>1281</v>
      </c>
      <c r="G9" s="57">
        <v>2152</v>
      </c>
      <c r="H9" s="57">
        <v>16963</v>
      </c>
      <c r="I9" s="108">
        <v>32</v>
      </c>
      <c r="J9" s="60"/>
      <c r="K9" s="108">
        <v>31159</v>
      </c>
      <c r="L9" s="51"/>
      <c r="M9" s="51"/>
      <c r="V9" s="47"/>
    </row>
    <row r="10" spans="1:22" ht="15.75" customHeight="1" x14ac:dyDescent="0.2">
      <c r="A10" s="52" t="s">
        <v>230</v>
      </c>
      <c r="B10" s="58">
        <v>1488</v>
      </c>
      <c r="C10" s="58">
        <v>1717</v>
      </c>
      <c r="D10" s="113">
        <v>6841</v>
      </c>
      <c r="E10" s="58">
        <v>4218</v>
      </c>
      <c r="F10" s="58">
        <v>3086</v>
      </c>
      <c r="G10" s="58">
        <v>3783</v>
      </c>
      <c r="H10" s="58">
        <v>12456</v>
      </c>
      <c r="I10" s="113">
        <v>65</v>
      </c>
      <c r="J10" s="60"/>
      <c r="K10" s="113">
        <v>33893</v>
      </c>
      <c r="V10" s="47"/>
    </row>
    <row r="11" spans="1:22" ht="15.75" customHeight="1" x14ac:dyDescent="0.2">
      <c r="A11" s="50" t="s">
        <v>231</v>
      </c>
      <c r="B11" s="57">
        <v>1402</v>
      </c>
      <c r="C11" s="57">
        <v>332</v>
      </c>
      <c r="D11" s="108">
        <v>2607</v>
      </c>
      <c r="E11" s="57">
        <v>765</v>
      </c>
      <c r="F11" s="57">
        <v>1142</v>
      </c>
      <c r="G11" s="57">
        <v>1047</v>
      </c>
      <c r="H11" s="57">
        <v>9262</v>
      </c>
      <c r="I11" s="108">
        <v>29</v>
      </c>
      <c r="J11" s="60"/>
      <c r="K11" s="108">
        <v>16865</v>
      </c>
      <c r="V11" s="47"/>
    </row>
    <row r="12" spans="1:22" ht="15.75" customHeight="1" x14ac:dyDescent="0.2">
      <c r="A12" s="52" t="s">
        <v>26</v>
      </c>
      <c r="B12" s="58">
        <v>2972</v>
      </c>
      <c r="C12" s="58">
        <v>1155</v>
      </c>
      <c r="D12" s="113">
        <v>8031</v>
      </c>
      <c r="E12" s="58">
        <v>2239</v>
      </c>
      <c r="F12" s="58">
        <v>3205</v>
      </c>
      <c r="G12" s="58">
        <v>2806</v>
      </c>
      <c r="H12" s="58">
        <v>19725</v>
      </c>
      <c r="I12" s="113">
        <v>115</v>
      </c>
      <c r="J12" s="60"/>
      <c r="K12" s="113">
        <v>40633</v>
      </c>
      <c r="V12" s="47"/>
    </row>
    <row r="13" spans="1:22" ht="15.75" customHeight="1" x14ac:dyDescent="0.2">
      <c r="A13" s="50" t="s">
        <v>27</v>
      </c>
      <c r="B13" s="57">
        <v>697</v>
      </c>
      <c r="C13" s="57">
        <v>455</v>
      </c>
      <c r="D13" s="108">
        <v>2965</v>
      </c>
      <c r="E13" s="57">
        <v>743</v>
      </c>
      <c r="F13" s="57">
        <v>1165</v>
      </c>
      <c r="G13" s="57">
        <v>1422</v>
      </c>
      <c r="H13" s="57">
        <v>7266</v>
      </c>
      <c r="I13" s="108">
        <v>49</v>
      </c>
      <c r="J13" s="60"/>
      <c r="K13" s="108">
        <v>14963</v>
      </c>
      <c r="V13" s="47"/>
    </row>
    <row r="14" spans="1:22" ht="15.75" customHeight="1" x14ac:dyDescent="0.2">
      <c r="A14" s="52" t="s">
        <v>28</v>
      </c>
      <c r="B14" s="58">
        <v>91</v>
      </c>
      <c r="C14" s="58">
        <v>41</v>
      </c>
      <c r="D14" s="113">
        <v>529</v>
      </c>
      <c r="E14" s="58">
        <v>67</v>
      </c>
      <c r="F14" s="58">
        <v>158</v>
      </c>
      <c r="G14" s="58">
        <v>137</v>
      </c>
      <c r="H14" s="58">
        <v>1233</v>
      </c>
      <c r="I14" s="113">
        <v>3</v>
      </c>
      <c r="J14" s="60"/>
      <c r="K14" s="113">
        <v>2379</v>
      </c>
      <c r="V14" s="47"/>
    </row>
    <row r="15" spans="1:22" ht="15.75" customHeight="1" x14ac:dyDescent="0.2">
      <c r="A15" s="50" t="s">
        <v>29</v>
      </c>
      <c r="B15" s="57">
        <v>327</v>
      </c>
      <c r="C15" s="57">
        <v>51</v>
      </c>
      <c r="D15" s="108">
        <v>659</v>
      </c>
      <c r="E15" s="57">
        <v>124</v>
      </c>
      <c r="F15" s="57">
        <v>164</v>
      </c>
      <c r="G15" s="57">
        <v>337</v>
      </c>
      <c r="H15" s="57">
        <v>3068</v>
      </c>
      <c r="I15" s="108">
        <v>16</v>
      </c>
      <c r="J15" s="60"/>
      <c r="K15" s="108">
        <v>4791</v>
      </c>
      <c r="V15" s="47"/>
    </row>
    <row r="16" spans="1:22" ht="15.75" customHeight="1" x14ac:dyDescent="0.2">
      <c r="A16" s="52" t="s">
        <v>30</v>
      </c>
      <c r="B16" s="58">
        <v>217</v>
      </c>
      <c r="C16" s="58">
        <v>91</v>
      </c>
      <c r="D16" s="113">
        <v>570</v>
      </c>
      <c r="E16" s="58">
        <v>228</v>
      </c>
      <c r="F16" s="58">
        <v>229</v>
      </c>
      <c r="G16" s="58">
        <v>247</v>
      </c>
      <c r="H16" s="58">
        <v>1548</v>
      </c>
      <c r="I16" s="113">
        <v>13</v>
      </c>
      <c r="J16" s="60"/>
      <c r="K16" s="113">
        <v>3236</v>
      </c>
      <c r="V16" s="47"/>
    </row>
    <row r="17" spans="1:22" ht="15.75" hidden="1" customHeight="1" x14ac:dyDescent="0.2">
      <c r="A17" s="50" t="s">
        <v>31</v>
      </c>
      <c r="B17" s="57">
        <v>141</v>
      </c>
      <c r="C17" s="57">
        <v>237</v>
      </c>
      <c r="D17" s="108">
        <v>354</v>
      </c>
      <c r="E17" s="57">
        <v>230</v>
      </c>
      <c r="F17" s="57">
        <v>154</v>
      </c>
      <c r="G17" s="57">
        <v>458</v>
      </c>
      <c r="H17" s="57">
        <v>807</v>
      </c>
      <c r="I17" s="108">
        <v>13</v>
      </c>
      <c r="J17" s="60"/>
      <c r="K17" s="108">
        <v>2409</v>
      </c>
      <c r="V17" s="47"/>
    </row>
    <row r="18" spans="1:22" ht="15.75" hidden="1" customHeight="1" x14ac:dyDescent="0.2">
      <c r="A18" s="52" t="s">
        <v>32</v>
      </c>
      <c r="B18" s="58">
        <v>12</v>
      </c>
      <c r="C18" s="58">
        <v>7</v>
      </c>
      <c r="D18" s="113">
        <v>38</v>
      </c>
      <c r="E18" s="58">
        <v>31</v>
      </c>
      <c r="F18" s="58">
        <v>29</v>
      </c>
      <c r="G18" s="58">
        <v>98</v>
      </c>
      <c r="H18" s="58">
        <v>462</v>
      </c>
      <c r="I18" s="113">
        <v>3</v>
      </c>
      <c r="J18" s="60"/>
      <c r="K18" s="113">
        <v>684</v>
      </c>
      <c r="V18" s="47"/>
    </row>
    <row r="19" spans="1:22" ht="15.75" hidden="1" customHeight="1" x14ac:dyDescent="0.2">
      <c r="A19" s="50" t="s">
        <v>33</v>
      </c>
      <c r="B19" s="57">
        <v>5</v>
      </c>
      <c r="C19" s="57">
        <v>10</v>
      </c>
      <c r="D19" s="108">
        <v>28</v>
      </c>
      <c r="E19" s="57">
        <v>17</v>
      </c>
      <c r="F19" s="57">
        <v>42</v>
      </c>
      <c r="G19" s="57">
        <v>58</v>
      </c>
      <c r="H19" s="57">
        <v>162</v>
      </c>
      <c r="I19" s="108">
        <v>2</v>
      </c>
      <c r="J19" s="60"/>
      <c r="K19" s="108">
        <v>330</v>
      </c>
      <c r="V19" s="47"/>
    </row>
    <row r="20" spans="1:22" ht="15.75" hidden="1" customHeight="1" x14ac:dyDescent="0.2">
      <c r="A20" s="52" t="s">
        <v>34</v>
      </c>
      <c r="B20" s="58">
        <v>24</v>
      </c>
      <c r="C20" s="58">
        <v>21</v>
      </c>
      <c r="D20" s="113">
        <v>52</v>
      </c>
      <c r="E20" s="58">
        <v>46</v>
      </c>
      <c r="F20" s="58">
        <v>26</v>
      </c>
      <c r="G20" s="58">
        <v>75</v>
      </c>
      <c r="H20" s="58">
        <v>258</v>
      </c>
      <c r="I20" s="113">
        <v>1</v>
      </c>
      <c r="J20" s="60"/>
      <c r="K20" s="113">
        <v>515</v>
      </c>
      <c r="V20" s="47"/>
    </row>
    <row r="21" spans="1:22" ht="15.75" customHeight="1" x14ac:dyDescent="0.2">
      <c r="A21" s="50" t="s">
        <v>35</v>
      </c>
      <c r="B21" s="108">
        <v>182</v>
      </c>
      <c r="C21" s="108">
        <v>275</v>
      </c>
      <c r="D21" s="108">
        <v>472</v>
      </c>
      <c r="E21" s="57">
        <v>324</v>
      </c>
      <c r="F21" s="57">
        <v>251</v>
      </c>
      <c r="G21" s="57">
        <v>689</v>
      </c>
      <c r="H21" s="57">
        <v>1689</v>
      </c>
      <c r="I21" s="108">
        <v>19</v>
      </c>
      <c r="J21" s="60"/>
      <c r="K21" s="108">
        <v>3938</v>
      </c>
      <c r="V21" s="47"/>
    </row>
    <row r="22" spans="1:22" ht="15.75" customHeight="1" x14ac:dyDescent="0.2">
      <c r="A22" s="52" t="s">
        <v>36</v>
      </c>
      <c r="B22" s="58">
        <v>22</v>
      </c>
      <c r="C22" s="58">
        <v>21</v>
      </c>
      <c r="D22" s="113">
        <v>89</v>
      </c>
      <c r="E22" s="58">
        <v>38</v>
      </c>
      <c r="F22" s="58">
        <v>14</v>
      </c>
      <c r="G22" s="58">
        <v>35</v>
      </c>
      <c r="H22" s="58">
        <v>134</v>
      </c>
      <c r="I22" s="113">
        <v>0</v>
      </c>
      <c r="J22" s="60"/>
      <c r="K22" s="113">
        <v>357</v>
      </c>
      <c r="V22" s="47"/>
    </row>
    <row r="23" spans="1:22" ht="15.75" customHeight="1" x14ac:dyDescent="0.2">
      <c r="A23" s="50" t="s">
        <v>37</v>
      </c>
      <c r="B23" s="57">
        <v>3</v>
      </c>
      <c r="C23" s="57">
        <v>5</v>
      </c>
      <c r="D23" s="108">
        <v>24</v>
      </c>
      <c r="E23" s="57">
        <v>10</v>
      </c>
      <c r="F23" s="57">
        <v>12</v>
      </c>
      <c r="G23" s="57">
        <v>43</v>
      </c>
      <c r="H23" s="57">
        <v>287</v>
      </c>
      <c r="I23" s="108">
        <v>0</v>
      </c>
      <c r="J23" s="60"/>
      <c r="K23" s="108">
        <v>384</v>
      </c>
      <c r="V23" s="47"/>
    </row>
    <row r="24" spans="1:22" ht="15.75" customHeight="1" x14ac:dyDescent="0.2">
      <c r="A24" s="52" t="s">
        <v>38</v>
      </c>
      <c r="B24" s="58">
        <v>183</v>
      </c>
      <c r="C24" s="58">
        <v>150</v>
      </c>
      <c r="D24" s="113">
        <v>223</v>
      </c>
      <c r="E24" s="58">
        <v>283</v>
      </c>
      <c r="F24" s="58">
        <v>125</v>
      </c>
      <c r="G24" s="58">
        <v>393</v>
      </c>
      <c r="H24" s="58">
        <v>918</v>
      </c>
      <c r="I24" s="113">
        <v>13</v>
      </c>
      <c r="J24" s="60"/>
      <c r="K24" s="113">
        <v>2302</v>
      </c>
      <c r="V24" s="47"/>
    </row>
    <row r="25" spans="1:22" ht="15.75" customHeight="1" x14ac:dyDescent="0.2">
      <c r="A25" s="50" t="s">
        <v>39</v>
      </c>
      <c r="B25" s="57">
        <v>114</v>
      </c>
      <c r="C25" s="57">
        <v>76</v>
      </c>
      <c r="D25" s="108">
        <v>290</v>
      </c>
      <c r="E25" s="57">
        <v>181</v>
      </c>
      <c r="F25" s="57">
        <v>244</v>
      </c>
      <c r="G25" s="57">
        <v>542</v>
      </c>
      <c r="H25" s="57">
        <v>3654</v>
      </c>
      <c r="I25" s="108">
        <v>5</v>
      </c>
      <c r="J25" s="60"/>
      <c r="K25" s="108">
        <v>5199</v>
      </c>
      <c r="V25" s="47"/>
    </row>
    <row r="26" spans="1:22" ht="15.75" customHeight="1" x14ac:dyDescent="0.2">
      <c r="A26" s="52" t="s">
        <v>40</v>
      </c>
      <c r="B26" s="58">
        <v>746</v>
      </c>
      <c r="C26" s="58">
        <v>340</v>
      </c>
      <c r="D26" s="113">
        <v>2480</v>
      </c>
      <c r="E26" s="58">
        <v>757</v>
      </c>
      <c r="F26" s="58">
        <v>1283</v>
      </c>
      <c r="G26" s="58">
        <v>677</v>
      </c>
      <c r="H26" s="58">
        <v>5155</v>
      </c>
      <c r="I26" s="113">
        <v>27</v>
      </c>
      <c r="J26" s="60"/>
      <c r="K26" s="113">
        <v>11540</v>
      </c>
      <c r="V26" s="47"/>
    </row>
    <row r="27" spans="1:22" ht="15.75" customHeight="1" x14ac:dyDescent="0.2">
      <c r="A27" s="50" t="s">
        <v>41</v>
      </c>
      <c r="B27" s="57">
        <v>131</v>
      </c>
      <c r="C27" s="57">
        <v>90</v>
      </c>
      <c r="D27" s="108">
        <v>484</v>
      </c>
      <c r="E27" s="57">
        <v>175</v>
      </c>
      <c r="F27" s="57">
        <v>105</v>
      </c>
      <c r="G27" s="57">
        <v>174</v>
      </c>
      <c r="H27" s="57">
        <v>864</v>
      </c>
      <c r="I27" s="108">
        <v>7</v>
      </c>
      <c r="J27" s="60"/>
      <c r="K27" s="108">
        <v>2053</v>
      </c>
      <c r="V27" s="47"/>
    </row>
    <row r="28" spans="1:22" ht="15.75" customHeight="1" x14ac:dyDescent="0.2">
      <c r="A28" s="52" t="s">
        <v>191</v>
      </c>
      <c r="B28" s="58">
        <v>154</v>
      </c>
      <c r="C28" s="58">
        <v>113</v>
      </c>
      <c r="D28" s="113">
        <v>1626</v>
      </c>
      <c r="E28" s="58">
        <v>250</v>
      </c>
      <c r="F28" s="58">
        <v>153</v>
      </c>
      <c r="G28" s="58">
        <v>254</v>
      </c>
      <c r="H28" s="58">
        <v>4275</v>
      </c>
      <c r="I28" s="113">
        <v>15</v>
      </c>
      <c r="J28" s="60"/>
      <c r="K28" s="113">
        <v>6883</v>
      </c>
      <c r="V28" s="47"/>
    </row>
    <row r="29" spans="1:22" ht="15.75" customHeight="1" x14ac:dyDescent="0.2">
      <c r="A29" s="50" t="s">
        <v>43</v>
      </c>
      <c r="B29" s="57">
        <v>228</v>
      </c>
      <c r="C29" s="57">
        <v>56</v>
      </c>
      <c r="D29" s="108">
        <v>137</v>
      </c>
      <c r="E29" s="57">
        <v>98</v>
      </c>
      <c r="F29" s="57">
        <v>65</v>
      </c>
      <c r="G29" s="57">
        <v>74</v>
      </c>
      <c r="H29" s="57">
        <v>195</v>
      </c>
      <c r="I29" s="108">
        <v>0</v>
      </c>
      <c r="J29" s="60"/>
      <c r="K29" s="108">
        <v>856</v>
      </c>
      <c r="V29" s="47"/>
    </row>
    <row r="30" spans="1:22" ht="15.75" customHeight="1" x14ac:dyDescent="0.2">
      <c r="A30" s="52" t="s">
        <v>44</v>
      </c>
      <c r="B30" s="58">
        <v>344</v>
      </c>
      <c r="C30" s="58">
        <v>154</v>
      </c>
      <c r="D30" s="113">
        <v>378</v>
      </c>
      <c r="E30" s="58">
        <v>270</v>
      </c>
      <c r="F30" s="58">
        <v>221</v>
      </c>
      <c r="G30" s="58">
        <v>406</v>
      </c>
      <c r="H30" s="58">
        <v>1763</v>
      </c>
      <c r="I30" s="113">
        <v>14</v>
      </c>
      <c r="J30" s="60"/>
      <c r="K30" s="113">
        <v>3582</v>
      </c>
      <c r="V30" s="47"/>
    </row>
    <row r="31" spans="1:22" ht="15.75" customHeight="1" x14ac:dyDescent="0.2">
      <c r="A31" s="50" t="s">
        <v>45</v>
      </c>
      <c r="B31" s="57">
        <v>111</v>
      </c>
      <c r="C31" s="57">
        <v>51</v>
      </c>
      <c r="D31" s="108">
        <v>158</v>
      </c>
      <c r="E31" s="57">
        <v>103</v>
      </c>
      <c r="F31" s="57">
        <v>96</v>
      </c>
      <c r="G31" s="57">
        <v>110</v>
      </c>
      <c r="H31" s="57">
        <v>344</v>
      </c>
      <c r="I31" s="108">
        <v>2</v>
      </c>
      <c r="J31" s="60"/>
      <c r="K31" s="108">
        <v>976</v>
      </c>
      <c r="V31" s="47"/>
    </row>
    <row r="32" spans="1:22" ht="15.75" customHeight="1" x14ac:dyDescent="0.2">
      <c r="A32" s="52" t="s">
        <v>46</v>
      </c>
      <c r="B32" s="58">
        <v>155</v>
      </c>
      <c r="C32" s="58">
        <v>129</v>
      </c>
      <c r="D32" s="113">
        <v>332</v>
      </c>
      <c r="E32" s="58">
        <v>206</v>
      </c>
      <c r="F32" s="58">
        <v>129</v>
      </c>
      <c r="G32" s="58">
        <v>230</v>
      </c>
      <c r="H32" s="58">
        <v>548</v>
      </c>
      <c r="I32" s="113">
        <v>14</v>
      </c>
      <c r="J32" s="60"/>
      <c r="K32" s="113">
        <v>1758</v>
      </c>
      <c r="V32" s="47"/>
    </row>
    <row r="33" spans="1:22" ht="15.75" customHeight="1" x14ac:dyDescent="0.2">
      <c r="A33" s="50" t="s">
        <v>47</v>
      </c>
      <c r="B33" s="57">
        <v>656</v>
      </c>
      <c r="C33" s="57">
        <v>250</v>
      </c>
      <c r="D33" s="108">
        <v>1868</v>
      </c>
      <c r="E33" s="57">
        <v>459</v>
      </c>
      <c r="F33" s="57">
        <v>525</v>
      </c>
      <c r="G33" s="57">
        <v>523</v>
      </c>
      <c r="H33" s="57">
        <v>3544</v>
      </c>
      <c r="I33" s="108">
        <v>27</v>
      </c>
      <c r="J33" s="60"/>
      <c r="K33" s="108">
        <v>7898</v>
      </c>
      <c r="V33" s="47"/>
    </row>
    <row r="34" spans="1:22" ht="15.75" customHeight="1" x14ac:dyDescent="0.2">
      <c r="A34" s="52" t="s">
        <v>48</v>
      </c>
      <c r="B34" s="58">
        <v>596</v>
      </c>
      <c r="C34" s="58">
        <v>388</v>
      </c>
      <c r="D34" s="113">
        <v>2200</v>
      </c>
      <c r="E34" s="58">
        <v>728</v>
      </c>
      <c r="F34" s="58">
        <v>582</v>
      </c>
      <c r="G34" s="58">
        <v>1031</v>
      </c>
      <c r="H34" s="58">
        <v>9515</v>
      </c>
      <c r="I34" s="113">
        <v>33</v>
      </c>
      <c r="J34" s="60"/>
      <c r="K34" s="113">
        <v>15177</v>
      </c>
      <c r="V34" s="47"/>
    </row>
    <row r="35" spans="1:22" ht="15.75" customHeight="1" x14ac:dyDescent="0.2">
      <c r="A35" s="50" t="s">
        <v>49</v>
      </c>
      <c r="B35" s="57">
        <v>439</v>
      </c>
      <c r="C35" s="57">
        <v>180</v>
      </c>
      <c r="D35" s="108">
        <v>1384</v>
      </c>
      <c r="E35" s="57">
        <v>398</v>
      </c>
      <c r="F35" s="57">
        <v>565</v>
      </c>
      <c r="G35" s="57">
        <v>575</v>
      </c>
      <c r="H35" s="57">
        <v>5404</v>
      </c>
      <c r="I35" s="108">
        <v>5</v>
      </c>
      <c r="J35" s="60"/>
      <c r="K35" s="108">
        <v>9049</v>
      </c>
      <c r="V35" s="47"/>
    </row>
    <row r="36" spans="1:22" ht="15.75" customHeight="1" x14ac:dyDescent="0.2">
      <c r="A36" s="52" t="s">
        <v>50</v>
      </c>
      <c r="B36" s="58">
        <v>1476</v>
      </c>
      <c r="C36" s="58">
        <v>463</v>
      </c>
      <c r="D36" s="113">
        <v>2957</v>
      </c>
      <c r="E36" s="58">
        <v>1060</v>
      </c>
      <c r="F36" s="58">
        <v>1382</v>
      </c>
      <c r="G36" s="58">
        <v>1829</v>
      </c>
      <c r="H36" s="58">
        <v>16520</v>
      </c>
      <c r="I36" s="113">
        <v>48</v>
      </c>
      <c r="J36" s="60"/>
      <c r="K36" s="113">
        <v>26168</v>
      </c>
      <c r="V36" s="47"/>
    </row>
    <row r="37" spans="1:22" ht="15.75" customHeight="1" x14ac:dyDescent="0.2">
      <c r="A37" s="50" t="s">
        <v>51</v>
      </c>
      <c r="B37" s="57">
        <v>1942</v>
      </c>
      <c r="C37" s="57">
        <v>835</v>
      </c>
      <c r="D37" s="108">
        <v>6510</v>
      </c>
      <c r="E37" s="57">
        <v>2037</v>
      </c>
      <c r="F37" s="57">
        <v>1717</v>
      </c>
      <c r="G37" s="57">
        <v>1977</v>
      </c>
      <c r="H37" s="57">
        <v>19679</v>
      </c>
      <c r="I37" s="108">
        <v>29</v>
      </c>
      <c r="J37" s="60"/>
      <c r="K37" s="108">
        <v>35168</v>
      </c>
      <c r="V37" s="47"/>
    </row>
    <row r="38" spans="1:22" ht="15.75" customHeight="1" x14ac:dyDescent="0.2">
      <c r="A38" s="52" t="s">
        <v>52</v>
      </c>
      <c r="B38" s="58">
        <v>441</v>
      </c>
      <c r="C38" s="58">
        <v>307</v>
      </c>
      <c r="D38" s="113">
        <v>1170</v>
      </c>
      <c r="E38" s="58">
        <v>639</v>
      </c>
      <c r="F38" s="58">
        <v>403</v>
      </c>
      <c r="G38" s="58">
        <v>564</v>
      </c>
      <c r="H38" s="58">
        <v>2528</v>
      </c>
      <c r="I38" s="113">
        <v>11</v>
      </c>
      <c r="J38" s="60"/>
      <c r="K38" s="113">
        <v>6112</v>
      </c>
      <c r="V38" s="47"/>
    </row>
    <row r="39" spans="1:22" ht="15.75" customHeight="1" x14ac:dyDescent="0.2">
      <c r="A39" s="50" t="s">
        <v>53</v>
      </c>
      <c r="B39" s="57">
        <v>355</v>
      </c>
      <c r="C39" s="57">
        <v>203</v>
      </c>
      <c r="D39" s="108">
        <v>883</v>
      </c>
      <c r="E39" s="57">
        <v>481</v>
      </c>
      <c r="F39" s="57">
        <v>310</v>
      </c>
      <c r="G39" s="57">
        <v>523</v>
      </c>
      <c r="H39" s="57">
        <v>2552</v>
      </c>
      <c r="I39" s="108">
        <v>8</v>
      </c>
      <c r="J39" s="60"/>
      <c r="K39" s="108">
        <v>5371</v>
      </c>
      <c r="V39" s="47"/>
    </row>
    <row r="40" spans="1:22" ht="15.75" customHeight="1" x14ac:dyDescent="0.2">
      <c r="A40" s="52" t="s">
        <v>54</v>
      </c>
      <c r="B40" s="58">
        <v>395</v>
      </c>
      <c r="C40" s="58">
        <v>257</v>
      </c>
      <c r="D40" s="113">
        <v>1308</v>
      </c>
      <c r="E40" s="58">
        <v>482</v>
      </c>
      <c r="F40" s="58">
        <v>432</v>
      </c>
      <c r="G40" s="58">
        <v>609</v>
      </c>
      <c r="H40" s="58">
        <v>3989</v>
      </c>
      <c r="I40" s="113">
        <v>16</v>
      </c>
      <c r="J40" s="60"/>
      <c r="K40" s="113">
        <v>7558</v>
      </c>
      <c r="V40" s="47"/>
    </row>
    <row r="41" spans="1:22" ht="15.75" customHeight="1" x14ac:dyDescent="0.2">
      <c r="A41" s="50" t="s">
        <v>55</v>
      </c>
      <c r="B41" s="57">
        <v>486</v>
      </c>
      <c r="C41" s="57">
        <v>58</v>
      </c>
      <c r="D41" s="108">
        <v>864</v>
      </c>
      <c r="E41" s="57">
        <v>184</v>
      </c>
      <c r="F41" s="57">
        <v>157</v>
      </c>
      <c r="G41" s="57">
        <v>168</v>
      </c>
      <c r="H41" s="57">
        <v>2423</v>
      </c>
      <c r="I41" s="108">
        <v>3</v>
      </c>
      <c r="J41" s="60"/>
      <c r="K41" s="108">
        <v>4376</v>
      </c>
      <c r="V41" s="47"/>
    </row>
    <row r="42" spans="1:22" ht="15.75" customHeight="1" x14ac:dyDescent="0.2">
      <c r="A42" s="52" t="s">
        <v>56</v>
      </c>
      <c r="B42" s="58">
        <v>78</v>
      </c>
      <c r="C42" s="58">
        <v>34</v>
      </c>
      <c r="D42" s="113">
        <v>210</v>
      </c>
      <c r="E42" s="58">
        <v>87</v>
      </c>
      <c r="F42" s="58">
        <v>66</v>
      </c>
      <c r="G42" s="58">
        <v>90</v>
      </c>
      <c r="H42" s="58">
        <v>739</v>
      </c>
      <c r="I42" s="113">
        <v>5</v>
      </c>
      <c r="J42" s="60"/>
      <c r="K42" s="113">
        <v>1349</v>
      </c>
      <c r="V42" s="47"/>
    </row>
    <row r="43" spans="1:22" ht="15.75" customHeight="1" x14ac:dyDescent="0.2">
      <c r="A43" s="50" t="s">
        <v>57</v>
      </c>
      <c r="B43" s="57">
        <v>308</v>
      </c>
      <c r="C43" s="57">
        <v>85</v>
      </c>
      <c r="D43" s="108">
        <v>835</v>
      </c>
      <c r="E43" s="57">
        <v>179</v>
      </c>
      <c r="F43" s="57">
        <v>371</v>
      </c>
      <c r="G43" s="57">
        <v>277</v>
      </c>
      <c r="H43" s="57">
        <v>2006</v>
      </c>
      <c r="I43" s="108">
        <v>7</v>
      </c>
      <c r="J43" s="60"/>
      <c r="K43" s="108">
        <v>4126</v>
      </c>
      <c r="V43" s="47"/>
    </row>
    <row r="44" spans="1:22" ht="15.75" customHeight="1" x14ac:dyDescent="0.2">
      <c r="A44" s="52" t="s">
        <v>58</v>
      </c>
      <c r="B44" s="58">
        <v>218</v>
      </c>
      <c r="C44" s="58">
        <v>97</v>
      </c>
      <c r="D44" s="113">
        <v>451</v>
      </c>
      <c r="E44" s="58">
        <v>172</v>
      </c>
      <c r="F44" s="58">
        <v>144</v>
      </c>
      <c r="G44" s="58">
        <v>165</v>
      </c>
      <c r="H44" s="58">
        <v>1261</v>
      </c>
      <c r="I44" s="113">
        <v>5</v>
      </c>
      <c r="J44" s="60"/>
      <c r="K44" s="113">
        <v>2580</v>
      </c>
      <c r="V44" s="47"/>
    </row>
    <row r="45" spans="1:22" ht="15.75" customHeight="1" x14ac:dyDescent="0.2">
      <c r="A45" s="50" t="s">
        <v>59</v>
      </c>
      <c r="B45" s="57">
        <v>1108</v>
      </c>
      <c r="C45" s="57">
        <v>600</v>
      </c>
      <c r="D45" s="108">
        <v>2804</v>
      </c>
      <c r="E45" s="57">
        <v>1256</v>
      </c>
      <c r="F45" s="57">
        <v>1222</v>
      </c>
      <c r="G45" s="57">
        <v>1614</v>
      </c>
      <c r="H45" s="57">
        <v>12012</v>
      </c>
      <c r="I45" s="108">
        <v>88</v>
      </c>
      <c r="J45" s="60"/>
      <c r="K45" s="108">
        <v>21224</v>
      </c>
      <c r="V45" s="47"/>
    </row>
    <row r="46" spans="1:22" ht="15.75" customHeight="1" x14ac:dyDescent="0.2">
      <c r="A46" s="59"/>
      <c r="F46"/>
    </row>
    <row r="47" spans="1:22" ht="15.75" customHeight="1" x14ac:dyDescent="0.2">
      <c r="A47" s="53" t="s">
        <v>20</v>
      </c>
      <c r="B47" s="117">
        <f>SUM(B9:B45)-SUM(B17:B20)</f>
        <v>21866</v>
      </c>
      <c r="C47" s="117">
        <f t="shared" ref="C47:K47" si="0">SUM(C9:C45)-SUM(C17:C20)</f>
        <v>9903</v>
      </c>
      <c r="D47" s="117">
        <f t="shared" si="0"/>
        <v>56165</v>
      </c>
      <c r="E47" s="117">
        <f t="shared" si="0"/>
        <v>21140</v>
      </c>
      <c r="F47" s="117">
        <f t="shared" si="0"/>
        <v>21004</v>
      </c>
      <c r="G47" s="117">
        <f t="shared" si="0"/>
        <v>25503</v>
      </c>
      <c r="H47" s="117">
        <f t="shared" si="0"/>
        <v>173519</v>
      </c>
      <c r="I47" s="117">
        <f t="shared" si="0"/>
        <v>723</v>
      </c>
      <c r="J47" s="59"/>
      <c r="K47" s="117">
        <f t="shared" si="0"/>
        <v>333903</v>
      </c>
      <c r="V47" s="47"/>
    </row>
    <row r="48" spans="1:22" ht="15.75" customHeight="1" x14ac:dyDescent="0.2">
      <c r="B48" s="55"/>
      <c r="C48" s="55"/>
      <c r="D48" s="55"/>
      <c r="E48" s="55"/>
      <c r="F48" s="81"/>
      <c r="G48" s="55"/>
      <c r="H48" s="55"/>
      <c r="I48" s="55"/>
      <c r="K48" s="55"/>
      <c r="V48" s="47"/>
    </row>
    <row r="49" spans="1:22" ht="15.75" customHeight="1" x14ac:dyDescent="0.2">
      <c r="A49" s="35" t="s">
        <v>60</v>
      </c>
      <c r="B49" s="57">
        <v>5289</v>
      </c>
      <c r="C49" s="57">
        <v>2561</v>
      </c>
      <c r="D49" s="108">
        <v>10667</v>
      </c>
      <c r="E49" s="57">
        <v>6117</v>
      </c>
      <c r="F49" s="57">
        <v>4367</v>
      </c>
      <c r="G49" s="57">
        <v>5935</v>
      </c>
      <c r="H49" s="57">
        <v>29419</v>
      </c>
      <c r="I49" s="108">
        <v>97</v>
      </c>
      <c r="J49" s="60"/>
      <c r="K49" s="57">
        <v>65052</v>
      </c>
      <c r="V49" s="47"/>
    </row>
    <row r="50" spans="1:22" ht="15.75" customHeight="1" x14ac:dyDescent="0.2">
      <c r="A50" s="38" t="s">
        <v>61</v>
      </c>
      <c r="B50" s="58">
        <v>4304</v>
      </c>
      <c r="C50" s="58">
        <v>1793</v>
      </c>
      <c r="D50" s="113">
        <v>12754</v>
      </c>
      <c r="E50" s="58">
        <v>3401</v>
      </c>
      <c r="F50" s="58">
        <v>4921</v>
      </c>
      <c r="G50" s="58">
        <v>4949</v>
      </c>
      <c r="H50" s="58">
        <v>32840</v>
      </c>
      <c r="I50" s="113">
        <v>196</v>
      </c>
      <c r="J50" s="60"/>
      <c r="K50" s="58">
        <v>66002</v>
      </c>
      <c r="V50" s="47"/>
    </row>
    <row r="51" spans="1:22" ht="15.75" customHeight="1" x14ac:dyDescent="0.2">
      <c r="A51" s="35" t="s">
        <v>62</v>
      </c>
      <c r="B51" s="57">
        <v>4894</v>
      </c>
      <c r="C51" s="57">
        <v>2173</v>
      </c>
      <c r="D51" s="108">
        <v>14221</v>
      </c>
      <c r="E51" s="57">
        <v>4862</v>
      </c>
      <c r="F51" s="57">
        <v>4649</v>
      </c>
      <c r="G51" s="57">
        <v>5976</v>
      </c>
      <c r="H51" s="57">
        <v>53646</v>
      </c>
      <c r="I51" s="108">
        <v>126</v>
      </c>
      <c r="J51" s="60">
        <f>SUM(J35:J37)</f>
        <v>0</v>
      </c>
      <c r="K51" s="57">
        <v>91674</v>
      </c>
      <c r="V51" s="47"/>
    </row>
    <row r="52" spans="1:22" x14ac:dyDescent="0.2">
      <c r="A52" s="44" t="s">
        <v>63</v>
      </c>
      <c r="V52" s="47"/>
    </row>
    <row r="53" spans="1:22" x14ac:dyDescent="0.2">
      <c r="A53"/>
    </row>
    <row r="54" spans="1:22" x14ac:dyDescent="0.2">
      <c r="B54" s="49"/>
      <c r="C54" s="49"/>
      <c r="D54" s="49"/>
      <c r="E54" s="49"/>
      <c r="F54" s="82"/>
      <c r="G54" s="49"/>
    </row>
    <row r="55" spans="1:22" x14ac:dyDescent="0.2">
      <c r="B55" s="49"/>
      <c r="C55" s="49"/>
      <c r="D55" s="49"/>
      <c r="E55" s="49"/>
      <c r="F55" s="82"/>
      <c r="G55" s="49"/>
    </row>
    <row r="56" spans="1:22" x14ac:dyDescent="0.2">
      <c r="B56" s="49"/>
      <c r="C56" s="49"/>
      <c r="D56" s="49"/>
      <c r="E56" s="49"/>
      <c r="F56" s="82"/>
      <c r="G56" s="49"/>
    </row>
    <row r="57" spans="1:22" x14ac:dyDescent="0.2">
      <c r="B57" s="49"/>
      <c r="C57" s="49"/>
      <c r="D57" s="49"/>
      <c r="E57" s="49"/>
      <c r="F57" s="82"/>
      <c r="G57" s="49"/>
    </row>
    <row r="58" spans="1:22" x14ac:dyDescent="0.2">
      <c r="B58" s="49"/>
      <c r="C58" s="49"/>
      <c r="D58" s="49"/>
      <c r="E58" s="49"/>
      <c r="F58" s="82"/>
      <c r="G58" s="49"/>
    </row>
    <row r="59" spans="1:22" x14ac:dyDescent="0.2">
      <c r="B59" s="49"/>
      <c r="C59" s="49"/>
      <c r="D59" s="49"/>
      <c r="E59" s="49"/>
      <c r="F59" s="82"/>
      <c r="G59" s="49"/>
    </row>
    <row r="60" spans="1:22" x14ac:dyDescent="0.2">
      <c r="B60" s="49"/>
      <c r="C60" s="49"/>
      <c r="D60" s="49"/>
      <c r="E60" s="49"/>
      <c r="F60" s="82"/>
      <c r="G60" s="49"/>
    </row>
    <row r="67" spans="2:6" s="41" customFormat="1" ht="15" x14ac:dyDescent="0.2">
      <c r="F67" s="78"/>
    </row>
    <row r="68" spans="2:6" s="41" customFormat="1" ht="15" x14ac:dyDescent="0.2">
      <c r="F68" s="78"/>
    </row>
    <row r="69" spans="2:6" s="41" customFormat="1" ht="15" x14ac:dyDescent="0.2">
      <c r="F69" s="78"/>
    </row>
    <row r="72" spans="2:6" s="44" customFormat="1" ht="11.25" x14ac:dyDescent="0.2">
      <c r="F72" s="83"/>
    </row>
    <row r="74" spans="2:6" x14ac:dyDescent="0.2">
      <c r="B74" s="49"/>
      <c r="C74" s="49"/>
      <c r="D74" s="49"/>
      <c r="E74" s="49"/>
      <c r="F74" s="82"/>
    </row>
    <row r="75" spans="2:6" x14ac:dyDescent="0.2">
      <c r="B75" s="49"/>
      <c r="C75" s="49"/>
      <c r="D75" s="49"/>
      <c r="E75" s="49"/>
      <c r="F75" s="82"/>
    </row>
    <row r="76" spans="2:6" x14ac:dyDescent="0.2">
      <c r="B76" s="49"/>
      <c r="C76" s="49"/>
      <c r="D76" s="49"/>
      <c r="E76" s="49"/>
      <c r="F76" s="82"/>
    </row>
    <row r="77" spans="2:6" x14ac:dyDescent="0.2">
      <c r="B77" s="49"/>
      <c r="C77" s="49"/>
      <c r="D77" s="49"/>
      <c r="E77" s="49"/>
      <c r="F77" s="82"/>
    </row>
    <row r="78" spans="2:6" x14ac:dyDescent="0.2">
      <c r="B78" s="49"/>
      <c r="C78" s="49"/>
      <c r="D78" s="49"/>
      <c r="E78" s="49"/>
      <c r="F78" s="82"/>
    </row>
    <row r="79" spans="2:6" x14ac:dyDescent="0.2">
      <c r="B79" s="49"/>
      <c r="C79" s="49"/>
      <c r="D79" s="49"/>
      <c r="E79" s="49"/>
      <c r="F79" s="82"/>
    </row>
    <row r="80" spans="2:6" x14ac:dyDescent="0.2">
      <c r="B80" s="49"/>
      <c r="C80" s="49"/>
      <c r="D80" s="49"/>
      <c r="E80" s="49"/>
      <c r="F80" s="82"/>
    </row>
    <row r="81" spans="2:6" x14ac:dyDescent="0.2">
      <c r="B81" s="49"/>
      <c r="C81" s="49"/>
      <c r="D81" s="49"/>
      <c r="E81" s="49"/>
      <c r="F81" s="82"/>
    </row>
    <row r="82" spans="2:6" x14ac:dyDescent="0.2">
      <c r="B82" s="49"/>
      <c r="C82" s="49"/>
      <c r="D82" s="49"/>
      <c r="E82" s="49"/>
      <c r="F82" s="82"/>
    </row>
    <row r="83" spans="2:6" x14ac:dyDescent="0.2">
      <c r="B83" s="49"/>
      <c r="C83" s="49"/>
      <c r="D83" s="49"/>
      <c r="E83" s="49"/>
      <c r="F83" s="82"/>
    </row>
    <row r="84" spans="2:6" x14ac:dyDescent="0.2">
      <c r="B84" s="49"/>
      <c r="C84" s="49"/>
      <c r="D84" s="49"/>
      <c r="E84" s="49"/>
      <c r="F84" s="82"/>
    </row>
    <row r="85" spans="2:6" x14ac:dyDescent="0.2">
      <c r="B85" s="49"/>
      <c r="C85" s="49"/>
      <c r="D85" s="49"/>
      <c r="E85" s="49"/>
      <c r="F85" s="82"/>
    </row>
    <row r="86" spans="2:6" x14ac:dyDescent="0.2">
      <c r="B86" s="49"/>
      <c r="C86" s="49"/>
      <c r="D86" s="49"/>
      <c r="E86" s="49"/>
      <c r="F86" s="82"/>
    </row>
    <row r="87" spans="2:6" x14ac:dyDescent="0.2">
      <c r="B87" s="49"/>
      <c r="C87" s="49"/>
      <c r="D87" s="49"/>
      <c r="E87" s="49"/>
      <c r="F87" s="82"/>
    </row>
    <row r="88" spans="2:6" x14ac:dyDescent="0.2">
      <c r="B88" s="49"/>
      <c r="C88" s="49"/>
      <c r="D88" s="49"/>
      <c r="E88" s="49"/>
      <c r="F88" s="82"/>
    </row>
    <row r="89" spans="2:6" x14ac:dyDescent="0.2">
      <c r="B89" s="49"/>
      <c r="C89" s="49"/>
      <c r="D89" s="49"/>
      <c r="E89" s="49"/>
      <c r="F89" s="82"/>
    </row>
    <row r="90" spans="2:6" x14ac:dyDescent="0.2">
      <c r="B90" s="49"/>
      <c r="C90" s="49"/>
      <c r="D90" s="49"/>
      <c r="E90" s="49"/>
      <c r="F90" s="82"/>
    </row>
    <row r="91" spans="2:6" x14ac:dyDescent="0.2">
      <c r="B91" s="49"/>
      <c r="C91" s="49"/>
      <c r="D91" s="49"/>
      <c r="E91" s="49"/>
      <c r="F91" s="82"/>
    </row>
    <row r="92" spans="2:6" x14ac:dyDescent="0.2">
      <c r="B92" s="49"/>
      <c r="C92" s="49"/>
      <c r="D92" s="49"/>
      <c r="E92" s="49"/>
      <c r="F92" s="82"/>
    </row>
    <row r="93" spans="2:6" x14ac:dyDescent="0.2">
      <c r="B93" s="49"/>
      <c r="C93" s="49"/>
      <c r="D93" s="49"/>
      <c r="E93" s="49"/>
      <c r="F93" s="82"/>
    </row>
    <row r="94" spans="2:6" x14ac:dyDescent="0.2">
      <c r="B94" s="49"/>
      <c r="C94" s="49"/>
      <c r="D94" s="49"/>
      <c r="E94" s="49"/>
      <c r="F94" s="82"/>
    </row>
    <row r="95" spans="2:6" x14ac:dyDescent="0.2">
      <c r="B95" s="49"/>
      <c r="C95" s="49"/>
      <c r="D95" s="49"/>
      <c r="E95" s="49"/>
      <c r="F95" s="82"/>
    </row>
    <row r="96" spans="2:6" x14ac:dyDescent="0.2">
      <c r="B96" s="49"/>
      <c r="C96" s="49"/>
      <c r="D96" s="49"/>
      <c r="E96" s="49"/>
      <c r="F96" s="82"/>
    </row>
    <row r="97" spans="2:6" x14ac:dyDescent="0.2">
      <c r="B97" s="49"/>
      <c r="C97" s="49"/>
      <c r="D97" s="49"/>
      <c r="E97" s="49"/>
      <c r="F97" s="82"/>
    </row>
    <row r="98" spans="2:6" x14ac:dyDescent="0.2">
      <c r="B98" s="49"/>
      <c r="C98" s="49"/>
      <c r="D98" s="49"/>
      <c r="E98" s="49"/>
      <c r="F98" s="82"/>
    </row>
    <row r="99" spans="2:6" x14ac:dyDescent="0.2">
      <c r="B99" s="49"/>
      <c r="C99" s="49"/>
      <c r="D99" s="49"/>
      <c r="E99" s="49"/>
      <c r="F99" s="82"/>
    </row>
    <row r="100" spans="2:6" x14ac:dyDescent="0.2">
      <c r="B100" s="49"/>
      <c r="C100" s="49"/>
      <c r="D100" s="49"/>
      <c r="E100" s="49"/>
      <c r="F100" s="82"/>
    </row>
    <row r="101" spans="2:6" x14ac:dyDescent="0.2">
      <c r="B101" s="49"/>
      <c r="C101" s="49"/>
      <c r="D101" s="49"/>
      <c r="E101" s="49"/>
      <c r="F101" s="82"/>
    </row>
    <row r="102" spans="2:6" x14ac:dyDescent="0.2">
      <c r="B102" s="49"/>
      <c r="C102" s="49"/>
      <c r="D102" s="49"/>
      <c r="E102" s="49"/>
      <c r="F102" s="82"/>
    </row>
    <row r="103" spans="2:6" x14ac:dyDescent="0.2">
      <c r="B103" s="49"/>
      <c r="C103" s="49"/>
      <c r="D103" s="49"/>
      <c r="E103" s="49"/>
      <c r="F103" s="82"/>
    </row>
    <row r="104" spans="2:6" x14ac:dyDescent="0.2">
      <c r="B104" s="49"/>
      <c r="C104" s="49"/>
      <c r="D104" s="49"/>
      <c r="E104" s="49"/>
      <c r="F104" s="82"/>
    </row>
    <row r="105" spans="2:6" x14ac:dyDescent="0.2">
      <c r="B105" s="49"/>
      <c r="C105" s="49"/>
      <c r="D105" s="49"/>
      <c r="E105" s="49"/>
      <c r="F105" s="82"/>
    </row>
    <row r="106" spans="2:6" x14ac:dyDescent="0.2">
      <c r="B106" s="49"/>
      <c r="C106" s="49"/>
      <c r="D106" s="49"/>
      <c r="E106" s="49"/>
      <c r="F106" s="82"/>
    </row>
    <row r="107" spans="2:6" x14ac:dyDescent="0.2">
      <c r="B107" s="49"/>
      <c r="C107" s="49"/>
      <c r="D107" s="49"/>
      <c r="E107" s="49"/>
      <c r="F107" s="82"/>
    </row>
    <row r="108" spans="2:6" x14ac:dyDescent="0.2">
      <c r="B108" s="49"/>
      <c r="C108" s="49"/>
      <c r="D108" s="49"/>
      <c r="E108" s="49"/>
      <c r="F108" s="82"/>
    </row>
    <row r="109" spans="2:6" x14ac:dyDescent="0.2">
      <c r="B109" s="49"/>
      <c r="C109" s="49"/>
      <c r="D109" s="49"/>
      <c r="E109" s="49"/>
      <c r="F109" s="82"/>
    </row>
    <row r="110" spans="2:6" x14ac:dyDescent="0.2">
      <c r="B110" s="49"/>
      <c r="C110" s="49"/>
      <c r="D110" s="49"/>
      <c r="E110" s="49"/>
      <c r="F110" s="82"/>
    </row>
    <row r="111" spans="2:6" x14ac:dyDescent="0.2">
      <c r="B111" s="49"/>
      <c r="C111" s="49"/>
      <c r="D111" s="49"/>
      <c r="E111" s="49"/>
      <c r="F111" s="82"/>
    </row>
    <row r="112" spans="2:6" x14ac:dyDescent="0.2">
      <c r="B112" s="49"/>
      <c r="C112" s="49"/>
      <c r="D112" s="49"/>
      <c r="E112" s="49"/>
      <c r="F112" s="82"/>
    </row>
    <row r="119" spans="2:6" s="41" customFormat="1" ht="15" x14ac:dyDescent="0.2">
      <c r="F119" s="78"/>
    </row>
    <row r="120" spans="2:6" s="41" customFormat="1" ht="15" x14ac:dyDescent="0.2">
      <c r="F120" s="78"/>
    </row>
    <row r="121" spans="2:6" s="41" customFormat="1" ht="15" x14ac:dyDescent="0.2">
      <c r="F121" s="78"/>
    </row>
    <row r="124" spans="2:6" s="44" customFormat="1" ht="11.25" x14ac:dyDescent="0.2">
      <c r="F124" s="83"/>
    </row>
    <row r="126" spans="2:6" x14ac:dyDescent="0.2">
      <c r="B126" s="49"/>
      <c r="C126" s="49"/>
      <c r="D126" s="49"/>
      <c r="E126" s="49"/>
      <c r="F126" s="82"/>
    </row>
    <row r="127" spans="2:6" x14ac:dyDescent="0.2">
      <c r="B127" s="49"/>
      <c r="C127" s="49"/>
      <c r="D127" s="49"/>
      <c r="E127" s="49"/>
      <c r="F127" s="82"/>
    </row>
    <row r="128" spans="2:6" x14ac:dyDescent="0.2">
      <c r="B128" s="49"/>
      <c r="C128" s="49"/>
      <c r="D128" s="49"/>
      <c r="E128" s="49"/>
      <c r="F128" s="82"/>
    </row>
    <row r="129" spans="2:6" x14ac:dyDescent="0.2">
      <c r="B129" s="49"/>
      <c r="C129" s="49"/>
      <c r="D129" s="49"/>
      <c r="E129" s="49"/>
      <c r="F129" s="82"/>
    </row>
    <row r="130" spans="2:6" x14ac:dyDescent="0.2">
      <c r="B130" s="49"/>
      <c r="C130" s="49"/>
      <c r="D130" s="49"/>
      <c r="E130" s="49"/>
      <c r="F130" s="82"/>
    </row>
    <row r="131" spans="2:6" x14ac:dyDescent="0.2">
      <c r="B131" s="49"/>
      <c r="C131" s="49"/>
      <c r="D131" s="49"/>
      <c r="E131" s="49"/>
      <c r="F131" s="82"/>
    </row>
    <row r="132" spans="2:6" x14ac:dyDescent="0.2">
      <c r="B132" s="49"/>
      <c r="C132" s="49"/>
      <c r="D132" s="49"/>
      <c r="E132" s="49"/>
      <c r="F132" s="82"/>
    </row>
    <row r="133" spans="2:6" x14ac:dyDescent="0.2">
      <c r="B133" s="49"/>
      <c r="C133" s="49"/>
      <c r="D133" s="49"/>
      <c r="E133" s="49"/>
      <c r="F133" s="82"/>
    </row>
    <row r="134" spans="2:6" x14ac:dyDescent="0.2">
      <c r="B134" s="49"/>
      <c r="C134" s="49"/>
      <c r="D134" s="49"/>
      <c r="E134" s="49"/>
      <c r="F134" s="82"/>
    </row>
    <row r="135" spans="2:6" x14ac:dyDescent="0.2">
      <c r="B135" s="49"/>
      <c r="C135" s="49"/>
      <c r="D135" s="49"/>
      <c r="E135" s="49"/>
      <c r="F135" s="82"/>
    </row>
    <row r="136" spans="2:6" x14ac:dyDescent="0.2">
      <c r="B136" s="49"/>
      <c r="C136" s="49"/>
      <c r="D136" s="49"/>
      <c r="E136" s="49"/>
      <c r="F136" s="82"/>
    </row>
    <row r="137" spans="2:6" x14ac:dyDescent="0.2">
      <c r="B137" s="49"/>
      <c r="C137" s="49"/>
      <c r="D137" s="49"/>
      <c r="E137" s="49"/>
      <c r="F137" s="82"/>
    </row>
    <row r="138" spans="2:6" x14ac:dyDescent="0.2">
      <c r="B138" s="49"/>
      <c r="C138" s="49"/>
      <c r="D138" s="49"/>
      <c r="E138" s="49"/>
      <c r="F138" s="82"/>
    </row>
    <row r="139" spans="2:6" x14ac:dyDescent="0.2">
      <c r="B139" s="49"/>
      <c r="C139" s="49"/>
      <c r="D139" s="49"/>
      <c r="E139" s="49"/>
      <c r="F139" s="82"/>
    </row>
    <row r="140" spans="2:6" x14ac:dyDescent="0.2">
      <c r="B140" s="49"/>
      <c r="C140" s="49"/>
      <c r="D140" s="49"/>
      <c r="E140" s="49"/>
      <c r="F140" s="82"/>
    </row>
    <row r="141" spans="2:6" x14ac:dyDescent="0.2">
      <c r="B141" s="49"/>
      <c r="C141" s="49"/>
      <c r="D141" s="49"/>
      <c r="E141" s="49"/>
      <c r="F141" s="82"/>
    </row>
    <row r="142" spans="2:6" x14ac:dyDescent="0.2">
      <c r="B142" s="49"/>
      <c r="C142" s="49"/>
      <c r="D142" s="49"/>
      <c r="E142" s="49"/>
      <c r="F142" s="82"/>
    </row>
    <row r="143" spans="2:6" x14ac:dyDescent="0.2">
      <c r="B143" s="49"/>
      <c r="C143" s="49"/>
      <c r="D143" s="49"/>
      <c r="E143" s="49"/>
      <c r="F143" s="82"/>
    </row>
    <row r="144" spans="2:6" x14ac:dyDescent="0.2">
      <c r="B144" s="49"/>
      <c r="C144" s="49"/>
      <c r="D144" s="49"/>
      <c r="E144" s="49"/>
      <c r="F144" s="82"/>
    </row>
    <row r="145" spans="2:6" x14ac:dyDescent="0.2">
      <c r="B145" s="49"/>
      <c r="C145" s="49"/>
      <c r="D145" s="49"/>
      <c r="E145" s="49"/>
      <c r="F145" s="82"/>
    </row>
    <row r="146" spans="2:6" x14ac:dyDescent="0.2">
      <c r="B146" s="49"/>
      <c r="C146" s="49"/>
      <c r="D146" s="49"/>
      <c r="E146" s="49"/>
      <c r="F146" s="82"/>
    </row>
    <row r="147" spans="2:6" x14ac:dyDescent="0.2">
      <c r="B147" s="49"/>
      <c r="C147" s="49"/>
      <c r="D147" s="49"/>
      <c r="E147" s="49"/>
      <c r="F147" s="82"/>
    </row>
    <row r="148" spans="2:6" x14ac:dyDescent="0.2">
      <c r="B148" s="49"/>
      <c r="C148" s="49"/>
      <c r="D148" s="49"/>
      <c r="E148" s="49"/>
      <c r="F148" s="82"/>
    </row>
    <row r="149" spans="2:6" x14ac:dyDescent="0.2">
      <c r="B149" s="49"/>
      <c r="C149" s="49"/>
      <c r="D149" s="49"/>
      <c r="E149" s="49"/>
      <c r="F149" s="82"/>
    </row>
    <row r="150" spans="2:6" x14ac:dyDescent="0.2">
      <c r="B150" s="49"/>
      <c r="C150" s="49"/>
      <c r="D150" s="49"/>
      <c r="E150" s="49"/>
      <c r="F150" s="82"/>
    </row>
    <row r="151" spans="2:6" x14ac:dyDescent="0.2">
      <c r="B151" s="49"/>
      <c r="C151" s="49"/>
      <c r="D151" s="49"/>
      <c r="E151" s="49"/>
      <c r="F151" s="82"/>
    </row>
    <row r="152" spans="2:6" x14ac:dyDescent="0.2">
      <c r="B152" s="49"/>
      <c r="C152" s="49"/>
      <c r="D152" s="49"/>
      <c r="E152" s="49"/>
      <c r="F152" s="82"/>
    </row>
    <row r="153" spans="2:6" x14ac:dyDescent="0.2">
      <c r="B153" s="49"/>
      <c r="C153" s="49"/>
      <c r="D153" s="49"/>
      <c r="E153" s="49"/>
      <c r="F153" s="82"/>
    </row>
    <row r="154" spans="2:6" x14ac:dyDescent="0.2">
      <c r="B154" s="49"/>
      <c r="C154" s="49"/>
      <c r="D154" s="49"/>
      <c r="E154" s="49"/>
      <c r="F154" s="82"/>
    </row>
    <row r="155" spans="2:6" x14ac:dyDescent="0.2">
      <c r="B155" s="49"/>
      <c r="C155" s="49"/>
      <c r="D155" s="49"/>
      <c r="E155" s="49"/>
      <c r="F155" s="82"/>
    </row>
    <row r="156" spans="2:6" x14ac:dyDescent="0.2">
      <c r="B156" s="49"/>
      <c r="C156" s="49"/>
      <c r="D156" s="49"/>
      <c r="E156" s="49"/>
      <c r="F156" s="82"/>
    </row>
    <row r="157" spans="2:6" x14ac:dyDescent="0.2">
      <c r="B157" s="49"/>
      <c r="C157" s="49"/>
      <c r="D157" s="49"/>
      <c r="E157" s="49"/>
      <c r="F157" s="82"/>
    </row>
    <row r="158" spans="2:6" x14ac:dyDescent="0.2">
      <c r="B158" s="49"/>
      <c r="C158" s="49"/>
      <c r="D158" s="49"/>
      <c r="E158" s="49"/>
      <c r="F158" s="82"/>
    </row>
    <row r="159" spans="2:6" x14ac:dyDescent="0.2">
      <c r="B159" s="49"/>
      <c r="C159" s="49"/>
      <c r="D159" s="49"/>
      <c r="E159" s="49"/>
      <c r="F159" s="82"/>
    </row>
    <row r="160" spans="2:6" x14ac:dyDescent="0.2">
      <c r="B160" s="49"/>
      <c r="C160" s="49"/>
      <c r="D160" s="49"/>
      <c r="E160" s="49"/>
      <c r="F160" s="82"/>
    </row>
    <row r="161" spans="2:6" x14ac:dyDescent="0.2">
      <c r="B161" s="49"/>
      <c r="C161" s="49"/>
      <c r="D161" s="49"/>
      <c r="E161" s="49"/>
      <c r="F161" s="82"/>
    </row>
    <row r="162" spans="2:6" x14ac:dyDescent="0.2">
      <c r="B162" s="49"/>
      <c r="C162" s="49"/>
      <c r="D162" s="49"/>
      <c r="E162" s="49"/>
      <c r="F162" s="82"/>
    </row>
    <row r="163" spans="2:6" x14ac:dyDescent="0.2">
      <c r="B163" s="49"/>
      <c r="C163" s="49"/>
      <c r="D163" s="49"/>
      <c r="E163" s="49"/>
      <c r="F163" s="82"/>
    </row>
    <row r="164" spans="2:6" x14ac:dyDescent="0.2">
      <c r="B164" s="49"/>
      <c r="C164" s="49"/>
      <c r="D164" s="49"/>
      <c r="E164" s="49"/>
      <c r="F164" s="82"/>
    </row>
    <row r="171" spans="2:6" s="41" customFormat="1" ht="15" x14ac:dyDescent="0.2">
      <c r="F171" s="78"/>
    </row>
    <row r="172" spans="2:6" s="41" customFormat="1" ht="15" x14ac:dyDescent="0.2">
      <c r="F172" s="78"/>
    </row>
    <row r="173" spans="2:6" s="41" customFormat="1" ht="15" x14ac:dyDescent="0.2">
      <c r="F173" s="78"/>
    </row>
    <row r="176" spans="2:6" s="44" customFormat="1" ht="11.25" x14ac:dyDescent="0.2">
      <c r="F176" s="83"/>
    </row>
    <row r="179" spans="2:6" x14ac:dyDescent="0.2">
      <c r="B179" s="49"/>
      <c r="C179" s="49"/>
      <c r="D179" s="49"/>
      <c r="E179" s="49"/>
      <c r="F179" s="82"/>
    </row>
    <row r="180" spans="2:6" x14ac:dyDescent="0.2">
      <c r="B180" s="49"/>
      <c r="C180" s="49"/>
      <c r="D180" s="49"/>
      <c r="E180" s="49"/>
      <c r="F180" s="82"/>
    </row>
    <row r="181" spans="2:6" x14ac:dyDescent="0.2">
      <c r="B181" s="49"/>
      <c r="C181" s="49"/>
      <c r="D181" s="49"/>
      <c r="E181" s="49"/>
      <c r="F181" s="82"/>
    </row>
    <row r="182" spans="2:6" x14ac:dyDescent="0.2">
      <c r="B182" s="49"/>
      <c r="C182" s="49"/>
      <c r="D182" s="49"/>
      <c r="E182" s="49"/>
      <c r="F182" s="82"/>
    </row>
    <row r="183" spans="2:6" x14ac:dyDescent="0.2">
      <c r="B183" s="49"/>
      <c r="C183" s="49"/>
      <c r="D183" s="49"/>
      <c r="E183" s="49"/>
      <c r="F183" s="82"/>
    </row>
    <row r="184" spans="2:6" x14ac:dyDescent="0.2">
      <c r="B184" s="49"/>
      <c r="C184" s="49"/>
      <c r="D184" s="49"/>
      <c r="E184" s="49"/>
      <c r="F184" s="82"/>
    </row>
    <row r="185" spans="2:6" x14ac:dyDescent="0.2">
      <c r="B185" s="49"/>
      <c r="C185" s="49"/>
      <c r="D185" s="49"/>
      <c r="E185" s="49"/>
      <c r="F185" s="82"/>
    </row>
    <row r="186" spans="2:6" x14ac:dyDescent="0.2">
      <c r="B186" s="49"/>
      <c r="C186" s="49"/>
      <c r="D186" s="49"/>
      <c r="E186" s="49"/>
      <c r="F186" s="82"/>
    </row>
    <row r="187" spans="2:6" x14ac:dyDescent="0.2">
      <c r="B187" s="49"/>
      <c r="C187" s="49"/>
      <c r="D187" s="49"/>
      <c r="E187" s="49"/>
      <c r="F187" s="82"/>
    </row>
    <row r="188" spans="2:6" x14ac:dyDescent="0.2">
      <c r="B188" s="49"/>
      <c r="C188" s="49"/>
      <c r="D188" s="49"/>
      <c r="E188" s="49"/>
      <c r="F188" s="82"/>
    </row>
    <row r="189" spans="2:6" x14ac:dyDescent="0.2">
      <c r="B189" s="49"/>
      <c r="C189" s="49"/>
      <c r="D189" s="49"/>
      <c r="E189" s="49"/>
      <c r="F189" s="82"/>
    </row>
    <row r="190" spans="2:6" x14ac:dyDescent="0.2">
      <c r="B190" s="49"/>
      <c r="C190" s="49"/>
      <c r="D190" s="49"/>
      <c r="E190" s="49"/>
      <c r="F190" s="82"/>
    </row>
    <row r="191" spans="2:6" x14ac:dyDescent="0.2">
      <c r="B191" s="49"/>
      <c r="C191" s="49"/>
      <c r="D191" s="49"/>
      <c r="E191" s="49"/>
      <c r="F191" s="82"/>
    </row>
    <row r="192" spans="2:6" x14ac:dyDescent="0.2">
      <c r="B192" s="49"/>
      <c r="C192" s="49"/>
      <c r="D192" s="49"/>
      <c r="E192" s="49"/>
      <c r="F192" s="82"/>
    </row>
    <row r="193" spans="2:6" x14ac:dyDescent="0.2">
      <c r="B193" s="49"/>
      <c r="C193" s="49"/>
      <c r="D193" s="49"/>
      <c r="E193" s="49"/>
      <c r="F193" s="82"/>
    </row>
    <row r="194" spans="2:6" x14ac:dyDescent="0.2">
      <c r="B194" s="49"/>
      <c r="C194" s="49"/>
      <c r="D194" s="49"/>
      <c r="E194" s="49"/>
      <c r="F194" s="82"/>
    </row>
    <row r="195" spans="2:6" x14ac:dyDescent="0.2">
      <c r="B195" s="49"/>
      <c r="C195" s="49"/>
      <c r="D195" s="49"/>
      <c r="E195" s="49"/>
      <c r="F195" s="82"/>
    </row>
    <row r="196" spans="2:6" x14ac:dyDescent="0.2">
      <c r="B196" s="49"/>
      <c r="C196" s="49"/>
      <c r="D196" s="49"/>
      <c r="E196" s="49"/>
      <c r="F196" s="82"/>
    </row>
    <row r="197" spans="2:6" x14ac:dyDescent="0.2">
      <c r="B197" s="49"/>
      <c r="C197" s="49"/>
      <c r="D197" s="49"/>
      <c r="E197" s="49"/>
      <c r="F197" s="82"/>
    </row>
    <row r="198" spans="2:6" x14ac:dyDescent="0.2">
      <c r="B198" s="49"/>
      <c r="C198" s="49"/>
      <c r="D198" s="49"/>
      <c r="E198" s="49"/>
      <c r="F198" s="82"/>
    </row>
    <row r="199" spans="2:6" x14ac:dyDescent="0.2">
      <c r="B199" s="49"/>
      <c r="C199" s="49"/>
      <c r="D199" s="49"/>
      <c r="E199" s="49"/>
      <c r="F199" s="82"/>
    </row>
    <row r="200" spans="2:6" x14ac:dyDescent="0.2">
      <c r="B200" s="49"/>
      <c r="C200" s="49"/>
      <c r="D200" s="49"/>
      <c r="E200" s="49"/>
      <c r="F200" s="82"/>
    </row>
    <row r="201" spans="2:6" x14ac:dyDescent="0.2">
      <c r="B201" s="49"/>
      <c r="C201" s="49"/>
      <c r="D201" s="49"/>
      <c r="E201" s="49"/>
      <c r="F201" s="82"/>
    </row>
    <row r="202" spans="2:6" x14ac:dyDescent="0.2">
      <c r="B202" s="49"/>
      <c r="C202" s="49"/>
      <c r="D202" s="49"/>
      <c r="E202" s="49"/>
      <c r="F202" s="82"/>
    </row>
    <row r="203" spans="2:6" x14ac:dyDescent="0.2">
      <c r="B203" s="49"/>
      <c r="C203" s="49"/>
      <c r="D203" s="49"/>
      <c r="E203" s="49"/>
      <c r="F203" s="82"/>
    </row>
    <row r="204" spans="2:6" x14ac:dyDescent="0.2">
      <c r="B204" s="49"/>
      <c r="C204" s="49"/>
      <c r="D204" s="49"/>
      <c r="E204" s="49"/>
      <c r="F204" s="82"/>
    </row>
    <row r="205" spans="2:6" x14ac:dyDescent="0.2">
      <c r="B205" s="49"/>
      <c r="C205" s="49"/>
      <c r="D205" s="49"/>
      <c r="E205" s="49"/>
      <c r="F205" s="82"/>
    </row>
    <row r="206" spans="2:6" x14ac:dyDescent="0.2">
      <c r="B206" s="49"/>
      <c r="C206" s="49"/>
      <c r="D206" s="49"/>
      <c r="E206" s="49"/>
      <c r="F206" s="82"/>
    </row>
    <row r="207" spans="2:6" x14ac:dyDescent="0.2">
      <c r="B207" s="49"/>
      <c r="C207" s="49"/>
      <c r="D207" s="49"/>
      <c r="E207" s="49"/>
      <c r="F207" s="82"/>
    </row>
    <row r="208" spans="2:6" x14ac:dyDescent="0.2">
      <c r="B208" s="49"/>
      <c r="C208" s="49"/>
      <c r="D208" s="49"/>
      <c r="E208" s="49"/>
      <c r="F208" s="82"/>
    </row>
    <row r="209" spans="2:6" x14ac:dyDescent="0.2">
      <c r="B209" s="49"/>
      <c r="C209" s="49"/>
      <c r="D209" s="49"/>
      <c r="E209" s="49"/>
      <c r="F209" s="82"/>
    </row>
    <row r="210" spans="2:6" x14ac:dyDescent="0.2">
      <c r="B210" s="49"/>
      <c r="C210" s="49"/>
      <c r="D210" s="49"/>
      <c r="E210" s="49"/>
      <c r="F210" s="82"/>
    </row>
    <row r="211" spans="2:6" x14ac:dyDescent="0.2">
      <c r="B211" s="49"/>
      <c r="C211" s="49"/>
      <c r="D211" s="49"/>
      <c r="E211" s="49"/>
      <c r="F211" s="82"/>
    </row>
    <row r="212" spans="2:6" x14ac:dyDescent="0.2">
      <c r="B212" s="49"/>
      <c r="C212" s="49"/>
      <c r="D212" s="49"/>
      <c r="E212" s="49"/>
      <c r="F212" s="82"/>
    </row>
    <row r="213" spans="2:6" x14ac:dyDescent="0.2">
      <c r="B213" s="49"/>
      <c r="C213" s="49"/>
      <c r="D213" s="49"/>
      <c r="E213" s="49"/>
      <c r="F213" s="82"/>
    </row>
    <row r="214" spans="2:6" x14ac:dyDescent="0.2">
      <c r="B214" s="49"/>
      <c r="C214" s="49"/>
      <c r="D214" s="49"/>
      <c r="E214" s="49"/>
      <c r="F214" s="82"/>
    </row>
    <row r="215" spans="2:6" x14ac:dyDescent="0.2">
      <c r="B215" s="49"/>
      <c r="C215" s="49"/>
      <c r="D215" s="49"/>
      <c r="E215" s="49"/>
      <c r="F215" s="82"/>
    </row>
    <row r="216" spans="2:6" x14ac:dyDescent="0.2">
      <c r="B216" s="49"/>
      <c r="C216" s="49"/>
      <c r="D216" s="49"/>
      <c r="E216" s="49"/>
      <c r="F216" s="82"/>
    </row>
    <row r="223" spans="2:6" s="41" customFormat="1" ht="15" x14ac:dyDescent="0.2">
      <c r="F223" s="78"/>
    </row>
    <row r="224" spans="2:6" s="41" customFormat="1" ht="15" x14ac:dyDescent="0.2">
      <c r="F224" s="78"/>
    </row>
    <row r="225" spans="2:6" s="41" customFormat="1" ht="15" x14ac:dyDescent="0.2">
      <c r="F225" s="78"/>
    </row>
    <row r="228" spans="2:6" s="44" customFormat="1" ht="11.25" x14ac:dyDescent="0.2">
      <c r="F228" s="83"/>
    </row>
    <row r="231" spans="2:6" x14ac:dyDescent="0.2">
      <c r="B231" s="49"/>
      <c r="C231" s="49"/>
      <c r="D231" s="49"/>
      <c r="E231" s="49"/>
      <c r="F231" s="82"/>
    </row>
    <row r="232" spans="2:6" x14ac:dyDescent="0.2">
      <c r="B232" s="49"/>
      <c r="C232" s="49"/>
      <c r="D232" s="49"/>
      <c r="E232" s="49"/>
      <c r="F232" s="82"/>
    </row>
    <row r="233" spans="2:6" x14ac:dyDescent="0.2">
      <c r="B233" s="49"/>
      <c r="C233" s="49"/>
      <c r="D233" s="49"/>
      <c r="E233" s="49"/>
      <c r="F233" s="82"/>
    </row>
    <row r="234" spans="2:6" x14ac:dyDescent="0.2">
      <c r="B234" s="49"/>
      <c r="C234" s="49"/>
      <c r="D234" s="49"/>
      <c r="E234" s="49"/>
      <c r="F234" s="82"/>
    </row>
    <row r="235" spans="2:6" x14ac:dyDescent="0.2">
      <c r="B235" s="49"/>
      <c r="C235" s="49"/>
      <c r="D235" s="49"/>
      <c r="E235" s="49"/>
      <c r="F235" s="82"/>
    </row>
    <row r="236" spans="2:6" x14ac:dyDescent="0.2">
      <c r="B236" s="49"/>
      <c r="C236" s="49"/>
      <c r="D236" s="49"/>
      <c r="E236" s="49"/>
      <c r="F236" s="82"/>
    </row>
    <row r="237" spans="2:6" x14ac:dyDescent="0.2">
      <c r="B237" s="49"/>
      <c r="C237" s="49"/>
      <c r="D237" s="49"/>
      <c r="E237" s="49"/>
      <c r="F237" s="82"/>
    </row>
    <row r="238" spans="2:6" x14ac:dyDescent="0.2">
      <c r="B238" s="49"/>
      <c r="C238" s="49"/>
      <c r="D238" s="49"/>
      <c r="E238" s="49"/>
      <c r="F238" s="82"/>
    </row>
    <row r="239" spans="2:6" x14ac:dyDescent="0.2">
      <c r="B239" s="49"/>
      <c r="C239" s="49"/>
      <c r="D239" s="49"/>
      <c r="E239" s="49"/>
      <c r="F239" s="82"/>
    </row>
    <row r="240" spans="2:6" x14ac:dyDescent="0.2">
      <c r="B240" s="49"/>
      <c r="C240" s="49"/>
      <c r="D240" s="49"/>
      <c r="E240" s="49"/>
      <c r="F240" s="82"/>
    </row>
    <row r="241" spans="2:6" x14ac:dyDescent="0.2">
      <c r="B241" s="49"/>
      <c r="C241" s="49"/>
      <c r="D241" s="49"/>
      <c r="E241" s="49"/>
      <c r="F241" s="82"/>
    </row>
    <row r="242" spans="2:6" x14ac:dyDescent="0.2">
      <c r="B242" s="49"/>
      <c r="C242" s="49"/>
      <c r="D242" s="49"/>
      <c r="E242" s="49"/>
      <c r="F242" s="82"/>
    </row>
    <row r="243" spans="2:6" x14ac:dyDescent="0.2">
      <c r="B243" s="49"/>
      <c r="C243" s="49"/>
      <c r="D243" s="49"/>
      <c r="E243" s="49"/>
      <c r="F243" s="82"/>
    </row>
    <row r="244" spans="2:6" x14ac:dyDescent="0.2">
      <c r="B244" s="49"/>
      <c r="C244" s="49"/>
      <c r="D244" s="49"/>
      <c r="E244" s="49"/>
      <c r="F244" s="82"/>
    </row>
    <row r="245" spans="2:6" x14ac:dyDescent="0.2">
      <c r="B245" s="49"/>
      <c r="C245" s="49"/>
      <c r="D245" s="49"/>
      <c r="E245" s="49"/>
      <c r="F245" s="82"/>
    </row>
    <row r="246" spans="2:6" x14ac:dyDescent="0.2">
      <c r="B246" s="49"/>
      <c r="C246" s="49"/>
      <c r="D246" s="49"/>
      <c r="E246" s="49"/>
      <c r="F246" s="82"/>
    </row>
    <row r="247" spans="2:6" x14ac:dyDescent="0.2">
      <c r="B247" s="49"/>
      <c r="C247" s="49"/>
      <c r="D247" s="49"/>
      <c r="E247" s="49"/>
      <c r="F247" s="82"/>
    </row>
    <row r="248" spans="2:6" x14ac:dyDescent="0.2">
      <c r="B248" s="49"/>
      <c r="C248" s="49"/>
      <c r="D248" s="49"/>
      <c r="E248" s="49"/>
      <c r="F248" s="82"/>
    </row>
    <row r="249" spans="2:6" x14ac:dyDescent="0.2">
      <c r="B249" s="49"/>
      <c r="C249" s="49"/>
      <c r="D249" s="49"/>
      <c r="E249" s="49"/>
      <c r="F249" s="82"/>
    </row>
    <row r="250" spans="2:6" x14ac:dyDescent="0.2">
      <c r="B250" s="49"/>
      <c r="C250" s="49"/>
      <c r="D250" s="49"/>
      <c r="E250" s="49"/>
      <c r="F250" s="82"/>
    </row>
    <row r="251" spans="2:6" x14ac:dyDescent="0.2">
      <c r="B251" s="49"/>
      <c r="C251" s="49"/>
      <c r="D251" s="49"/>
      <c r="E251" s="49"/>
      <c r="F251" s="82"/>
    </row>
    <row r="252" spans="2:6" x14ac:dyDescent="0.2">
      <c r="B252" s="49"/>
      <c r="C252" s="49"/>
      <c r="D252" s="49"/>
      <c r="E252" s="49"/>
      <c r="F252" s="82"/>
    </row>
    <row r="253" spans="2:6" x14ac:dyDescent="0.2">
      <c r="B253" s="49"/>
      <c r="C253" s="49"/>
      <c r="D253" s="49"/>
      <c r="E253" s="49"/>
      <c r="F253" s="82"/>
    </row>
    <row r="254" spans="2:6" x14ac:dyDescent="0.2">
      <c r="B254" s="49"/>
      <c r="C254" s="49"/>
      <c r="D254" s="49"/>
      <c r="E254" s="49"/>
      <c r="F254" s="82"/>
    </row>
    <row r="255" spans="2:6" x14ac:dyDescent="0.2">
      <c r="B255" s="49"/>
      <c r="C255" s="49"/>
      <c r="D255" s="49"/>
      <c r="E255" s="49"/>
      <c r="F255" s="82"/>
    </row>
    <row r="256" spans="2:6" x14ac:dyDescent="0.2">
      <c r="B256" s="49"/>
      <c r="C256" s="49"/>
      <c r="D256" s="49"/>
      <c r="E256" s="49"/>
      <c r="F256" s="82"/>
    </row>
    <row r="257" spans="2:6" x14ac:dyDescent="0.2">
      <c r="B257" s="49"/>
      <c r="C257" s="49"/>
      <c r="D257" s="49"/>
      <c r="E257" s="49"/>
      <c r="F257" s="82"/>
    </row>
    <row r="258" spans="2:6" x14ac:dyDescent="0.2">
      <c r="B258" s="49"/>
      <c r="C258" s="49"/>
      <c r="D258" s="49"/>
      <c r="E258" s="49"/>
      <c r="F258" s="82"/>
    </row>
    <row r="259" spans="2:6" x14ac:dyDescent="0.2">
      <c r="B259" s="49"/>
      <c r="C259" s="49"/>
      <c r="D259" s="49"/>
      <c r="E259" s="49"/>
      <c r="F259" s="82"/>
    </row>
    <row r="260" spans="2:6" x14ac:dyDescent="0.2">
      <c r="B260" s="49"/>
      <c r="C260" s="49"/>
      <c r="D260" s="49"/>
      <c r="E260" s="49"/>
      <c r="F260" s="82"/>
    </row>
    <row r="261" spans="2:6" x14ac:dyDescent="0.2">
      <c r="B261" s="49"/>
      <c r="C261" s="49"/>
      <c r="D261" s="49"/>
      <c r="E261" s="49"/>
      <c r="F261" s="82"/>
    </row>
    <row r="262" spans="2:6" x14ac:dyDescent="0.2">
      <c r="B262" s="49"/>
      <c r="C262" s="49"/>
      <c r="D262" s="49"/>
      <c r="E262" s="49"/>
      <c r="F262" s="82"/>
    </row>
    <row r="263" spans="2:6" x14ac:dyDescent="0.2">
      <c r="B263" s="49"/>
      <c r="C263" s="49"/>
      <c r="D263" s="49"/>
      <c r="E263" s="49"/>
      <c r="F263" s="82"/>
    </row>
    <row r="264" spans="2:6" x14ac:dyDescent="0.2">
      <c r="B264" s="49"/>
      <c r="C264" s="49"/>
      <c r="D264" s="49"/>
      <c r="E264" s="49"/>
      <c r="F264" s="82"/>
    </row>
    <row r="265" spans="2:6" x14ac:dyDescent="0.2">
      <c r="B265" s="49"/>
      <c r="C265" s="49"/>
      <c r="D265" s="49"/>
      <c r="E265" s="49"/>
      <c r="F265" s="82"/>
    </row>
    <row r="266" spans="2:6" x14ac:dyDescent="0.2">
      <c r="B266" s="49"/>
      <c r="C266" s="49"/>
      <c r="D266" s="49"/>
      <c r="E266" s="49"/>
      <c r="F266" s="82"/>
    </row>
    <row r="267" spans="2:6" x14ac:dyDescent="0.2">
      <c r="B267" s="49"/>
      <c r="C267" s="49"/>
      <c r="D267" s="49"/>
      <c r="E267" s="49"/>
      <c r="F267" s="82"/>
    </row>
    <row r="268" spans="2:6" x14ac:dyDescent="0.2">
      <c r="B268" s="49"/>
      <c r="C268" s="49"/>
      <c r="D268" s="49"/>
      <c r="E268" s="49"/>
      <c r="F268" s="82"/>
    </row>
    <row r="275" spans="2:6" s="41" customFormat="1" ht="15" x14ac:dyDescent="0.2">
      <c r="F275" s="78"/>
    </row>
    <row r="276" spans="2:6" s="41" customFormat="1" ht="15" x14ac:dyDescent="0.2">
      <c r="F276" s="78"/>
    </row>
    <row r="277" spans="2:6" s="41" customFormat="1" ht="15" x14ac:dyDescent="0.2">
      <c r="F277" s="78"/>
    </row>
    <row r="280" spans="2:6" s="44" customFormat="1" ht="11.25" x14ac:dyDescent="0.2">
      <c r="F280" s="83"/>
    </row>
    <row r="283" spans="2:6" x14ac:dyDescent="0.2">
      <c r="B283" s="49"/>
      <c r="C283" s="49"/>
      <c r="D283" s="49"/>
      <c r="E283" s="49"/>
      <c r="F283" s="82"/>
    </row>
    <row r="284" spans="2:6" x14ac:dyDescent="0.2">
      <c r="B284" s="49"/>
      <c r="C284" s="49"/>
      <c r="D284" s="49"/>
      <c r="E284" s="49"/>
      <c r="F284" s="82"/>
    </row>
    <row r="285" spans="2:6" x14ac:dyDescent="0.2">
      <c r="B285" s="49"/>
      <c r="C285" s="49"/>
      <c r="D285" s="49"/>
      <c r="E285" s="49"/>
      <c r="F285" s="82"/>
    </row>
    <row r="286" spans="2:6" x14ac:dyDescent="0.2">
      <c r="B286" s="49"/>
      <c r="C286" s="49"/>
      <c r="D286" s="49"/>
      <c r="E286" s="49"/>
      <c r="F286" s="82"/>
    </row>
    <row r="287" spans="2:6" x14ac:dyDescent="0.2">
      <c r="B287" s="49"/>
      <c r="C287" s="49"/>
      <c r="D287" s="49"/>
      <c r="E287" s="49"/>
      <c r="F287" s="82"/>
    </row>
    <row r="288" spans="2:6" x14ac:dyDescent="0.2">
      <c r="B288" s="49"/>
      <c r="C288" s="49"/>
      <c r="D288" s="49"/>
      <c r="E288" s="49"/>
      <c r="F288" s="82"/>
    </row>
    <row r="289" spans="2:6" x14ac:dyDescent="0.2">
      <c r="B289" s="49"/>
      <c r="C289" s="49"/>
      <c r="D289" s="49"/>
      <c r="E289" s="49"/>
      <c r="F289" s="82"/>
    </row>
    <row r="290" spans="2:6" x14ac:dyDescent="0.2">
      <c r="B290" s="49"/>
      <c r="C290" s="49"/>
      <c r="D290" s="49"/>
      <c r="E290" s="49"/>
      <c r="F290" s="82"/>
    </row>
    <row r="291" spans="2:6" x14ac:dyDescent="0.2">
      <c r="B291" s="49"/>
      <c r="C291" s="49"/>
      <c r="D291" s="49"/>
      <c r="E291" s="49"/>
      <c r="F291" s="82"/>
    </row>
    <row r="292" spans="2:6" x14ac:dyDescent="0.2">
      <c r="B292" s="49"/>
      <c r="C292" s="49"/>
      <c r="D292" s="49"/>
      <c r="E292" s="49"/>
      <c r="F292" s="82"/>
    </row>
    <row r="293" spans="2:6" x14ac:dyDescent="0.2">
      <c r="B293" s="49"/>
      <c r="C293" s="49"/>
      <c r="D293" s="49"/>
      <c r="E293" s="49"/>
      <c r="F293" s="82"/>
    </row>
    <row r="294" spans="2:6" x14ac:dyDescent="0.2">
      <c r="B294" s="49"/>
      <c r="C294" s="49"/>
      <c r="D294" s="49"/>
      <c r="E294" s="49"/>
      <c r="F294" s="82"/>
    </row>
    <row r="295" spans="2:6" x14ac:dyDescent="0.2">
      <c r="B295" s="49"/>
      <c r="C295" s="49"/>
      <c r="D295" s="49"/>
      <c r="E295" s="49"/>
      <c r="F295" s="82"/>
    </row>
    <row r="296" spans="2:6" x14ac:dyDescent="0.2">
      <c r="B296" s="49"/>
      <c r="C296" s="49"/>
      <c r="D296" s="49"/>
      <c r="E296" s="49"/>
      <c r="F296" s="82"/>
    </row>
    <row r="297" spans="2:6" x14ac:dyDescent="0.2">
      <c r="B297" s="49"/>
      <c r="C297" s="49"/>
      <c r="D297" s="49"/>
      <c r="E297" s="49"/>
      <c r="F297" s="82"/>
    </row>
    <row r="298" spans="2:6" x14ac:dyDescent="0.2">
      <c r="B298" s="49"/>
      <c r="C298" s="49"/>
      <c r="D298" s="49"/>
      <c r="E298" s="49"/>
      <c r="F298" s="82"/>
    </row>
    <row r="299" spans="2:6" x14ac:dyDescent="0.2">
      <c r="B299" s="49"/>
      <c r="C299" s="49"/>
      <c r="D299" s="49"/>
      <c r="E299" s="49"/>
      <c r="F299" s="82"/>
    </row>
    <row r="300" spans="2:6" x14ac:dyDescent="0.2">
      <c r="B300" s="49"/>
      <c r="C300" s="49"/>
      <c r="D300" s="49"/>
      <c r="E300" s="49"/>
      <c r="F300" s="82"/>
    </row>
    <row r="301" spans="2:6" x14ac:dyDescent="0.2">
      <c r="B301" s="49"/>
      <c r="C301" s="49"/>
      <c r="D301" s="49"/>
      <c r="E301" s="49"/>
      <c r="F301" s="82"/>
    </row>
    <row r="302" spans="2:6" x14ac:dyDescent="0.2">
      <c r="B302" s="49"/>
      <c r="C302" s="49"/>
      <c r="D302" s="49"/>
      <c r="E302" s="49"/>
      <c r="F302" s="82"/>
    </row>
    <row r="303" spans="2:6" x14ac:dyDescent="0.2">
      <c r="B303" s="49"/>
      <c r="C303" s="49"/>
      <c r="D303" s="49"/>
      <c r="E303" s="49"/>
      <c r="F303" s="82"/>
    </row>
    <row r="304" spans="2:6" x14ac:dyDescent="0.2">
      <c r="B304" s="49"/>
      <c r="C304" s="49"/>
      <c r="D304" s="49"/>
      <c r="E304" s="49"/>
      <c r="F304" s="82"/>
    </row>
    <row r="305" spans="2:6" x14ac:dyDescent="0.2">
      <c r="B305" s="49"/>
      <c r="C305" s="49"/>
      <c r="D305" s="49"/>
      <c r="E305" s="49"/>
      <c r="F305" s="82"/>
    </row>
    <row r="306" spans="2:6" x14ac:dyDescent="0.2">
      <c r="B306" s="49"/>
      <c r="C306" s="49"/>
      <c r="D306" s="49"/>
      <c r="E306" s="49"/>
      <c r="F306" s="82"/>
    </row>
    <row r="307" spans="2:6" x14ac:dyDescent="0.2">
      <c r="B307" s="49"/>
      <c r="C307" s="49"/>
      <c r="D307" s="49"/>
      <c r="E307" s="49"/>
      <c r="F307" s="82"/>
    </row>
    <row r="308" spans="2:6" x14ac:dyDescent="0.2">
      <c r="B308" s="49"/>
      <c r="C308" s="49"/>
      <c r="D308" s="49"/>
      <c r="E308" s="49"/>
      <c r="F308" s="82"/>
    </row>
    <row r="309" spans="2:6" x14ac:dyDescent="0.2">
      <c r="B309" s="49"/>
      <c r="C309" s="49"/>
      <c r="D309" s="49"/>
      <c r="E309" s="49"/>
      <c r="F309" s="82"/>
    </row>
    <row r="310" spans="2:6" x14ac:dyDescent="0.2">
      <c r="B310" s="49"/>
      <c r="C310" s="49"/>
      <c r="D310" s="49"/>
      <c r="E310" s="49"/>
      <c r="F310" s="82"/>
    </row>
    <row r="311" spans="2:6" x14ac:dyDescent="0.2">
      <c r="B311" s="49"/>
      <c r="C311" s="49"/>
      <c r="D311" s="49"/>
      <c r="E311" s="49"/>
      <c r="F311" s="82"/>
    </row>
    <row r="312" spans="2:6" x14ac:dyDescent="0.2">
      <c r="B312" s="49"/>
      <c r="C312" s="49"/>
      <c r="D312" s="49"/>
      <c r="E312" s="49"/>
      <c r="F312" s="82"/>
    </row>
    <row r="313" spans="2:6" x14ac:dyDescent="0.2">
      <c r="B313" s="49"/>
      <c r="C313" s="49"/>
      <c r="D313" s="49"/>
      <c r="E313" s="49"/>
      <c r="F313" s="82"/>
    </row>
    <row r="314" spans="2:6" x14ac:dyDescent="0.2">
      <c r="B314" s="49"/>
      <c r="C314" s="49"/>
      <c r="D314" s="49"/>
      <c r="E314" s="49"/>
      <c r="F314" s="82"/>
    </row>
    <row r="315" spans="2:6" x14ac:dyDescent="0.2">
      <c r="B315" s="49"/>
      <c r="C315" s="49"/>
      <c r="D315" s="49"/>
      <c r="E315" s="49"/>
      <c r="F315" s="82"/>
    </row>
    <row r="316" spans="2:6" x14ac:dyDescent="0.2">
      <c r="B316" s="49"/>
      <c r="C316" s="49"/>
      <c r="D316" s="49"/>
      <c r="E316" s="49"/>
      <c r="F316" s="82"/>
    </row>
    <row r="317" spans="2:6" x14ac:dyDescent="0.2">
      <c r="B317" s="49"/>
      <c r="C317" s="49"/>
      <c r="D317" s="49"/>
      <c r="E317" s="49"/>
      <c r="F317" s="82"/>
    </row>
    <row r="318" spans="2:6" x14ac:dyDescent="0.2">
      <c r="B318" s="49"/>
      <c r="C318" s="49"/>
      <c r="D318" s="49"/>
      <c r="E318" s="49"/>
      <c r="F318" s="82"/>
    </row>
    <row r="319" spans="2:6" x14ac:dyDescent="0.2">
      <c r="B319" s="49"/>
      <c r="C319" s="49"/>
      <c r="D319" s="49"/>
      <c r="E319" s="49"/>
      <c r="F319" s="82"/>
    </row>
    <row r="320" spans="2:6" x14ac:dyDescent="0.2">
      <c r="B320" s="49"/>
      <c r="C320" s="49"/>
      <c r="D320" s="49"/>
      <c r="E320" s="49"/>
      <c r="F320" s="82"/>
    </row>
    <row r="327" spans="2:6" s="41" customFormat="1" ht="15" x14ac:dyDescent="0.2">
      <c r="F327" s="78"/>
    </row>
    <row r="328" spans="2:6" s="41" customFormat="1" ht="15" x14ac:dyDescent="0.2">
      <c r="F328" s="78"/>
    </row>
    <row r="329" spans="2:6" s="41" customFormat="1" ht="15" x14ac:dyDescent="0.2">
      <c r="F329" s="78"/>
    </row>
    <row r="332" spans="2:6" s="44" customFormat="1" ht="11.25" x14ac:dyDescent="0.2">
      <c r="F332" s="83"/>
    </row>
    <row r="335" spans="2:6" x14ac:dyDescent="0.2">
      <c r="B335" s="49"/>
      <c r="C335" s="49"/>
      <c r="D335" s="49"/>
      <c r="E335" s="49"/>
      <c r="F335" s="82"/>
    </row>
    <row r="336" spans="2:6" x14ac:dyDescent="0.2">
      <c r="B336" s="49"/>
      <c r="C336" s="49"/>
      <c r="D336" s="49"/>
      <c r="E336" s="49"/>
      <c r="F336" s="82"/>
    </row>
    <row r="337" spans="2:6" x14ac:dyDescent="0.2">
      <c r="B337" s="49"/>
      <c r="C337" s="49"/>
      <c r="D337" s="49"/>
      <c r="E337" s="49"/>
      <c r="F337" s="82"/>
    </row>
    <row r="338" spans="2:6" x14ac:dyDescent="0.2">
      <c r="B338" s="49"/>
      <c r="C338" s="49"/>
      <c r="D338" s="49"/>
      <c r="E338" s="49"/>
      <c r="F338" s="82"/>
    </row>
    <row r="339" spans="2:6" x14ac:dyDescent="0.2">
      <c r="B339" s="49"/>
      <c r="C339" s="49"/>
      <c r="D339" s="49"/>
      <c r="E339" s="49"/>
      <c r="F339" s="82"/>
    </row>
    <row r="340" spans="2:6" x14ac:dyDescent="0.2">
      <c r="B340" s="49"/>
      <c r="C340" s="49"/>
      <c r="D340" s="49"/>
      <c r="E340" s="49"/>
      <c r="F340" s="82"/>
    </row>
    <row r="341" spans="2:6" x14ac:dyDescent="0.2">
      <c r="B341" s="49"/>
      <c r="C341" s="49"/>
      <c r="D341" s="49"/>
      <c r="E341" s="49"/>
      <c r="F341" s="82"/>
    </row>
    <row r="342" spans="2:6" x14ac:dyDescent="0.2">
      <c r="B342" s="49"/>
      <c r="C342" s="49"/>
      <c r="D342" s="49"/>
      <c r="E342" s="49"/>
      <c r="F342" s="82"/>
    </row>
    <row r="343" spans="2:6" x14ac:dyDescent="0.2">
      <c r="B343" s="49"/>
      <c r="C343" s="49"/>
      <c r="D343" s="49"/>
      <c r="E343" s="49"/>
      <c r="F343" s="82"/>
    </row>
    <row r="344" spans="2:6" x14ac:dyDescent="0.2">
      <c r="B344" s="49"/>
      <c r="C344" s="49"/>
      <c r="D344" s="49"/>
      <c r="E344" s="49"/>
      <c r="F344" s="82"/>
    </row>
    <row r="345" spans="2:6" x14ac:dyDescent="0.2">
      <c r="B345" s="49"/>
      <c r="C345" s="49"/>
      <c r="D345" s="49"/>
      <c r="E345" s="49"/>
      <c r="F345" s="82"/>
    </row>
    <row r="346" spans="2:6" x14ac:dyDescent="0.2">
      <c r="B346" s="49"/>
      <c r="C346" s="49"/>
      <c r="D346" s="49"/>
      <c r="E346" s="49"/>
      <c r="F346" s="82"/>
    </row>
    <row r="347" spans="2:6" x14ac:dyDescent="0.2">
      <c r="B347" s="49"/>
      <c r="C347" s="49"/>
      <c r="D347" s="49"/>
      <c r="E347" s="49"/>
      <c r="F347" s="82"/>
    </row>
    <row r="348" spans="2:6" x14ac:dyDescent="0.2">
      <c r="B348" s="49"/>
      <c r="C348" s="49"/>
      <c r="D348" s="49"/>
      <c r="E348" s="49"/>
      <c r="F348" s="82"/>
    </row>
    <row r="349" spans="2:6" x14ac:dyDescent="0.2">
      <c r="B349" s="49"/>
      <c r="C349" s="49"/>
      <c r="D349" s="49"/>
      <c r="E349" s="49"/>
      <c r="F349" s="82"/>
    </row>
    <row r="350" spans="2:6" x14ac:dyDescent="0.2">
      <c r="B350" s="49"/>
      <c r="C350" s="49"/>
      <c r="D350" s="49"/>
      <c r="E350" s="49"/>
      <c r="F350" s="82"/>
    </row>
    <row r="351" spans="2:6" x14ac:dyDescent="0.2">
      <c r="B351" s="49"/>
      <c r="C351" s="49"/>
      <c r="D351" s="49"/>
      <c r="E351" s="49"/>
      <c r="F351" s="82"/>
    </row>
    <row r="352" spans="2:6" x14ac:dyDescent="0.2">
      <c r="B352" s="49"/>
      <c r="C352" s="49"/>
      <c r="D352" s="49"/>
      <c r="E352" s="49"/>
      <c r="F352" s="82"/>
    </row>
    <row r="353" spans="2:6" x14ac:dyDescent="0.2">
      <c r="B353" s="49"/>
      <c r="C353" s="49"/>
      <c r="D353" s="49"/>
      <c r="E353" s="49"/>
      <c r="F353" s="82"/>
    </row>
    <row r="354" spans="2:6" x14ac:dyDescent="0.2">
      <c r="B354" s="49"/>
      <c r="C354" s="49"/>
      <c r="D354" s="49"/>
      <c r="E354" s="49"/>
      <c r="F354" s="82"/>
    </row>
    <row r="355" spans="2:6" x14ac:dyDescent="0.2">
      <c r="B355" s="49"/>
      <c r="C355" s="49"/>
      <c r="D355" s="49"/>
      <c r="E355" s="49"/>
      <c r="F355" s="82"/>
    </row>
    <row r="356" spans="2:6" x14ac:dyDescent="0.2">
      <c r="B356" s="49"/>
      <c r="C356" s="49"/>
      <c r="D356" s="49"/>
      <c r="E356" s="49"/>
      <c r="F356" s="82"/>
    </row>
    <row r="357" spans="2:6" x14ac:dyDescent="0.2">
      <c r="B357" s="49"/>
      <c r="C357" s="49"/>
      <c r="D357" s="49"/>
      <c r="E357" s="49"/>
      <c r="F357" s="82"/>
    </row>
    <row r="358" spans="2:6" x14ac:dyDescent="0.2">
      <c r="B358" s="49"/>
      <c r="C358" s="49"/>
      <c r="D358" s="49"/>
      <c r="E358" s="49"/>
      <c r="F358" s="82"/>
    </row>
    <row r="359" spans="2:6" x14ac:dyDescent="0.2">
      <c r="B359" s="49"/>
      <c r="C359" s="49"/>
      <c r="D359" s="49"/>
      <c r="E359" s="49"/>
      <c r="F359" s="82"/>
    </row>
    <row r="360" spans="2:6" x14ac:dyDescent="0.2">
      <c r="B360" s="49"/>
      <c r="C360" s="49"/>
      <c r="D360" s="49"/>
      <c r="E360" s="49"/>
      <c r="F360" s="82"/>
    </row>
    <row r="361" spans="2:6" x14ac:dyDescent="0.2">
      <c r="B361" s="49"/>
      <c r="C361" s="49"/>
      <c r="D361" s="49"/>
      <c r="E361" s="49"/>
      <c r="F361" s="82"/>
    </row>
    <row r="362" spans="2:6" x14ac:dyDescent="0.2">
      <c r="B362" s="49"/>
      <c r="C362" s="49"/>
      <c r="D362" s="49"/>
      <c r="E362" s="49"/>
      <c r="F362" s="82"/>
    </row>
    <row r="363" spans="2:6" x14ac:dyDescent="0.2">
      <c r="B363" s="49"/>
      <c r="C363" s="49"/>
      <c r="D363" s="49"/>
      <c r="E363" s="49"/>
      <c r="F363" s="82"/>
    </row>
    <row r="364" spans="2:6" x14ac:dyDescent="0.2">
      <c r="B364" s="49"/>
      <c r="C364" s="49"/>
      <c r="D364" s="49"/>
      <c r="E364" s="49"/>
      <c r="F364" s="82"/>
    </row>
    <row r="365" spans="2:6" x14ac:dyDescent="0.2">
      <c r="B365" s="49"/>
      <c r="C365" s="49"/>
      <c r="D365" s="49"/>
      <c r="E365" s="49"/>
      <c r="F365" s="82"/>
    </row>
    <row r="366" spans="2:6" x14ac:dyDescent="0.2">
      <c r="B366" s="49"/>
      <c r="C366" s="49"/>
      <c r="D366" s="49"/>
      <c r="E366" s="49"/>
      <c r="F366" s="82"/>
    </row>
    <row r="367" spans="2:6" x14ac:dyDescent="0.2">
      <c r="B367" s="49"/>
      <c r="C367" s="49"/>
      <c r="D367" s="49"/>
      <c r="E367" s="49"/>
      <c r="F367" s="82"/>
    </row>
    <row r="368" spans="2:6" x14ac:dyDescent="0.2">
      <c r="B368" s="49"/>
      <c r="C368" s="49"/>
      <c r="D368" s="49"/>
      <c r="E368" s="49"/>
      <c r="F368" s="82"/>
    </row>
    <row r="369" spans="2:6" x14ac:dyDescent="0.2">
      <c r="B369" s="49"/>
      <c r="C369" s="49"/>
      <c r="D369" s="49"/>
      <c r="E369" s="49"/>
      <c r="F369" s="82"/>
    </row>
    <row r="370" spans="2:6" x14ac:dyDescent="0.2">
      <c r="B370" s="49"/>
      <c r="C370" s="49"/>
      <c r="D370" s="49"/>
      <c r="E370" s="49"/>
      <c r="F370" s="82"/>
    </row>
    <row r="371" spans="2:6" x14ac:dyDescent="0.2">
      <c r="B371" s="49"/>
      <c r="C371" s="49"/>
      <c r="D371" s="49"/>
      <c r="E371" s="49"/>
      <c r="F371" s="82"/>
    </row>
    <row r="372" spans="2:6" x14ac:dyDescent="0.2">
      <c r="B372" s="49"/>
      <c r="C372" s="49"/>
      <c r="D372" s="49"/>
      <c r="E372" s="49"/>
      <c r="F372" s="82"/>
    </row>
    <row r="379" spans="2:6" s="41" customFormat="1" ht="15" x14ac:dyDescent="0.2">
      <c r="F379" s="78"/>
    </row>
    <row r="380" spans="2:6" s="41" customFormat="1" ht="15" x14ac:dyDescent="0.2">
      <c r="F380" s="78"/>
    </row>
    <row r="381" spans="2:6" s="41" customFormat="1" ht="15" x14ac:dyDescent="0.2">
      <c r="F381" s="78"/>
    </row>
    <row r="384" spans="2:6" s="44" customFormat="1" ht="11.25" x14ac:dyDescent="0.2">
      <c r="F384" s="83"/>
    </row>
    <row r="387" spans="2:6" x14ac:dyDescent="0.2">
      <c r="B387" s="49"/>
      <c r="C387" s="49"/>
      <c r="D387" s="49"/>
      <c r="E387" s="49"/>
      <c r="F387" s="82"/>
    </row>
    <row r="388" spans="2:6" x14ac:dyDescent="0.2">
      <c r="B388" s="49"/>
      <c r="C388" s="49"/>
      <c r="D388" s="49"/>
      <c r="E388" s="49"/>
      <c r="F388" s="82"/>
    </row>
    <row r="389" spans="2:6" x14ac:dyDescent="0.2">
      <c r="B389" s="49"/>
      <c r="C389" s="49"/>
      <c r="D389" s="49"/>
      <c r="E389" s="49"/>
      <c r="F389" s="82"/>
    </row>
    <row r="390" spans="2:6" x14ac:dyDescent="0.2">
      <c r="B390" s="49"/>
      <c r="C390" s="49"/>
      <c r="D390" s="49"/>
      <c r="E390" s="49"/>
      <c r="F390" s="82"/>
    </row>
    <row r="391" spans="2:6" x14ac:dyDescent="0.2">
      <c r="B391" s="49"/>
      <c r="C391" s="49"/>
      <c r="D391" s="49"/>
      <c r="E391" s="49"/>
      <c r="F391" s="82"/>
    </row>
    <row r="392" spans="2:6" x14ac:dyDescent="0.2">
      <c r="B392" s="49"/>
      <c r="C392" s="49"/>
      <c r="D392" s="49"/>
      <c r="E392" s="49"/>
      <c r="F392" s="82"/>
    </row>
    <row r="393" spans="2:6" x14ac:dyDescent="0.2">
      <c r="B393" s="49"/>
      <c r="C393" s="49"/>
      <c r="D393" s="49"/>
      <c r="E393" s="49"/>
      <c r="F393" s="82"/>
    </row>
    <row r="394" spans="2:6" x14ac:dyDescent="0.2">
      <c r="B394" s="49"/>
      <c r="C394" s="49"/>
      <c r="D394" s="49"/>
      <c r="E394" s="49"/>
      <c r="F394" s="82"/>
    </row>
    <row r="395" spans="2:6" x14ac:dyDescent="0.2">
      <c r="B395" s="49"/>
      <c r="C395" s="49"/>
      <c r="D395" s="49"/>
      <c r="E395" s="49"/>
      <c r="F395" s="82"/>
    </row>
    <row r="396" spans="2:6" x14ac:dyDescent="0.2">
      <c r="B396" s="49"/>
      <c r="C396" s="49"/>
      <c r="D396" s="49"/>
      <c r="E396" s="49"/>
      <c r="F396" s="82"/>
    </row>
    <row r="397" spans="2:6" x14ac:dyDescent="0.2">
      <c r="B397" s="49"/>
      <c r="C397" s="49"/>
      <c r="D397" s="49"/>
      <c r="E397" s="49"/>
      <c r="F397" s="82"/>
    </row>
    <row r="398" spans="2:6" x14ac:dyDescent="0.2">
      <c r="B398" s="49"/>
      <c r="C398" s="49"/>
      <c r="D398" s="49"/>
      <c r="E398" s="49"/>
      <c r="F398" s="82"/>
    </row>
    <row r="399" spans="2:6" x14ac:dyDescent="0.2">
      <c r="B399" s="49"/>
      <c r="C399" s="49"/>
      <c r="D399" s="49"/>
      <c r="E399" s="49"/>
      <c r="F399" s="82"/>
    </row>
    <row r="400" spans="2:6" x14ac:dyDescent="0.2">
      <c r="B400" s="49"/>
      <c r="C400" s="49"/>
      <c r="D400" s="49"/>
      <c r="E400" s="49"/>
      <c r="F400" s="82"/>
    </row>
    <row r="401" spans="2:6" x14ac:dyDescent="0.2">
      <c r="B401" s="49"/>
      <c r="C401" s="49"/>
      <c r="D401" s="49"/>
      <c r="E401" s="49"/>
      <c r="F401" s="82"/>
    </row>
    <row r="402" spans="2:6" x14ac:dyDescent="0.2">
      <c r="B402" s="49"/>
      <c r="C402" s="49"/>
      <c r="D402" s="49"/>
      <c r="E402" s="49"/>
      <c r="F402" s="82"/>
    </row>
    <row r="403" spans="2:6" x14ac:dyDescent="0.2">
      <c r="B403" s="49"/>
      <c r="C403" s="49"/>
      <c r="D403" s="49"/>
      <c r="E403" s="49"/>
      <c r="F403" s="82"/>
    </row>
    <row r="404" spans="2:6" x14ac:dyDescent="0.2">
      <c r="B404" s="49"/>
      <c r="C404" s="49"/>
      <c r="D404" s="49"/>
      <c r="E404" s="49"/>
      <c r="F404" s="82"/>
    </row>
    <row r="405" spans="2:6" x14ac:dyDescent="0.2">
      <c r="B405" s="49"/>
      <c r="C405" s="49"/>
      <c r="D405" s="49"/>
      <c r="E405" s="49"/>
      <c r="F405" s="82"/>
    </row>
    <row r="406" spans="2:6" x14ac:dyDescent="0.2">
      <c r="B406" s="49"/>
      <c r="C406" s="49"/>
      <c r="D406" s="49"/>
      <c r="E406" s="49"/>
      <c r="F406" s="82"/>
    </row>
    <row r="407" spans="2:6" x14ac:dyDescent="0.2">
      <c r="B407" s="49"/>
      <c r="C407" s="49"/>
      <c r="D407" s="49"/>
      <c r="E407" s="49"/>
      <c r="F407" s="82"/>
    </row>
    <row r="408" spans="2:6" x14ac:dyDescent="0.2">
      <c r="B408" s="49"/>
      <c r="C408" s="49"/>
      <c r="D408" s="49"/>
      <c r="E408" s="49"/>
      <c r="F408" s="82"/>
    </row>
    <row r="409" spans="2:6" x14ac:dyDescent="0.2">
      <c r="B409" s="49"/>
      <c r="C409" s="49"/>
      <c r="D409" s="49"/>
      <c r="E409" s="49"/>
      <c r="F409" s="82"/>
    </row>
    <row r="410" spans="2:6" x14ac:dyDescent="0.2">
      <c r="B410" s="49"/>
      <c r="C410" s="49"/>
      <c r="D410" s="49"/>
      <c r="E410" s="49"/>
      <c r="F410" s="82"/>
    </row>
    <row r="411" spans="2:6" x14ac:dyDescent="0.2">
      <c r="B411" s="49"/>
      <c r="C411" s="49"/>
      <c r="D411" s="49"/>
      <c r="E411" s="49"/>
      <c r="F411" s="82"/>
    </row>
    <row r="412" spans="2:6" x14ac:dyDescent="0.2">
      <c r="B412" s="49"/>
      <c r="C412" s="49"/>
      <c r="D412" s="49"/>
      <c r="E412" s="49"/>
      <c r="F412" s="82"/>
    </row>
    <row r="413" spans="2:6" x14ac:dyDescent="0.2">
      <c r="B413" s="49"/>
      <c r="C413" s="49"/>
      <c r="D413" s="49"/>
      <c r="E413" s="49"/>
      <c r="F413" s="82"/>
    </row>
    <row r="414" spans="2:6" x14ac:dyDescent="0.2">
      <c r="B414" s="49"/>
      <c r="C414" s="49"/>
      <c r="D414" s="49"/>
      <c r="E414" s="49"/>
      <c r="F414" s="82"/>
    </row>
    <row r="415" spans="2:6" x14ac:dyDescent="0.2">
      <c r="B415" s="49"/>
      <c r="C415" s="49"/>
      <c r="D415" s="49"/>
      <c r="E415" s="49"/>
      <c r="F415" s="82"/>
    </row>
    <row r="416" spans="2:6" x14ac:dyDescent="0.2">
      <c r="B416" s="49"/>
      <c r="C416" s="49"/>
      <c r="D416" s="49"/>
      <c r="E416" s="49"/>
      <c r="F416" s="82"/>
    </row>
    <row r="417" spans="2:6" x14ac:dyDescent="0.2">
      <c r="B417" s="49"/>
      <c r="C417" s="49"/>
      <c r="D417" s="49"/>
      <c r="E417" s="49"/>
      <c r="F417" s="82"/>
    </row>
    <row r="418" spans="2:6" x14ac:dyDescent="0.2">
      <c r="B418" s="49"/>
      <c r="C418" s="49"/>
      <c r="D418" s="49"/>
      <c r="E418" s="49"/>
      <c r="F418" s="82"/>
    </row>
    <row r="419" spans="2:6" x14ac:dyDescent="0.2">
      <c r="B419" s="49"/>
      <c r="C419" s="49"/>
      <c r="D419" s="49"/>
      <c r="E419" s="49"/>
      <c r="F419" s="82"/>
    </row>
    <row r="420" spans="2:6" x14ac:dyDescent="0.2">
      <c r="B420" s="49"/>
      <c r="C420" s="49"/>
      <c r="D420" s="49"/>
      <c r="E420" s="49"/>
      <c r="F420" s="82"/>
    </row>
    <row r="421" spans="2:6" x14ac:dyDescent="0.2">
      <c r="B421" s="49"/>
      <c r="C421" s="49"/>
      <c r="D421" s="49"/>
      <c r="E421" s="49"/>
      <c r="F421" s="82"/>
    </row>
    <row r="422" spans="2:6" x14ac:dyDescent="0.2">
      <c r="B422" s="49"/>
      <c r="C422" s="49"/>
      <c r="D422" s="49"/>
      <c r="E422" s="49"/>
      <c r="F422" s="82"/>
    </row>
    <row r="423" spans="2:6" x14ac:dyDescent="0.2">
      <c r="B423" s="49"/>
      <c r="C423" s="49"/>
      <c r="D423" s="49"/>
      <c r="E423" s="49"/>
      <c r="F423" s="82"/>
    </row>
    <row r="424" spans="2:6" x14ac:dyDescent="0.2">
      <c r="B424" s="49"/>
      <c r="C424" s="49"/>
      <c r="D424" s="49"/>
      <c r="E424" s="49"/>
      <c r="F424" s="82"/>
    </row>
    <row r="425" spans="2:6" x14ac:dyDescent="0.2">
      <c r="B425" s="49"/>
      <c r="C425" s="49"/>
      <c r="D425" s="49"/>
      <c r="E425" s="49"/>
      <c r="F425" s="82"/>
    </row>
    <row r="426" spans="2:6" x14ac:dyDescent="0.2">
      <c r="B426" s="49"/>
      <c r="C426" s="49"/>
      <c r="D426" s="49"/>
      <c r="E426" s="49"/>
      <c r="F426" s="82"/>
    </row>
    <row r="427" spans="2:6" x14ac:dyDescent="0.2">
      <c r="B427" s="49"/>
      <c r="C427" s="49"/>
      <c r="D427" s="49"/>
      <c r="E427" s="49"/>
      <c r="F427" s="82"/>
    </row>
    <row r="428" spans="2:6" x14ac:dyDescent="0.2">
      <c r="B428" s="49"/>
      <c r="C428" s="49"/>
      <c r="D428" s="49"/>
      <c r="E428" s="49"/>
      <c r="F428" s="82"/>
    </row>
    <row r="429" spans="2:6" x14ac:dyDescent="0.2">
      <c r="B429" s="49"/>
      <c r="C429" s="49"/>
      <c r="D429" s="49"/>
      <c r="E429" s="49"/>
      <c r="F429" s="82"/>
    </row>
    <row r="430" spans="2:6" x14ac:dyDescent="0.2">
      <c r="B430" s="49"/>
      <c r="C430" s="49"/>
      <c r="D430" s="49"/>
      <c r="E430" s="49"/>
      <c r="F430" s="82"/>
    </row>
    <row r="431" spans="2:6" s="41" customFormat="1" ht="15" x14ac:dyDescent="0.2">
      <c r="B431" s="49"/>
      <c r="C431" s="49"/>
      <c r="D431" s="49"/>
      <c r="E431" s="49"/>
      <c r="F431" s="82"/>
    </row>
    <row r="432" spans="2:6" s="41" customFormat="1" ht="15" x14ac:dyDescent="0.2">
      <c r="B432" s="49"/>
      <c r="C432" s="49"/>
      <c r="D432" s="49"/>
      <c r="E432" s="49"/>
      <c r="F432" s="82"/>
    </row>
    <row r="433" spans="2:6" s="41" customFormat="1" ht="15" x14ac:dyDescent="0.2">
      <c r="B433" s="49"/>
      <c r="C433" s="49"/>
      <c r="D433" s="49"/>
      <c r="E433" s="49"/>
      <c r="F433" s="82"/>
    </row>
    <row r="434" spans="2:6" x14ac:dyDescent="0.2">
      <c r="B434" s="49"/>
      <c r="C434" s="49"/>
      <c r="D434" s="49"/>
      <c r="E434" s="49"/>
      <c r="F434" s="82"/>
    </row>
    <row r="435" spans="2:6" x14ac:dyDescent="0.2">
      <c r="B435" s="49"/>
      <c r="C435" s="49"/>
      <c r="D435" s="49"/>
      <c r="E435" s="49"/>
      <c r="F435" s="82"/>
    </row>
    <row r="436" spans="2:6" s="44" customFormat="1" ht="11.25" x14ac:dyDescent="0.2">
      <c r="F436" s="83"/>
    </row>
    <row r="437" spans="2:6" x14ac:dyDescent="0.2">
      <c r="B437" s="49"/>
      <c r="C437" s="49"/>
      <c r="D437" s="49"/>
      <c r="E437" s="49"/>
      <c r="F437" s="82"/>
    </row>
    <row r="438" spans="2:6" x14ac:dyDescent="0.2">
      <c r="B438" s="49"/>
      <c r="C438" s="49"/>
      <c r="D438" s="49"/>
      <c r="E438" s="49"/>
      <c r="F438" s="82"/>
    </row>
    <row r="439" spans="2:6" x14ac:dyDescent="0.2">
      <c r="B439" s="49"/>
      <c r="C439" s="49"/>
      <c r="D439" s="49"/>
      <c r="E439" s="49"/>
      <c r="F439" s="82"/>
    </row>
    <row r="440" spans="2:6" x14ac:dyDescent="0.2">
      <c r="B440" s="49"/>
      <c r="C440" s="49"/>
      <c r="D440" s="49"/>
      <c r="E440" s="49"/>
      <c r="F440" s="82"/>
    </row>
    <row r="441" spans="2:6" x14ac:dyDescent="0.2">
      <c r="B441" s="49"/>
      <c r="C441" s="49"/>
      <c r="D441" s="49"/>
      <c r="E441" s="49"/>
      <c r="F441" s="82"/>
    </row>
    <row r="442" spans="2:6" x14ac:dyDescent="0.2">
      <c r="B442" s="49"/>
      <c r="C442" s="49"/>
      <c r="D442" s="49"/>
      <c r="E442" s="49"/>
      <c r="F442" s="82"/>
    </row>
    <row r="443" spans="2:6" x14ac:dyDescent="0.2">
      <c r="B443" s="49"/>
      <c r="C443" s="49"/>
      <c r="D443" s="49"/>
      <c r="E443" s="49"/>
      <c r="F443" s="82"/>
    </row>
    <row r="444" spans="2:6" x14ac:dyDescent="0.2">
      <c r="B444" s="49"/>
      <c r="C444" s="49"/>
      <c r="D444" s="49"/>
      <c r="E444" s="49"/>
      <c r="F444" s="82"/>
    </row>
    <row r="445" spans="2:6" x14ac:dyDescent="0.2">
      <c r="B445" s="49"/>
      <c r="C445" s="49"/>
      <c r="D445" s="49"/>
      <c r="E445" s="49"/>
      <c r="F445" s="82"/>
    </row>
    <row r="446" spans="2:6" x14ac:dyDescent="0.2">
      <c r="B446" s="49"/>
      <c r="C446" s="49"/>
      <c r="D446" s="49"/>
      <c r="E446" s="49"/>
      <c r="F446" s="82"/>
    </row>
    <row r="447" spans="2:6" x14ac:dyDescent="0.2">
      <c r="B447" s="49"/>
      <c r="C447" s="49"/>
      <c r="D447" s="49"/>
      <c r="E447" s="49"/>
      <c r="F447" s="82"/>
    </row>
    <row r="448" spans="2:6" x14ac:dyDescent="0.2">
      <c r="B448" s="49"/>
      <c r="C448" s="49"/>
      <c r="D448" s="49"/>
      <c r="E448" s="49"/>
      <c r="F448" s="82"/>
    </row>
    <row r="449" spans="2:6" x14ac:dyDescent="0.2">
      <c r="B449" s="49"/>
      <c r="C449" s="49"/>
      <c r="D449" s="49"/>
      <c r="E449" s="49"/>
      <c r="F449" s="82"/>
    </row>
    <row r="450" spans="2:6" x14ac:dyDescent="0.2">
      <c r="B450" s="49"/>
      <c r="C450" s="49"/>
      <c r="D450" s="49"/>
      <c r="E450" s="49"/>
      <c r="F450" s="82"/>
    </row>
    <row r="451" spans="2:6" x14ac:dyDescent="0.2">
      <c r="B451" s="49"/>
      <c r="C451" s="49"/>
      <c r="D451" s="49"/>
      <c r="E451" s="49"/>
      <c r="F451" s="82"/>
    </row>
    <row r="452" spans="2:6" x14ac:dyDescent="0.2">
      <c r="B452" s="49"/>
      <c r="C452" s="49"/>
      <c r="D452" s="49"/>
      <c r="E452" s="49"/>
      <c r="F452" s="82"/>
    </row>
    <row r="453" spans="2:6" x14ac:dyDescent="0.2">
      <c r="B453" s="49"/>
      <c r="C453" s="49"/>
      <c r="D453" s="49"/>
      <c r="E453" s="49"/>
      <c r="F453" s="82"/>
    </row>
    <row r="454" spans="2:6" x14ac:dyDescent="0.2">
      <c r="B454" s="49"/>
      <c r="C454" s="49"/>
      <c r="D454" s="49"/>
      <c r="E454" s="49"/>
      <c r="F454" s="82"/>
    </row>
    <row r="455" spans="2:6" x14ac:dyDescent="0.2">
      <c r="B455" s="49"/>
      <c r="C455" s="49"/>
      <c r="D455" s="49"/>
      <c r="E455" s="49"/>
      <c r="F455" s="82"/>
    </row>
    <row r="456" spans="2:6" x14ac:dyDescent="0.2">
      <c r="B456" s="49"/>
      <c r="C456" s="49"/>
      <c r="D456" s="49"/>
      <c r="E456" s="49"/>
      <c r="F456" s="82"/>
    </row>
    <row r="457" spans="2:6" x14ac:dyDescent="0.2">
      <c r="B457" s="49"/>
      <c r="C457" s="49"/>
      <c r="D457" s="49"/>
      <c r="E457" s="49"/>
      <c r="F457" s="82"/>
    </row>
    <row r="458" spans="2:6" x14ac:dyDescent="0.2">
      <c r="B458" s="49"/>
      <c r="C458" s="49"/>
      <c r="D458" s="49"/>
      <c r="E458" s="49"/>
      <c r="F458" s="82"/>
    </row>
    <row r="459" spans="2:6" x14ac:dyDescent="0.2">
      <c r="B459" s="49"/>
      <c r="C459" s="49"/>
      <c r="D459" s="49"/>
      <c r="E459" s="49"/>
      <c r="F459" s="82"/>
    </row>
    <row r="460" spans="2:6" x14ac:dyDescent="0.2">
      <c r="B460" s="49"/>
      <c r="C460" s="49"/>
      <c r="D460" s="49"/>
      <c r="E460" s="49"/>
      <c r="F460" s="82"/>
    </row>
    <row r="461" spans="2:6" x14ac:dyDescent="0.2">
      <c r="B461" s="49"/>
      <c r="C461" s="49"/>
      <c r="D461" s="49"/>
      <c r="E461" s="49"/>
      <c r="F461" s="82"/>
    </row>
    <row r="462" spans="2:6" x14ac:dyDescent="0.2">
      <c r="B462" s="49"/>
      <c r="C462" s="49"/>
      <c r="D462" s="49"/>
      <c r="E462" s="49"/>
      <c r="F462" s="82"/>
    </row>
    <row r="463" spans="2:6" x14ac:dyDescent="0.2">
      <c r="B463" s="49"/>
      <c r="C463" s="49"/>
      <c r="D463" s="49"/>
      <c r="E463" s="49"/>
      <c r="F463" s="82"/>
    </row>
    <row r="464" spans="2:6" x14ac:dyDescent="0.2">
      <c r="B464" s="49"/>
      <c r="C464" s="49"/>
      <c r="D464" s="49"/>
      <c r="E464" s="49"/>
      <c r="F464" s="82"/>
    </row>
    <row r="465" spans="2:6" x14ac:dyDescent="0.2">
      <c r="B465" s="49"/>
      <c r="C465" s="49"/>
      <c r="D465" s="49"/>
      <c r="E465" s="49"/>
      <c r="F465" s="82"/>
    </row>
    <row r="466" spans="2:6" x14ac:dyDescent="0.2">
      <c r="B466" s="49"/>
      <c r="C466" s="49"/>
      <c r="D466" s="49"/>
      <c r="E466" s="49"/>
      <c r="F466" s="82"/>
    </row>
    <row r="467" spans="2:6" x14ac:dyDescent="0.2">
      <c r="B467" s="49"/>
      <c r="C467" s="49"/>
      <c r="D467" s="49"/>
      <c r="E467" s="49"/>
      <c r="F467" s="82"/>
    </row>
    <row r="468" spans="2:6" x14ac:dyDescent="0.2">
      <c r="B468" s="49"/>
      <c r="C468" s="49"/>
      <c r="D468" s="49"/>
      <c r="E468" s="49"/>
      <c r="F468" s="82"/>
    </row>
    <row r="469" spans="2:6" x14ac:dyDescent="0.2">
      <c r="B469" s="49"/>
      <c r="C469" s="49"/>
      <c r="D469" s="49"/>
      <c r="E469" s="49"/>
      <c r="F469" s="82"/>
    </row>
    <row r="470" spans="2:6" x14ac:dyDescent="0.2">
      <c r="B470" s="49"/>
      <c r="C470" s="49"/>
      <c r="D470" s="49"/>
      <c r="E470" s="49"/>
      <c r="F470" s="82"/>
    </row>
    <row r="471" spans="2:6" x14ac:dyDescent="0.2">
      <c r="B471" s="49"/>
      <c r="C471" s="49"/>
      <c r="D471" s="49"/>
      <c r="E471" s="49"/>
      <c r="F471" s="82"/>
    </row>
    <row r="472" spans="2:6" x14ac:dyDescent="0.2">
      <c r="B472" s="49"/>
      <c r="C472" s="49"/>
      <c r="D472" s="49"/>
      <c r="E472" s="49"/>
      <c r="F472" s="82"/>
    </row>
    <row r="473" spans="2:6" x14ac:dyDescent="0.2">
      <c r="B473" s="49"/>
      <c r="C473" s="49"/>
      <c r="D473" s="49"/>
      <c r="E473" s="49"/>
      <c r="F473" s="82"/>
    </row>
    <row r="474" spans="2:6" x14ac:dyDescent="0.2">
      <c r="B474" s="49"/>
      <c r="C474" s="49"/>
      <c r="D474" s="49"/>
      <c r="E474" s="49"/>
      <c r="F474" s="82"/>
    </row>
    <row r="475" spans="2:6" x14ac:dyDescent="0.2">
      <c r="B475" s="49"/>
      <c r="C475" s="49"/>
      <c r="D475" s="49"/>
      <c r="E475" s="49"/>
      <c r="F475" s="82"/>
    </row>
    <row r="476" spans="2:6" x14ac:dyDescent="0.2">
      <c r="B476" s="49"/>
      <c r="C476" s="49"/>
      <c r="D476" s="49"/>
      <c r="E476" s="49"/>
      <c r="F476" s="82"/>
    </row>
    <row r="483" spans="2:6" s="41" customFormat="1" ht="15" x14ac:dyDescent="0.2">
      <c r="F483" s="78"/>
    </row>
    <row r="484" spans="2:6" s="41" customFormat="1" ht="15" x14ac:dyDescent="0.2">
      <c r="F484" s="78"/>
    </row>
    <row r="485" spans="2:6" s="41" customFormat="1" ht="15" x14ac:dyDescent="0.2">
      <c r="F485" s="78"/>
    </row>
    <row r="488" spans="2:6" s="44" customFormat="1" ht="11.25" x14ac:dyDescent="0.2">
      <c r="F488" s="83"/>
    </row>
    <row r="491" spans="2:6" x14ac:dyDescent="0.2">
      <c r="B491" s="49"/>
      <c r="C491" s="49"/>
      <c r="D491" s="49"/>
      <c r="E491" s="49"/>
      <c r="F491" s="82"/>
    </row>
    <row r="492" spans="2:6" x14ac:dyDescent="0.2">
      <c r="B492" s="49"/>
      <c r="C492" s="49"/>
      <c r="D492" s="49"/>
      <c r="E492" s="49"/>
      <c r="F492" s="82"/>
    </row>
    <row r="493" spans="2:6" x14ac:dyDescent="0.2">
      <c r="B493" s="49"/>
      <c r="C493" s="49"/>
      <c r="D493" s="49"/>
      <c r="E493" s="49"/>
      <c r="F493" s="82"/>
    </row>
    <row r="494" spans="2:6" x14ac:dyDescent="0.2">
      <c r="B494" s="49"/>
      <c r="C494" s="49"/>
      <c r="D494" s="49"/>
      <c r="E494" s="49"/>
      <c r="F494" s="82"/>
    </row>
    <row r="495" spans="2:6" x14ac:dyDescent="0.2">
      <c r="B495" s="49"/>
      <c r="C495" s="49"/>
      <c r="D495" s="49"/>
      <c r="E495" s="49"/>
      <c r="F495" s="82"/>
    </row>
    <row r="496" spans="2:6" x14ac:dyDescent="0.2">
      <c r="B496" s="49"/>
      <c r="C496" s="49"/>
      <c r="D496" s="49"/>
      <c r="E496" s="49"/>
      <c r="F496" s="82"/>
    </row>
    <row r="497" spans="2:6" x14ac:dyDescent="0.2">
      <c r="B497" s="49"/>
      <c r="C497" s="49"/>
      <c r="D497" s="49"/>
      <c r="E497" s="49"/>
      <c r="F497" s="82"/>
    </row>
    <row r="498" spans="2:6" x14ac:dyDescent="0.2">
      <c r="B498" s="49"/>
      <c r="C498" s="49"/>
      <c r="D498" s="49"/>
      <c r="E498" s="49"/>
      <c r="F498" s="82"/>
    </row>
    <row r="499" spans="2:6" x14ac:dyDescent="0.2">
      <c r="B499" s="49"/>
      <c r="C499" s="49"/>
      <c r="D499" s="49"/>
      <c r="E499" s="49"/>
      <c r="F499" s="82"/>
    </row>
    <row r="500" spans="2:6" x14ac:dyDescent="0.2">
      <c r="B500" s="49"/>
      <c r="C500" s="49"/>
      <c r="D500" s="49"/>
      <c r="E500" s="49"/>
      <c r="F500" s="82"/>
    </row>
    <row r="501" spans="2:6" x14ac:dyDescent="0.2">
      <c r="B501" s="49"/>
      <c r="C501" s="49"/>
      <c r="D501" s="49"/>
      <c r="E501" s="49"/>
      <c r="F501" s="82"/>
    </row>
    <row r="502" spans="2:6" x14ac:dyDescent="0.2">
      <c r="B502" s="49"/>
      <c r="C502" s="49"/>
      <c r="D502" s="49"/>
      <c r="E502" s="49"/>
      <c r="F502" s="82"/>
    </row>
    <row r="503" spans="2:6" x14ac:dyDescent="0.2">
      <c r="B503" s="49"/>
      <c r="C503" s="49"/>
      <c r="D503" s="49"/>
      <c r="E503" s="49"/>
      <c r="F503" s="82"/>
    </row>
    <row r="504" spans="2:6" x14ac:dyDescent="0.2">
      <c r="B504" s="49"/>
      <c r="C504" s="49"/>
      <c r="D504" s="49"/>
      <c r="E504" s="49"/>
      <c r="F504" s="82"/>
    </row>
    <row r="505" spans="2:6" x14ac:dyDescent="0.2">
      <c r="B505" s="49"/>
      <c r="C505" s="49"/>
      <c r="D505" s="49"/>
      <c r="E505" s="49"/>
      <c r="F505" s="82"/>
    </row>
    <row r="506" spans="2:6" x14ac:dyDescent="0.2">
      <c r="B506" s="49"/>
      <c r="C506" s="49"/>
      <c r="D506" s="49"/>
      <c r="E506" s="49"/>
      <c r="F506" s="82"/>
    </row>
    <row r="507" spans="2:6" x14ac:dyDescent="0.2">
      <c r="B507" s="49"/>
      <c r="C507" s="49"/>
      <c r="D507" s="49"/>
      <c r="E507" s="49"/>
      <c r="F507" s="82"/>
    </row>
    <row r="508" spans="2:6" x14ac:dyDescent="0.2">
      <c r="B508" s="49"/>
      <c r="C508" s="49"/>
      <c r="D508" s="49"/>
      <c r="E508" s="49"/>
      <c r="F508" s="82"/>
    </row>
    <row r="509" spans="2:6" x14ac:dyDescent="0.2">
      <c r="B509" s="49"/>
      <c r="C509" s="49"/>
      <c r="D509" s="49"/>
      <c r="E509" s="49"/>
      <c r="F509" s="82"/>
    </row>
    <row r="510" spans="2:6" x14ac:dyDescent="0.2">
      <c r="B510" s="49"/>
      <c r="C510" s="49"/>
      <c r="D510" s="49"/>
      <c r="E510" s="49"/>
      <c r="F510" s="82"/>
    </row>
    <row r="511" spans="2:6" x14ac:dyDescent="0.2">
      <c r="B511" s="49"/>
      <c r="C511" s="49"/>
      <c r="D511" s="49"/>
      <c r="E511" s="49"/>
      <c r="F511" s="82"/>
    </row>
    <row r="512" spans="2:6" x14ac:dyDescent="0.2">
      <c r="B512" s="49"/>
      <c r="C512" s="49"/>
      <c r="D512" s="49"/>
      <c r="E512" s="49"/>
      <c r="F512" s="82"/>
    </row>
    <row r="513" spans="2:6" x14ac:dyDescent="0.2">
      <c r="B513" s="49"/>
      <c r="C513" s="49"/>
      <c r="D513" s="49"/>
      <c r="E513" s="49"/>
      <c r="F513" s="82"/>
    </row>
    <row r="514" spans="2:6" x14ac:dyDescent="0.2">
      <c r="B514" s="49"/>
      <c r="C514" s="49"/>
      <c r="D514" s="49"/>
      <c r="E514" s="49"/>
      <c r="F514" s="82"/>
    </row>
    <row r="515" spans="2:6" x14ac:dyDescent="0.2">
      <c r="B515" s="49"/>
      <c r="C515" s="49"/>
      <c r="D515" s="49"/>
      <c r="E515" s="49"/>
      <c r="F515" s="82"/>
    </row>
    <row r="516" spans="2:6" x14ac:dyDescent="0.2">
      <c r="B516" s="49"/>
      <c r="C516" s="49"/>
      <c r="D516" s="49"/>
      <c r="E516" s="49"/>
      <c r="F516" s="82"/>
    </row>
    <row r="517" spans="2:6" x14ac:dyDescent="0.2">
      <c r="B517" s="49"/>
      <c r="C517" s="49"/>
      <c r="D517" s="49"/>
      <c r="E517" s="49"/>
      <c r="F517" s="82"/>
    </row>
    <row r="518" spans="2:6" x14ac:dyDescent="0.2">
      <c r="B518" s="49"/>
      <c r="C518" s="49"/>
      <c r="D518" s="49"/>
      <c r="E518" s="49"/>
      <c r="F518" s="82"/>
    </row>
    <row r="519" spans="2:6" x14ac:dyDescent="0.2">
      <c r="B519" s="49"/>
      <c r="C519" s="49"/>
      <c r="D519" s="49"/>
      <c r="E519" s="49"/>
      <c r="F519" s="82"/>
    </row>
    <row r="520" spans="2:6" x14ac:dyDescent="0.2">
      <c r="B520" s="49"/>
      <c r="C520" s="49"/>
      <c r="D520" s="49"/>
      <c r="E520" s="49"/>
      <c r="F520" s="82"/>
    </row>
    <row r="521" spans="2:6" x14ac:dyDescent="0.2">
      <c r="B521" s="49"/>
      <c r="C521" s="49"/>
      <c r="D521" s="49"/>
      <c r="E521" s="49"/>
      <c r="F521" s="82"/>
    </row>
    <row r="522" spans="2:6" x14ac:dyDescent="0.2">
      <c r="B522" s="49"/>
      <c r="C522" s="49"/>
      <c r="D522" s="49"/>
      <c r="E522" s="49"/>
      <c r="F522" s="82"/>
    </row>
    <row r="523" spans="2:6" x14ac:dyDescent="0.2">
      <c r="B523" s="49"/>
      <c r="C523" s="49"/>
      <c r="D523" s="49"/>
      <c r="E523" s="49"/>
      <c r="F523" s="82"/>
    </row>
    <row r="524" spans="2:6" x14ac:dyDescent="0.2">
      <c r="B524" s="49"/>
      <c r="C524" s="49"/>
      <c r="D524" s="49"/>
      <c r="E524" s="49"/>
      <c r="F524" s="82"/>
    </row>
    <row r="525" spans="2:6" x14ac:dyDescent="0.2">
      <c r="B525" s="49"/>
      <c r="C525" s="49"/>
      <c r="D525" s="49"/>
      <c r="E525" s="49"/>
      <c r="F525" s="82"/>
    </row>
    <row r="526" spans="2:6" x14ac:dyDescent="0.2">
      <c r="B526" s="49"/>
      <c r="C526" s="49"/>
      <c r="D526" s="49"/>
      <c r="E526" s="49"/>
      <c r="F526" s="82"/>
    </row>
    <row r="527" spans="2:6" x14ac:dyDescent="0.2">
      <c r="B527" s="49"/>
      <c r="C527" s="49"/>
      <c r="D527" s="49"/>
      <c r="E527" s="49"/>
      <c r="F527" s="82"/>
    </row>
    <row r="528" spans="2:6" x14ac:dyDescent="0.2">
      <c r="B528" s="49"/>
      <c r="C528" s="49"/>
      <c r="D528" s="49"/>
      <c r="E528" s="49"/>
      <c r="F528" s="82"/>
    </row>
    <row r="529" spans="2:6" x14ac:dyDescent="0.2">
      <c r="B529" s="49"/>
      <c r="C529" s="49"/>
      <c r="D529" s="49"/>
      <c r="E529" s="49"/>
      <c r="F529" s="82"/>
    </row>
    <row r="530" spans="2:6" x14ac:dyDescent="0.2">
      <c r="B530" s="49"/>
      <c r="C530" s="49"/>
      <c r="D530" s="49"/>
      <c r="E530" s="49"/>
      <c r="F530" s="82"/>
    </row>
    <row r="531" spans="2:6" x14ac:dyDescent="0.2">
      <c r="B531" s="49"/>
      <c r="C531" s="49"/>
      <c r="D531" s="49"/>
      <c r="E531" s="49"/>
      <c r="F531" s="82"/>
    </row>
    <row r="532" spans="2:6" x14ac:dyDescent="0.2">
      <c r="B532" s="49"/>
      <c r="C532" s="49"/>
      <c r="D532" s="49"/>
      <c r="E532" s="49"/>
      <c r="F532" s="82"/>
    </row>
    <row r="533" spans="2:6" x14ac:dyDescent="0.2">
      <c r="B533" s="49"/>
      <c r="C533" s="49"/>
      <c r="D533" s="49"/>
      <c r="E533" s="49"/>
      <c r="F533" s="82"/>
    </row>
    <row r="534" spans="2:6" x14ac:dyDescent="0.2">
      <c r="B534" s="49"/>
      <c r="C534" s="49"/>
      <c r="D534" s="49"/>
      <c r="E534" s="49"/>
      <c r="F534" s="82"/>
    </row>
    <row r="535" spans="2:6" s="41" customFormat="1" ht="15" x14ac:dyDescent="0.2">
      <c r="B535" s="49"/>
      <c r="C535" s="49"/>
      <c r="D535" s="49"/>
      <c r="E535" s="49"/>
      <c r="F535" s="82"/>
    </row>
    <row r="536" spans="2:6" s="41" customFormat="1" ht="15" x14ac:dyDescent="0.2">
      <c r="B536" s="49"/>
      <c r="C536" s="49"/>
      <c r="D536" s="49"/>
      <c r="E536" s="49"/>
      <c r="F536" s="82"/>
    </row>
    <row r="537" spans="2:6" s="41" customFormat="1" ht="15" x14ac:dyDescent="0.2">
      <c r="B537" s="49"/>
      <c r="C537" s="49"/>
      <c r="D537" s="49"/>
      <c r="E537" s="49"/>
      <c r="F537" s="82"/>
    </row>
    <row r="538" spans="2:6" x14ac:dyDescent="0.2">
      <c r="B538" s="49"/>
      <c r="C538" s="49"/>
      <c r="D538" s="49"/>
      <c r="E538" s="49"/>
      <c r="F538" s="82"/>
    </row>
    <row r="539" spans="2:6" x14ac:dyDescent="0.2">
      <c r="B539" s="49"/>
      <c r="C539" s="49"/>
      <c r="D539" s="49"/>
      <c r="E539" s="49"/>
      <c r="F539" s="82"/>
    </row>
    <row r="540" spans="2:6" s="44" customFormat="1" ht="11.25" x14ac:dyDescent="0.2">
      <c r="F540" s="83"/>
    </row>
    <row r="541" spans="2:6" x14ac:dyDescent="0.2">
      <c r="B541" s="49"/>
      <c r="C541" s="49"/>
      <c r="D541" s="49"/>
      <c r="E541" s="49"/>
      <c r="F541" s="82"/>
    </row>
    <row r="542" spans="2:6" x14ac:dyDescent="0.2">
      <c r="B542" s="49"/>
      <c r="C542" s="49"/>
      <c r="D542" s="49"/>
      <c r="E542" s="49"/>
      <c r="F542" s="82"/>
    </row>
    <row r="543" spans="2:6" x14ac:dyDescent="0.2">
      <c r="B543" s="49"/>
      <c r="C543" s="49"/>
      <c r="D543" s="49"/>
      <c r="E543" s="49"/>
      <c r="F543" s="82"/>
    </row>
    <row r="544" spans="2:6" x14ac:dyDescent="0.2">
      <c r="B544" s="49"/>
      <c r="C544" s="49"/>
      <c r="D544" s="49"/>
      <c r="E544" s="49"/>
      <c r="F544" s="82"/>
    </row>
    <row r="545" spans="2:6" x14ac:dyDescent="0.2">
      <c r="B545" s="49"/>
      <c r="C545" s="49"/>
      <c r="D545" s="49"/>
      <c r="E545" s="49"/>
      <c r="F545" s="82"/>
    </row>
    <row r="546" spans="2:6" x14ac:dyDescent="0.2">
      <c r="B546" s="49"/>
      <c r="C546" s="49"/>
      <c r="D546" s="49"/>
      <c r="E546" s="49"/>
      <c r="F546" s="82"/>
    </row>
    <row r="547" spans="2:6" x14ac:dyDescent="0.2">
      <c r="B547" s="49"/>
      <c r="C547" s="49"/>
      <c r="D547" s="49"/>
      <c r="E547" s="49"/>
      <c r="F547" s="82"/>
    </row>
    <row r="548" spans="2:6" x14ac:dyDescent="0.2">
      <c r="B548" s="49"/>
      <c r="C548" s="49"/>
      <c r="D548" s="49"/>
      <c r="E548" s="49"/>
      <c r="F548" s="82"/>
    </row>
    <row r="549" spans="2:6" x14ac:dyDescent="0.2">
      <c r="B549" s="49"/>
      <c r="C549" s="49"/>
      <c r="D549" s="49"/>
      <c r="E549" s="49"/>
      <c r="F549" s="82"/>
    </row>
    <row r="550" spans="2:6" x14ac:dyDescent="0.2">
      <c r="B550" s="49"/>
      <c r="C550" s="49"/>
      <c r="D550" s="49"/>
      <c r="E550" s="49"/>
      <c r="F550" s="82"/>
    </row>
    <row r="551" spans="2:6" x14ac:dyDescent="0.2">
      <c r="B551" s="49"/>
      <c r="C551" s="49"/>
      <c r="D551" s="49"/>
      <c r="E551" s="49"/>
      <c r="F551" s="82"/>
    </row>
    <row r="552" spans="2:6" x14ac:dyDescent="0.2">
      <c r="B552" s="49"/>
      <c r="C552" s="49"/>
      <c r="D552" s="49"/>
      <c r="E552" s="49"/>
      <c r="F552" s="82"/>
    </row>
    <row r="553" spans="2:6" x14ac:dyDescent="0.2">
      <c r="B553" s="49"/>
      <c r="C553" s="49"/>
      <c r="D553" s="49"/>
      <c r="E553" s="49"/>
      <c r="F553" s="82"/>
    </row>
    <row r="554" spans="2:6" x14ac:dyDescent="0.2">
      <c r="B554" s="49"/>
      <c r="C554" s="49"/>
      <c r="D554" s="49"/>
      <c r="E554" s="49"/>
      <c r="F554" s="82"/>
    </row>
    <row r="555" spans="2:6" x14ac:dyDescent="0.2">
      <c r="B555" s="49"/>
      <c r="C555" s="49"/>
      <c r="D555" s="49"/>
      <c r="E555" s="49"/>
      <c r="F555" s="82"/>
    </row>
    <row r="556" spans="2:6" x14ac:dyDescent="0.2">
      <c r="B556" s="49"/>
      <c r="C556" s="49"/>
      <c r="D556" s="49"/>
      <c r="E556" s="49"/>
      <c r="F556" s="82"/>
    </row>
    <row r="557" spans="2:6" x14ac:dyDescent="0.2">
      <c r="B557" s="49"/>
      <c r="C557" s="49"/>
      <c r="D557" s="49"/>
      <c r="E557" s="49"/>
      <c r="F557" s="82"/>
    </row>
    <row r="558" spans="2:6" x14ac:dyDescent="0.2">
      <c r="B558" s="49"/>
      <c r="C558" s="49"/>
      <c r="D558" s="49"/>
      <c r="E558" s="49"/>
      <c r="F558" s="82"/>
    </row>
    <row r="559" spans="2:6" x14ac:dyDescent="0.2">
      <c r="B559" s="49"/>
      <c r="C559" s="49"/>
      <c r="D559" s="49"/>
      <c r="E559" s="49"/>
      <c r="F559" s="82"/>
    </row>
    <row r="560" spans="2:6" x14ac:dyDescent="0.2">
      <c r="B560" s="49"/>
      <c r="C560" s="49"/>
      <c r="D560" s="49"/>
      <c r="E560" s="49"/>
      <c r="F560" s="82"/>
    </row>
    <row r="561" spans="2:6" x14ac:dyDescent="0.2">
      <c r="B561" s="49"/>
      <c r="C561" s="49"/>
      <c r="D561" s="49"/>
      <c r="E561" s="49"/>
      <c r="F561" s="82"/>
    </row>
    <row r="562" spans="2:6" x14ac:dyDescent="0.2">
      <c r="B562" s="49"/>
      <c r="C562" s="49"/>
      <c r="D562" s="49"/>
      <c r="E562" s="49"/>
      <c r="F562" s="82"/>
    </row>
    <row r="563" spans="2:6" x14ac:dyDescent="0.2">
      <c r="B563" s="49"/>
      <c r="C563" s="49"/>
      <c r="D563" s="49"/>
      <c r="E563" s="49"/>
      <c r="F563" s="82"/>
    </row>
    <row r="564" spans="2:6" x14ac:dyDescent="0.2">
      <c r="B564" s="49"/>
      <c r="C564" s="49"/>
      <c r="D564" s="49"/>
      <c r="E564" s="49"/>
      <c r="F564" s="82"/>
    </row>
    <row r="565" spans="2:6" x14ac:dyDescent="0.2">
      <c r="B565" s="49"/>
      <c r="C565" s="49"/>
      <c r="D565" s="49"/>
      <c r="E565" s="49"/>
      <c r="F565" s="82"/>
    </row>
    <row r="566" spans="2:6" x14ac:dyDescent="0.2">
      <c r="B566" s="49"/>
      <c r="C566" s="49"/>
      <c r="D566" s="49"/>
      <c r="E566" s="49"/>
      <c r="F566" s="82"/>
    </row>
    <row r="567" spans="2:6" x14ac:dyDescent="0.2">
      <c r="B567" s="49"/>
      <c r="C567" s="49"/>
      <c r="D567" s="49"/>
      <c r="E567" s="49"/>
      <c r="F567" s="82"/>
    </row>
    <row r="568" spans="2:6" x14ac:dyDescent="0.2">
      <c r="B568" s="49"/>
      <c r="C568" s="49"/>
      <c r="D568" s="49"/>
      <c r="E568" s="49"/>
      <c r="F568" s="82"/>
    </row>
    <row r="569" spans="2:6" x14ac:dyDescent="0.2">
      <c r="B569" s="49"/>
      <c r="C569" s="49"/>
      <c r="D569" s="49"/>
      <c r="E569" s="49"/>
      <c r="F569" s="82"/>
    </row>
    <row r="570" spans="2:6" x14ac:dyDescent="0.2">
      <c r="B570" s="49"/>
      <c r="C570" s="49"/>
      <c r="D570" s="49"/>
      <c r="E570" s="49"/>
      <c r="F570" s="82"/>
    </row>
    <row r="571" spans="2:6" x14ac:dyDescent="0.2">
      <c r="B571" s="49"/>
      <c r="C571" s="49"/>
      <c r="D571" s="49"/>
      <c r="E571" s="49"/>
      <c r="F571" s="82"/>
    </row>
    <row r="572" spans="2:6" x14ac:dyDescent="0.2">
      <c r="B572" s="49"/>
      <c r="C572" s="49"/>
      <c r="D572" s="49"/>
      <c r="E572" s="49"/>
      <c r="F572" s="82"/>
    </row>
    <row r="573" spans="2:6" x14ac:dyDescent="0.2">
      <c r="B573" s="49"/>
      <c r="C573" s="49"/>
      <c r="D573" s="49"/>
      <c r="E573" s="49"/>
      <c r="F573" s="82"/>
    </row>
    <row r="574" spans="2:6" x14ac:dyDescent="0.2">
      <c r="B574" s="49"/>
      <c r="C574" s="49"/>
      <c r="D574" s="49"/>
      <c r="E574" s="49"/>
      <c r="F574" s="82"/>
    </row>
    <row r="575" spans="2:6" x14ac:dyDescent="0.2">
      <c r="B575" s="49"/>
      <c r="C575" s="49"/>
      <c r="D575" s="49"/>
      <c r="E575" s="49"/>
      <c r="F575" s="82"/>
    </row>
    <row r="576" spans="2:6" x14ac:dyDescent="0.2">
      <c r="B576" s="49"/>
      <c r="C576" s="49"/>
      <c r="D576" s="49"/>
      <c r="E576" s="49"/>
      <c r="F576" s="82"/>
    </row>
    <row r="577" spans="2:6" x14ac:dyDescent="0.2">
      <c r="B577" s="49"/>
      <c r="C577" s="49"/>
      <c r="D577" s="49"/>
      <c r="E577" s="49"/>
      <c r="F577" s="82"/>
    </row>
    <row r="578" spans="2:6" x14ac:dyDescent="0.2">
      <c r="B578" s="49"/>
      <c r="C578" s="49"/>
      <c r="D578" s="49"/>
      <c r="E578" s="49"/>
      <c r="F578" s="82"/>
    </row>
    <row r="579" spans="2:6" x14ac:dyDescent="0.2">
      <c r="B579" s="49"/>
      <c r="C579" s="49"/>
      <c r="D579" s="49"/>
      <c r="E579" s="49"/>
      <c r="F579" s="82"/>
    </row>
    <row r="580" spans="2:6" x14ac:dyDescent="0.2">
      <c r="B580" s="49"/>
      <c r="C580" s="49"/>
      <c r="D580" s="49"/>
      <c r="E580" s="49"/>
      <c r="F580" s="82"/>
    </row>
    <row r="587" spans="2:6" s="41" customFormat="1" ht="15" x14ac:dyDescent="0.2">
      <c r="F587" s="78"/>
    </row>
    <row r="588" spans="2:6" s="41" customFormat="1" ht="15" x14ac:dyDescent="0.2">
      <c r="F588" s="78"/>
    </row>
    <row r="589" spans="2:6" s="41" customFormat="1" ht="15" x14ac:dyDescent="0.2">
      <c r="F589" s="78"/>
    </row>
    <row r="592" spans="2:6" s="44" customFormat="1" ht="11.25" x14ac:dyDescent="0.2">
      <c r="F592" s="83"/>
    </row>
    <row r="595" spans="2:6" x14ac:dyDescent="0.2">
      <c r="B595" s="49"/>
      <c r="C595" s="49"/>
      <c r="D595" s="49"/>
      <c r="E595" s="49"/>
      <c r="F595" s="82"/>
    </row>
    <row r="596" spans="2:6" x14ac:dyDescent="0.2">
      <c r="B596" s="49"/>
      <c r="C596" s="49"/>
      <c r="D596" s="49"/>
      <c r="E596" s="49"/>
      <c r="F596" s="82"/>
    </row>
    <row r="597" spans="2:6" x14ac:dyDescent="0.2">
      <c r="B597" s="49"/>
      <c r="C597" s="49"/>
      <c r="D597" s="49"/>
      <c r="E597" s="49"/>
      <c r="F597" s="82"/>
    </row>
    <row r="598" spans="2:6" x14ac:dyDescent="0.2">
      <c r="B598" s="49"/>
      <c r="C598" s="49"/>
      <c r="D598" s="49"/>
      <c r="E598" s="49"/>
      <c r="F598" s="82"/>
    </row>
    <row r="599" spans="2:6" x14ac:dyDescent="0.2">
      <c r="B599" s="49"/>
      <c r="C599" s="49"/>
      <c r="D599" s="49"/>
      <c r="E599" s="49"/>
      <c r="F599" s="82"/>
    </row>
    <row r="600" spans="2:6" x14ac:dyDescent="0.2">
      <c r="B600" s="49"/>
      <c r="C600" s="49"/>
      <c r="D600" s="49"/>
      <c r="E600" s="49"/>
      <c r="F600" s="82"/>
    </row>
    <row r="601" spans="2:6" x14ac:dyDescent="0.2">
      <c r="B601" s="49"/>
      <c r="C601" s="49"/>
      <c r="D601" s="49"/>
      <c r="E601" s="49"/>
      <c r="F601" s="82"/>
    </row>
    <row r="602" spans="2:6" x14ac:dyDescent="0.2">
      <c r="B602" s="49"/>
      <c r="C602" s="49"/>
      <c r="D602" s="49"/>
      <c r="E602" s="49"/>
      <c r="F602" s="82"/>
    </row>
    <row r="603" spans="2:6" x14ac:dyDescent="0.2">
      <c r="B603" s="49"/>
      <c r="C603" s="49"/>
      <c r="D603" s="49"/>
      <c r="E603" s="49"/>
      <c r="F603" s="82"/>
    </row>
    <row r="604" spans="2:6" x14ac:dyDescent="0.2">
      <c r="B604" s="49"/>
      <c r="C604" s="49"/>
      <c r="D604" s="49"/>
      <c r="E604" s="49"/>
      <c r="F604" s="82"/>
    </row>
    <row r="605" spans="2:6" x14ac:dyDescent="0.2">
      <c r="B605" s="49"/>
      <c r="C605" s="49"/>
      <c r="D605" s="49"/>
      <c r="E605" s="49"/>
      <c r="F605" s="82"/>
    </row>
    <row r="606" spans="2:6" x14ac:dyDescent="0.2">
      <c r="B606" s="49"/>
      <c r="C606" s="49"/>
      <c r="D606" s="49"/>
      <c r="E606" s="49"/>
      <c r="F606" s="82"/>
    </row>
    <row r="607" spans="2:6" x14ac:dyDescent="0.2">
      <c r="B607" s="49"/>
      <c r="C607" s="49"/>
      <c r="D607" s="49"/>
      <c r="E607" s="49"/>
      <c r="F607" s="82"/>
    </row>
    <row r="608" spans="2:6" x14ac:dyDescent="0.2">
      <c r="B608" s="49"/>
      <c r="C608" s="49"/>
      <c r="D608" s="49"/>
      <c r="E608" s="49"/>
      <c r="F608" s="82"/>
    </row>
    <row r="609" spans="2:6" x14ac:dyDescent="0.2">
      <c r="B609" s="49"/>
      <c r="C609" s="49"/>
      <c r="D609" s="49"/>
      <c r="E609" s="49"/>
      <c r="F609" s="82"/>
    </row>
    <row r="610" spans="2:6" x14ac:dyDescent="0.2">
      <c r="B610" s="49"/>
      <c r="C610" s="49"/>
      <c r="D610" s="49"/>
      <c r="E610" s="49"/>
      <c r="F610" s="82"/>
    </row>
    <row r="611" spans="2:6" x14ac:dyDescent="0.2">
      <c r="B611" s="49"/>
      <c r="C611" s="49"/>
      <c r="D611" s="49"/>
      <c r="E611" s="49"/>
      <c r="F611" s="82"/>
    </row>
    <row r="612" spans="2:6" x14ac:dyDescent="0.2">
      <c r="B612" s="49"/>
      <c r="C612" s="49"/>
      <c r="D612" s="49"/>
      <c r="E612" s="49"/>
      <c r="F612" s="82"/>
    </row>
    <row r="613" spans="2:6" x14ac:dyDescent="0.2">
      <c r="B613" s="49"/>
      <c r="C613" s="49"/>
      <c r="D613" s="49"/>
      <c r="E613" s="49"/>
      <c r="F613" s="82"/>
    </row>
    <row r="614" spans="2:6" x14ac:dyDescent="0.2">
      <c r="B614" s="49"/>
      <c r="C614" s="49"/>
      <c r="D614" s="49"/>
      <c r="E614" s="49"/>
      <c r="F614" s="82"/>
    </row>
    <row r="615" spans="2:6" x14ac:dyDescent="0.2">
      <c r="B615" s="49"/>
      <c r="C615" s="49"/>
      <c r="D615" s="49"/>
      <c r="E615" s="49"/>
      <c r="F615" s="82"/>
    </row>
    <row r="616" spans="2:6" x14ac:dyDescent="0.2">
      <c r="B616" s="49"/>
      <c r="C616" s="49"/>
      <c r="D616" s="49"/>
      <c r="E616" s="49"/>
      <c r="F616" s="82"/>
    </row>
    <row r="617" spans="2:6" x14ac:dyDescent="0.2">
      <c r="B617" s="49"/>
      <c r="C617" s="49"/>
      <c r="D617" s="49"/>
      <c r="E617" s="49"/>
      <c r="F617" s="82"/>
    </row>
    <row r="618" spans="2:6" x14ac:dyDescent="0.2">
      <c r="B618" s="49"/>
      <c r="C618" s="49"/>
      <c r="D618" s="49"/>
      <c r="E618" s="49"/>
      <c r="F618" s="82"/>
    </row>
    <row r="619" spans="2:6" x14ac:dyDescent="0.2">
      <c r="B619" s="49"/>
      <c r="C619" s="49"/>
      <c r="D619" s="49"/>
      <c r="E619" s="49"/>
      <c r="F619" s="82"/>
    </row>
    <row r="620" spans="2:6" x14ac:dyDescent="0.2">
      <c r="B620" s="49"/>
      <c r="C620" s="49"/>
      <c r="D620" s="49"/>
      <c r="E620" s="49"/>
      <c r="F620" s="82"/>
    </row>
    <row r="621" spans="2:6" x14ac:dyDescent="0.2">
      <c r="B621" s="49"/>
      <c r="C621" s="49"/>
      <c r="D621" s="49"/>
      <c r="E621" s="49"/>
      <c r="F621" s="82"/>
    </row>
    <row r="622" spans="2:6" x14ac:dyDescent="0.2">
      <c r="B622" s="49"/>
      <c r="C622" s="49"/>
      <c r="D622" s="49"/>
      <c r="E622" s="49"/>
      <c r="F622" s="82"/>
    </row>
    <row r="623" spans="2:6" x14ac:dyDescent="0.2">
      <c r="B623" s="49"/>
      <c r="C623" s="49"/>
      <c r="D623" s="49"/>
      <c r="E623" s="49"/>
      <c r="F623" s="82"/>
    </row>
    <row r="624" spans="2:6" x14ac:dyDescent="0.2">
      <c r="B624" s="49"/>
      <c r="C624" s="49"/>
      <c r="D624" s="49"/>
      <c r="E624" s="49"/>
      <c r="F624" s="82"/>
    </row>
    <row r="625" spans="2:6" x14ac:dyDescent="0.2">
      <c r="B625" s="49"/>
      <c r="C625" s="49"/>
      <c r="D625" s="49"/>
      <c r="E625" s="49"/>
      <c r="F625" s="82"/>
    </row>
    <row r="626" spans="2:6" x14ac:dyDescent="0.2">
      <c r="B626" s="49"/>
      <c r="C626" s="49"/>
      <c r="D626" s="49"/>
      <c r="E626" s="49"/>
      <c r="F626" s="82"/>
    </row>
    <row r="627" spans="2:6" x14ac:dyDescent="0.2">
      <c r="B627" s="49"/>
      <c r="C627" s="49"/>
      <c r="D627" s="49"/>
      <c r="E627" s="49"/>
      <c r="F627" s="82"/>
    </row>
    <row r="628" spans="2:6" x14ac:dyDescent="0.2">
      <c r="B628" s="49"/>
      <c r="C628" s="49"/>
      <c r="D628" s="49"/>
      <c r="E628" s="49"/>
      <c r="F628" s="82"/>
    </row>
    <row r="629" spans="2:6" x14ac:dyDescent="0.2">
      <c r="B629" s="49"/>
      <c r="C629" s="49"/>
      <c r="D629" s="49"/>
      <c r="E629" s="49"/>
      <c r="F629" s="82"/>
    </row>
    <row r="630" spans="2:6" x14ac:dyDescent="0.2">
      <c r="B630" s="49"/>
      <c r="C630" s="49"/>
      <c r="D630" s="49"/>
      <c r="E630" s="49"/>
      <c r="F630" s="82"/>
    </row>
    <row r="631" spans="2:6" x14ac:dyDescent="0.2">
      <c r="B631" s="49"/>
      <c r="C631" s="49"/>
      <c r="D631" s="49"/>
      <c r="E631" s="49"/>
      <c r="F631" s="82"/>
    </row>
    <row r="632" spans="2:6" x14ac:dyDescent="0.2">
      <c r="B632" s="49"/>
      <c r="C632" s="49"/>
      <c r="D632" s="49"/>
      <c r="E632" s="49"/>
      <c r="F632" s="82"/>
    </row>
    <row r="639" spans="2:6" s="41" customFormat="1" ht="15" x14ac:dyDescent="0.2">
      <c r="F639" s="78"/>
    </row>
    <row r="640" spans="2:6" s="41" customFormat="1" ht="15" x14ac:dyDescent="0.2">
      <c r="F640" s="78"/>
    </row>
    <row r="641" spans="2:6" s="41" customFormat="1" ht="15" x14ac:dyDescent="0.2">
      <c r="F641" s="78"/>
    </row>
    <row r="644" spans="2:6" s="44" customFormat="1" ht="11.25" x14ac:dyDescent="0.2">
      <c r="F644" s="83"/>
    </row>
    <row r="647" spans="2:6" x14ac:dyDescent="0.2">
      <c r="B647" s="49"/>
      <c r="C647" s="49"/>
      <c r="D647" s="49"/>
      <c r="E647" s="49"/>
      <c r="F647" s="82"/>
    </row>
    <row r="648" spans="2:6" x14ac:dyDescent="0.2">
      <c r="B648" s="49"/>
      <c r="C648" s="49"/>
      <c r="D648" s="49"/>
      <c r="E648" s="49"/>
      <c r="F648" s="82"/>
    </row>
    <row r="649" spans="2:6" x14ac:dyDescent="0.2">
      <c r="B649" s="49"/>
      <c r="C649" s="49"/>
      <c r="D649" s="49"/>
      <c r="E649" s="49"/>
      <c r="F649" s="82"/>
    </row>
    <row r="650" spans="2:6" x14ac:dyDescent="0.2">
      <c r="B650" s="49"/>
      <c r="C650" s="49"/>
      <c r="D650" s="49"/>
      <c r="E650" s="49"/>
      <c r="F650" s="82"/>
    </row>
    <row r="651" spans="2:6" x14ac:dyDescent="0.2">
      <c r="B651" s="49"/>
      <c r="C651" s="49"/>
      <c r="D651" s="49"/>
      <c r="E651" s="49"/>
      <c r="F651" s="82"/>
    </row>
    <row r="652" spans="2:6" x14ac:dyDescent="0.2">
      <c r="B652" s="49"/>
      <c r="C652" s="49"/>
      <c r="D652" s="49"/>
      <c r="E652" s="49"/>
      <c r="F652" s="82"/>
    </row>
    <row r="653" spans="2:6" x14ac:dyDescent="0.2">
      <c r="B653" s="49"/>
      <c r="C653" s="49"/>
      <c r="D653" s="49"/>
      <c r="E653" s="49"/>
      <c r="F653" s="82"/>
    </row>
    <row r="654" spans="2:6" x14ac:dyDescent="0.2">
      <c r="B654" s="49"/>
      <c r="C654" s="49"/>
      <c r="D654" s="49"/>
      <c r="E654" s="49"/>
      <c r="F654" s="82"/>
    </row>
    <row r="655" spans="2:6" x14ac:dyDescent="0.2">
      <c r="B655" s="49"/>
      <c r="C655" s="49"/>
      <c r="D655" s="49"/>
      <c r="E655" s="49"/>
      <c r="F655" s="82"/>
    </row>
    <row r="656" spans="2:6" x14ac:dyDescent="0.2">
      <c r="B656" s="49"/>
      <c r="C656" s="49"/>
      <c r="D656" s="49"/>
      <c r="E656" s="49"/>
      <c r="F656" s="82"/>
    </row>
    <row r="657" spans="2:6" x14ac:dyDescent="0.2">
      <c r="B657" s="49"/>
      <c r="C657" s="49"/>
      <c r="D657" s="49"/>
      <c r="E657" s="49"/>
      <c r="F657" s="82"/>
    </row>
    <row r="658" spans="2:6" x14ac:dyDescent="0.2">
      <c r="B658" s="49"/>
      <c r="C658" s="49"/>
      <c r="D658" s="49"/>
      <c r="E658" s="49"/>
      <c r="F658" s="82"/>
    </row>
    <row r="659" spans="2:6" x14ac:dyDescent="0.2">
      <c r="B659" s="49"/>
      <c r="C659" s="49"/>
      <c r="D659" s="49"/>
      <c r="E659" s="49"/>
      <c r="F659" s="82"/>
    </row>
    <row r="660" spans="2:6" x14ac:dyDescent="0.2">
      <c r="B660" s="49"/>
      <c r="C660" s="49"/>
      <c r="D660" s="49"/>
      <c r="E660" s="49"/>
      <c r="F660" s="82"/>
    </row>
    <row r="661" spans="2:6" x14ac:dyDescent="0.2">
      <c r="B661" s="49"/>
      <c r="C661" s="49"/>
      <c r="D661" s="49"/>
      <c r="E661" s="49"/>
      <c r="F661" s="82"/>
    </row>
    <row r="662" spans="2:6" x14ac:dyDescent="0.2">
      <c r="B662" s="49"/>
      <c r="C662" s="49"/>
      <c r="D662" s="49"/>
      <c r="E662" s="49"/>
      <c r="F662" s="82"/>
    </row>
    <row r="663" spans="2:6" x14ac:dyDescent="0.2">
      <c r="B663" s="49"/>
      <c r="C663" s="49"/>
      <c r="D663" s="49"/>
      <c r="E663" s="49"/>
      <c r="F663" s="82"/>
    </row>
    <row r="664" spans="2:6" x14ac:dyDescent="0.2">
      <c r="B664" s="49"/>
      <c r="C664" s="49"/>
      <c r="D664" s="49"/>
      <c r="E664" s="49"/>
      <c r="F664" s="82"/>
    </row>
    <row r="665" spans="2:6" x14ac:dyDescent="0.2">
      <c r="B665" s="49"/>
      <c r="C665" s="49"/>
      <c r="D665" s="49"/>
      <c r="E665" s="49"/>
      <c r="F665" s="82"/>
    </row>
    <row r="666" spans="2:6" x14ac:dyDescent="0.2">
      <c r="B666" s="49"/>
      <c r="C666" s="49"/>
      <c r="D666" s="49"/>
      <c r="E666" s="49"/>
      <c r="F666" s="82"/>
    </row>
    <row r="667" spans="2:6" x14ac:dyDescent="0.2">
      <c r="B667" s="49"/>
      <c r="C667" s="49"/>
      <c r="D667" s="49"/>
      <c r="E667" s="49"/>
      <c r="F667" s="82"/>
    </row>
    <row r="668" spans="2:6" x14ac:dyDescent="0.2">
      <c r="B668" s="49"/>
      <c r="C668" s="49"/>
      <c r="D668" s="49"/>
      <c r="E668" s="49"/>
      <c r="F668" s="82"/>
    </row>
    <row r="669" spans="2:6" x14ac:dyDescent="0.2">
      <c r="B669" s="49"/>
      <c r="C669" s="49"/>
      <c r="D669" s="49"/>
      <c r="E669" s="49"/>
      <c r="F669" s="82"/>
    </row>
    <row r="670" spans="2:6" x14ac:dyDescent="0.2">
      <c r="B670" s="49"/>
      <c r="C670" s="49"/>
      <c r="D670" s="49"/>
      <c r="E670" s="49"/>
      <c r="F670" s="82"/>
    </row>
    <row r="671" spans="2:6" x14ac:dyDescent="0.2">
      <c r="B671" s="49"/>
      <c r="C671" s="49"/>
      <c r="D671" s="49"/>
      <c r="E671" s="49"/>
      <c r="F671" s="82"/>
    </row>
    <row r="672" spans="2:6" x14ac:dyDescent="0.2">
      <c r="B672" s="49"/>
      <c r="C672" s="49"/>
      <c r="D672" s="49"/>
      <c r="E672" s="49"/>
      <c r="F672" s="82"/>
    </row>
    <row r="673" spans="2:6" x14ac:dyDescent="0.2">
      <c r="B673" s="49"/>
      <c r="C673" s="49"/>
      <c r="D673" s="49"/>
      <c r="E673" s="49"/>
      <c r="F673" s="82"/>
    </row>
    <row r="674" spans="2:6" x14ac:dyDescent="0.2">
      <c r="B674" s="49"/>
      <c r="C674" s="49"/>
      <c r="D674" s="49"/>
      <c r="E674" s="49"/>
      <c r="F674" s="82"/>
    </row>
    <row r="675" spans="2:6" x14ac:dyDescent="0.2">
      <c r="B675" s="49"/>
      <c r="C675" s="49"/>
      <c r="D675" s="49"/>
      <c r="E675" s="49"/>
      <c r="F675" s="82"/>
    </row>
    <row r="676" spans="2:6" x14ac:dyDescent="0.2">
      <c r="B676" s="49"/>
      <c r="C676" s="49"/>
      <c r="D676" s="49"/>
      <c r="E676" s="49"/>
      <c r="F676" s="82"/>
    </row>
    <row r="677" spans="2:6" x14ac:dyDescent="0.2">
      <c r="B677" s="49"/>
      <c r="C677" s="49"/>
      <c r="D677" s="49"/>
      <c r="E677" s="49"/>
      <c r="F677" s="82"/>
    </row>
    <row r="678" spans="2:6" x14ac:dyDescent="0.2">
      <c r="B678" s="49"/>
      <c r="C678" s="49"/>
      <c r="D678" s="49"/>
      <c r="E678" s="49"/>
      <c r="F678" s="82"/>
    </row>
    <row r="679" spans="2:6" x14ac:dyDescent="0.2">
      <c r="B679" s="49"/>
      <c r="C679" s="49"/>
      <c r="D679" s="49"/>
      <c r="E679" s="49"/>
      <c r="F679" s="82"/>
    </row>
    <row r="680" spans="2:6" x14ac:dyDescent="0.2">
      <c r="B680" s="49"/>
      <c r="C680" s="49"/>
      <c r="D680" s="49"/>
      <c r="E680" s="49"/>
      <c r="F680" s="82"/>
    </row>
    <row r="681" spans="2:6" x14ac:dyDescent="0.2">
      <c r="B681" s="49"/>
      <c r="C681" s="49"/>
      <c r="D681" s="49"/>
      <c r="E681" s="49"/>
      <c r="F681" s="82"/>
    </row>
    <row r="682" spans="2:6" x14ac:dyDescent="0.2">
      <c r="B682" s="49"/>
      <c r="C682" s="49"/>
      <c r="D682" s="49"/>
      <c r="E682" s="49"/>
      <c r="F682" s="82"/>
    </row>
    <row r="683" spans="2:6" x14ac:dyDescent="0.2">
      <c r="B683" s="49"/>
      <c r="C683" s="49"/>
      <c r="D683" s="49"/>
      <c r="E683" s="49"/>
      <c r="F683" s="82"/>
    </row>
    <row r="684" spans="2:6" x14ac:dyDescent="0.2">
      <c r="B684" s="49"/>
      <c r="C684" s="49"/>
      <c r="D684" s="49"/>
      <c r="E684" s="49"/>
      <c r="F684" s="82"/>
    </row>
    <row r="691" spans="2:6" s="41" customFormat="1" ht="15" x14ac:dyDescent="0.2">
      <c r="F691" s="78"/>
    </row>
    <row r="692" spans="2:6" s="41" customFormat="1" ht="15" x14ac:dyDescent="0.2">
      <c r="F692" s="78"/>
    </row>
    <row r="693" spans="2:6" s="41" customFormat="1" ht="15" x14ac:dyDescent="0.2">
      <c r="F693" s="78"/>
    </row>
    <row r="696" spans="2:6" s="44" customFormat="1" ht="11.25" x14ac:dyDescent="0.2">
      <c r="F696" s="83"/>
    </row>
    <row r="699" spans="2:6" x14ac:dyDescent="0.2">
      <c r="B699" s="49"/>
      <c r="C699" s="49"/>
      <c r="D699" s="49"/>
      <c r="E699" s="49"/>
      <c r="F699" s="82"/>
    </row>
    <row r="700" spans="2:6" x14ac:dyDescent="0.2">
      <c r="B700" s="49"/>
      <c r="C700" s="49"/>
      <c r="D700" s="49"/>
      <c r="E700" s="49"/>
      <c r="F700" s="82"/>
    </row>
    <row r="701" spans="2:6" x14ac:dyDescent="0.2">
      <c r="B701" s="49"/>
      <c r="C701" s="49"/>
      <c r="D701" s="49"/>
      <c r="E701" s="49"/>
      <c r="F701" s="82"/>
    </row>
    <row r="702" spans="2:6" x14ac:dyDescent="0.2">
      <c r="B702" s="49"/>
      <c r="C702" s="49"/>
      <c r="D702" s="49"/>
      <c r="E702" s="49"/>
      <c r="F702" s="82"/>
    </row>
    <row r="703" spans="2:6" x14ac:dyDescent="0.2">
      <c r="B703" s="49"/>
      <c r="C703" s="49"/>
      <c r="D703" s="49"/>
      <c r="E703" s="49"/>
      <c r="F703" s="82"/>
    </row>
    <row r="704" spans="2:6" x14ac:dyDescent="0.2">
      <c r="B704" s="49"/>
      <c r="C704" s="49"/>
      <c r="D704" s="49"/>
      <c r="E704" s="49"/>
      <c r="F704" s="82"/>
    </row>
    <row r="705" spans="2:6" x14ac:dyDescent="0.2">
      <c r="B705" s="49"/>
      <c r="C705" s="49"/>
      <c r="D705" s="49"/>
      <c r="E705" s="49"/>
      <c r="F705" s="82"/>
    </row>
    <row r="706" spans="2:6" x14ac:dyDescent="0.2">
      <c r="B706" s="49"/>
      <c r="C706" s="49"/>
      <c r="D706" s="49"/>
      <c r="E706" s="49"/>
      <c r="F706" s="82"/>
    </row>
    <row r="707" spans="2:6" x14ac:dyDescent="0.2">
      <c r="B707" s="49"/>
      <c r="C707" s="49"/>
      <c r="D707" s="49"/>
      <c r="E707" s="49"/>
      <c r="F707" s="82"/>
    </row>
    <row r="708" spans="2:6" x14ac:dyDescent="0.2">
      <c r="B708" s="49"/>
      <c r="C708" s="49"/>
      <c r="D708" s="49"/>
      <c r="E708" s="49"/>
      <c r="F708" s="82"/>
    </row>
    <row r="709" spans="2:6" x14ac:dyDescent="0.2">
      <c r="B709" s="49"/>
      <c r="C709" s="49"/>
      <c r="D709" s="49"/>
      <c r="E709" s="49"/>
      <c r="F709" s="82"/>
    </row>
    <row r="710" spans="2:6" x14ac:dyDescent="0.2">
      <c r="B710" s="49"/>
      <c r="C710" s="49"/>
      <c r="D710" s="49"/>
      <c r="E710" s="49"/>
      <c r="F710" s="82"/>
    </row>
    <row r="711" spans="2:6" x14ac:dyDescent="0.2">
      <c r="B711" s="49"/>
      <c r="C711" s="49"/>
      <c r="D711" s="49"/>
      <c r="E711" s="49"/>
      <c r="F711" s="82"/>
    </row>
    <row r="712" spans="2:6" x14ac:dyDescent="0.2">
      <c r="B712" s="49"/>
      <c r="C712" s="49"/>
      <c r="D712" s="49"/>
      <c r="E712" s="49"/>
      <c r="F712" s="82"/>
    </row>
    <row r="713" spans="2:6" x14ac:dyDescent="0.2">
      <c r="B713" s="49"/>
      <c r="C713" s="49"/>
      <c r="D713" s="49"/>
      <c r="E713" s="49"/>
      <c r="F713" s="82"/>
    </row>
    <row r="714" spans="2:6" x14ac:dyDescent="0.2">
      <c r="B714" s="49"/>
      <c r="C714" s="49"/>
      <c r="D714" s="49"/>
      <c r="E714" s="49"/>
      <c r="F714" s="82"/>
    </row>
    <row r="715" spans="2:6" x14ac:dyDescent="0.2">
      <c r="B715" s="49"/>
      <c r="C715" s="49"/>
      <c r="D715" s="49"/>
      <c r="E715" s="49"/>
      <c r="F715" s="82"/>
    </row>
    <row r="716" spans="2:6" x14ac:dyDescent="0.2">
      <c r="B716" s="49"/>
      <c r="C716" s="49"/>
      <c r="D716" s="49"/>
      <c r="E716" s="49"/>
      <c r="F716" s="82"/>
    </row>
    <row r="717" spans="2:6" x14ac:dyDescent="0.2">
      <c r="B717" s="49"/>
      <c r="C717" s="49"/>
      <c r="D717" s="49"/>
      <c r="E717" s="49"/>
      <c r="F717" s="82"/>
    </row>
    <row r="718" spans="2:6" x14ac:dyDescent="0.2">
      <c r="B718" s="49"/>
      <c r="C718" s="49"/>
      <c r="D718" s="49"/>
      <c r="E718" s="49"/>
      <c r="F718" s="82"/>
    </row>
    <row r="719" spans="2:6" x14ac:dyDescent="0.2">
      <c r="B719" s="49"/>
      <c r="C719" s="49"/>
      <c r="D719" s="49"/>
      <c r="E719" s="49"/>
      <c r="F719" s="82"/>
    </row>
    <row r="720" spans="2:6" x14ac:dyDescent="0.2">
      <c r="B720" s="49"/>
      <c r="C720" s="49"/>
      <c r="D720" s="49"/>
      <c r="E720" s="49"/>
      <c r="F720" s="82"/>
    </row>
    <row r="721" spans="2:6" x14ac:dyDescent="0.2">
      <c r="B721" s="49"/>
      <c r="C721" s="49"/>
      <c r="D721" s="49"/>
      <c r="E721" s="49"/>
      <c r="F721" s="82"/>
    </row>
    <row r="722" spans="2:6" x14ac:dyDescent="0.2">
      <c r="B722" s="49"/>
      <c r="C722" s="49"/>
      <c r="D722" s="49"/>
      <c r="E722" s="49"/>
      <c r="F722" s="82"/>
    </row>
    <row r="723" spans="2:6" x14ac:dyDescent="0.2">
      <c r="B723" s="49"/>
      <c r="C723" s="49"/>
      <c r="D723" s="49"/>
      <c r="E723" s="49"/>
      <c r="F723" s="82"/>
    </row>
    <row r="724" spans="2:6" x14ac:dyDescent="0.2">
      <c r="B724" s="49"/>
      <c r="C724" s="49"/>
      <c r="D724" s="49"/>
      <c r="E724" s="49"/>
      <c r="F724" s="82"/>
    </row>
    <row r="725" spans="2:6" x14ac:dyDescent="0.2">
      <c r="B725" s="49"/>
      <c r="C725" s="49"/>
      <c r="D725" s="49"/>
      <c r="E725" s="49"/>
      <c r="F725" s="82"/>
    </row>
    <row r="726" spans="2:6" x14ac:dyDescent="0.2">
      <c r="B726" s="49"/>
      <c r="C726" s="49"/>
      <c r="D726" s="49"/>
      <c r="E726" s="49"/>
      <c r="F726" s="82"/>
    </row>
    <row r="727" spans="2:6" x14ac:dyDescent="0.2">
      <c r="B727" s="49"/>
      <c r="C727" s="49"/>
      <c r="D727" s="49"/>
      <c r="E727" s="49"/>
      <c r="F727" s="82"/>
    </row>
    <row r="728" spans="2:6" x14ac:dyDescent="0.2">
      <c r="B728" s="49"/>
      <c r="C728" s="49"/>
      <c r="D728" s="49"/>
      <c r="E728" s="49"/>
      <c r="F728" s="82"/>
    </row>
    <row r="729" spans="2:6" x14ac:dyDescent="0.2">
      <c r="B729" s="49"/>
      <c r="C729" s="49"/>
      <c r="D729" s="49"/>
      <c r="E729" s="49"/>
      <c r="F729" s="82"/>
    </row>
    <row r="730" spans="2:6" x14ac:dyDescent="0.2">
      <c r="B730" s="49"/>
      <c r="C730" s="49"/>
      <c r="D730" s="49"/>
      <c r="E730" s="49"/>
      <c r="F730" s="82"/>
    </row>
    <row r="731" spans="2:6" x14ac:dyDescent="0.2">
      <c r="B731" s="49"/>
      <c r="C731" s="49"/>
      <c r="D731" s="49"/>
      <c r="E731" s="49"/>
      <c r="F731" s="82"/>
    </row>
    <row r="732" spans="2:6" x14ac:dyDescent="0.2">
      <c r="B732" s="49"/>
      <c r="C732" s="49"/>
      <c r="D732" s="49"/>
      <c r="E732" s="49"/>
      <c r="F732" s="82"/>
    </row>
    <row r="733" spans="2:6" x14ac:dyDescent="0.2">
      <c r="B733" s="49"/>
      <c r="C733" s="49"/>
      <c r="D733" s="49"/>
      <c r="E733" s="49"/>
      <c r="F733" s="82"/>
    </row>
    <row r="734" spans="2:6" x14ac:dyDescent="0.2">
      <c r="B734" s="49"/>
      <c r="C734" s="49"/>
      <c r="D734" s="49"/>
      <c r="E734" s="49"/>
      <c r="F734" s="82"/>
    </row>
    <row r="735" spans="2:6" x14ac:dyDescent="0.2">
      <c r="B735" s="49"/>
      <c r="C735" s="49"/>
      <c r="D735" s="49"/>
      <c r="E735" s="49"/>
      <c r="F735" s="82"/>
    </row>
    <row r="736" spans="2:6" x14ac:dyDescent="0.2">
      <c r="B736" s="49"/>
      <c r="C736" s="49"/>
      <c r="D736" s="49"/>
      <c r="E736" s="49"/>
      <c r="F736" s="82"/>
    </row>
  </sheetData>
  <mergeCells count="1">
    <mergeCell ref="A3:K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20"/>
  <dimension ref="A1:L735"/>
  <sheetViews>
    <sheetView showGridLines="0" zoomScaleNormal="100" workbookViewId="0">
      <selection activeCell="A3" sqref="A3:I3"/>
    </sheetView>
  </sheetViews>
  <sheetFormatPr defaultRowHeight="12.75" x14ac:dyDescent="0.2"/>
  <cols>
    <col min="1" max="1" width="17.140625" style="44" customWidth="1"/>
    <col min="2" max="5" width="9.7109375" customWidth="1"/>
    <col min="6" max="6" width="9.7109375" style="1" customWidth="1"/>
    <col min="7" max="9" width="9.7109375" customWidth="1"/>
    <col min="10" max="10" width="1.140625" customWidth="1"/>
    <col min="11" max="11" width="9.7109375" customWidth="1"/>
  </cols>
  <sheetData>
    <row r="1" spans="1:11" s="41" customFormat="1" ht="15.75" customHeight="1" x14ac:dyDescent="0.25">
      <c r="J1" s="92"/>
    </row>
    <row r="2" spans="1:11" s="41" customFormat="1" ht="15.75" customHeight="1" x14ac:dyDescent="0.25">
      <c r="A2" s="33"/>
      <c r="F2" s="93"/>
    </row>
    <row r="3" spans="1:11" s="41" customFormat="1" ht="15.75" customHeight="1" x14ac:dyDescent="0.25">
      <c r="A3" s="135" t="s">
        <v>217</v>
      </c>
      <c r="B3" s="135"/>
      <c r="C3" s="135"/>
      <c r="D3" s="135"/>
      <c r="E3" s="135"/>
      <c r="F3" s="135"/>
      <c r="G3" s="135"/>
      <c r="H3" s="135"/>
      <c r="I3" s="135"/>
    </row>
    <row r="4" spans="1:11" s="41" customFormat="1" ht="15.75" customHeight="1" x14ac:dyDescent="0.25">
      <c r="A4" s="33"/>
      <c r="F4" s="93"/>
    </row>
    <row r="5" spans="1:11" s="41" customFormat="1" ht="15.75" customHeight="1" x14ac:dyDescent="0.25">
      <c r="A5" s="33"/>
      <c r="F5" s="93"/>
    </row>
    <row r="6" spans="1:11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107"/>
      <c r="K6" s="67" t="s">
        <v>100</v>
      </c>
    </row>
    <row r="7" spans="1:11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107"/>
      <c r="K7" s="67" t="s">
        <v>101</v>
      </c>
    </row>
    <row r="8" spans="1:11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K8" s="47"/>
    </row>
    <row r="9" spans="1:11" ht="15.75" customHeight="1" x14ac:dyDescent="0.2">
      <c r="A9" s="50" t="s">
        <v>229</v>
      </c>
      <c r="B9" s="57">
        <v>295</v>
      </c>
      <c r="C9" s="57">
        <v>22</v>
      </c>
      <c r="D9" s="108">
        <v>159</v>
      </c>
      <c r="E9" s="57">
        <v>81</v>
      </c>
      <c r="F9" s="57">
        <v>123</v>
      </c>
      <c r="G9" s="57">
        <v>56</v>
      </c>
      <c r="H9" s="57">
        <v>622</v>
      </c>
      <c r="I9" s="108">
        <v>2</v>
      </c>
      <c r="J9" s="60"/>
      <c r="K9" s="108">
        <v>1360</v>
      </c>
    </row>
    <row r="10" spans="1:11" ht="15.75" customHeight="1" x14ac:dyDescent="0.2">
      <c r="A10" s="52" t="s">
        <v>230</v>
      </c>
      <c r="B10" s="58">
        <v>69</v>
      </c>
      <c r="C10" s="58">
        <v>42</v>
      </c>
      <c r="D10" s="113">
        <v>237</v>
      </c>
      <c r="E10" s="58">
        <v>84</v>
      </c>
      <c r="F10" s="58">
        <v>98</v>
      </c>
      <c r="G10" s="58">
        <v>76</v>
      </c>
      <c r="H10" s="58">
        <v>421</v>
      </c>
      <c r="I10" s="113">
        <v>3</v>
      </c>
      <c r="J10" s="60"/>
      <c r="K10" s="113">
        <v>1031</v>
      </c>
    </row>
    <row r="11" spans="1:11" ht="15.75" customHeight="1" x14ac:dyDescent="0.2">
      <c r="A11" s="50" t="s">
        <v>231</v>
      </c>
      <c r="B11" s="57">
        <v>284</v>
      </c>
      <c r="C11" s="57">
        <v>25</v>
      </c>
      <c r="D11" s="108">
        <v>363</v>
      </c>
      <c r="E11" s="57">
        <v>69</v>
      </c>
      <c r="F11" s="57">
        <v>223</v>
      </c>
      <c r="G11" s="57">
        <v>85</v>
      </c>
      <c r="H11" s="57">
        <v>948</v>
      </c>
      <c r="I11" s="108">
        <v>4</v>
      </c>
      <c r="J11" s="60"/>
      <c r="K11" s="108">
        <v>2001</v>
      </c>
    </row>
    <row r="12" spans="1:11" ht="15.75" customHeight="1" x14ac:dyDescent="0.2">
      <c r="A12" s="52" t="s">
        <v>26</v>
      </c>
      <c r="B12" s="58">
        <v>435</v>
      </c>
      <c r="C12" s="58">
        <v>107</v>
      </c>
      <c r="D12" s="113">
        <v>1057</v>
      </c>
      <c r="E12" s="58">
        <v>200</v>
      </c>
      <c r="F12" s="58">
        <v>411</v>
      </c>
      <c r="G12" s="58">
        <v>235</v>
      </c>
      <c r="H12" s="58">
        <v>2077</v>
      </c>
      <c r="I12" s="113">
        <v>14</v>
      </c>
      <c r="J12" s="60"/>
      <c r="K12" s="113">
        <v>4538</v>
      </c>
    </row>
    <row r="13" spans="1:11" ht="15.75" customHeight="1" x14ac:dyDescent="0.2">
      <c r="A13" s="50" t="s">
        <v>27</v>
      </c>
      <c r="B13" s="57">
        <v>43</v>
      </c>
      <c r="C13" s="57">
        <v>18</v>
      </c>
      <c r="D13" s="108">
        <v>153</v>
      </c>
      <c r="E13" s="57">
        <v>21</v>
      </c>
      <c r="F13" s="57">
        <v>75</v>
      </c>
      <c r="G13" s="57">
        <v>45</v>
      </c>
      <c r="H13" s="57">
        <v>300</v>
      </c>
      <c r="I13" s="108">
        <v>4</v>
      </c>
      <c r="J13" s="60"/>
      <c r="K13" s="108">
        <v>661</v>
      </c>
    </row>
    <row r="14" spans="1:11" ht="15.75" customHeight="1" x14ac:dyDescent="0.2">
      <c r="A14" s="52" t="s">
        <v>28</v>
      </c>
      <c r="B14" s="58">
        <v>2</v>
      </c>
      <c r="C14" s="58">
        <v>1</v>
      </c>
      <c r="D14" s="113">
        <v>32</v>
      </c>
      <c r="E14" s="58">
        <v>0</v>
      </c>
      <c r="F14" s="58">
        <v>10</v>
      </c>
      <c r="G14" s="58">
        <v>8</v>
      </c>
      <c r="H14" s="58">
        <v>67</v>
      </c>
      <c r="I14" s="113">
        <v>0</v>
      </c>
      <c r="J14" s="60"/>
      <c r="K14" s="113">
        <v>120</v>
      </c>
    </row>
    <row r="15" spans="1:11" ht="15.75" customHeight="1" x14ac:dyDescent="0.2">
      <c r="A15" s="50" t="s">
        <v>29</v>
      </c>
      <c r="B15" s="57">
        <v>84</v>
      </c>
      <c r="C15" s="57">
        <v>8</v>
      </c>
      <c r="D15" s="108">
        <v>135</v>
      </c>
      <c r="E15" s="57">
        <v>23</v>
      </c>
      <c r="F15" s="57">
        <v>28</v>
      </c>
      <c r="G15" s="57">
        <v>38</v>
      </c>
      <c r="H15" s="57">
        <v>473</v>
      </c>
      <c r="I15" s="108">
        <v>2</v>
      </c>
      <c r="J15" s="60"/>
      <c r="K15" s="108">
        <v>791</v>
      </c>
    </row>
    <row r="16" spans="1:11" ht="15.75" customHeight="1" x14ac:dyDescent="0.2">
      <c r="A16" s="52" t="s">
        <v>30</v>
      </c>
      <c r="B16" s="58">
        <v>24</v>
      </c>
      <c r="C16" s="58">
        <v>4</v>
      </c>
      <c r="D16" s="113">
        <v>53</v>
      </c>
      <c r="E16" s="58">
        <v>9</v>
      </c>
      <c r="F16" s="58">
        <v>19</v>
      </c>
      <c r="G16" s="58">
        <v>13</v>
      </c>
      <c r="H16" s="58">
        <v>127</v>
      </c>
      <c r="I16" s="113">
        <v>0</v>
      </c>
      <c r="J16" s="60"/>
      <c r="K16" s="113">
        <v>251</v>
      </c>
    </row>
    <row r="17" spans="1:11" ht="15.75" hidden="1" customHeight="1" x14ac:dyDescent="0.2">
      <c r="A17" s="50" t="s">
        <v>31</v>
      </c>
      <c r="B17" s="57">
        <v>7</v>
      </c>
      <c r="C17" s="57">
        <v>8</v>
      </c>
      <c r="D17" s="108">
        <v>14</v>
      </c>
      <c r="E17" s="57">
        <v>2</v>
      </c>
      <c r="F17" s="57">
        <v>4</v>
      </c>
      <c r="G17" s="57">
        <v>14</v>
      </c>
      <c r="H17" s="57">
        <v>46</v>
      </c>
      <c r="I17" s="108">
        <v>0</v>
      </c>
      <c r="J17" s="60"/>
      <c r="K17" s="108">
        <v>95</v>
      </c>
    </row>
    <row r="18" spans="1:11" ht="15.75" hidden="1" customHeight="1" x14ac:dyDescent="0.2">
      <c r="A18" s="52" t="s">
        <v>32</v>
      </c>
      <c r="B18" s="58">
        <v>0</v>
      </c>
      <c r="C18" s="58">
        <v>0</v>
      </c>
      <c r="D18" s="113">
        <v>3</v>
      </c>
      <c r="E18" s="58">
        <v>1</v>
      </c>
      <c r="F18" s="58">
        <v>1</v>
      </c>
      <c r="G18" s="58">
        <v>6</v>
      </c>
      <c r="H18" s="58">
        <v>41</v>
      </c>
      <c r="I18" s="113">
        <v>0</v>
      </c>
      <c r="J18" s="60"/>
      <c r="K18" s="113">
        <v>52</v>
      </c>
    </row>
    <row r="19" spans="1:11" ht="15.75" hidden="1" customHeight="1" x14ac:dyDescent="0.2">
      <c r="A19" s="50" t="s">
        <v>33</v>
      </c>
      <c r="B19" s="57">
        <v>0</v>
      </c>
      <c r="C19" s="57">
        <v>0</v>
      </c>
      <c r="D19" s="108">
        <v>0</v>
      </c>
      <c r="E19" s="57">
        <v>0</v>
      </c>
      <c r="F19" s="57">
        <v>3</v>
      </c>
      <c r="G19" s="57">
        <v>0</v>
      </c>
      <c r="H19" s="57">
        <v>6</v>
      </c>
      <c r="I19" s="108">
        <v>0</v>
      </c>
      <c r="J19" s="60"/>
      <c r="K19" s="108">
        <v>9</v>
      </c>
    </row>
    <row r="20" spans="1:11" ht="15.75" hidden="1" customHeight="1" x14ac:dyDescent="0.2">
      <c r="A20" s="52" t="s">
        <v>34</v>
      </c>
      <c r="B20" s="58">
        <v>0</v>
      </c>
      <c r="C20" s="58">
        <v>0</v>
      </c>
      <c r="D20" s="113">
        <v>3</v>
      </c>
      <c r="E20" s="58">
        <v>1</v>
      </c>
      <c r="F20" s="58">
        <v>1</v>
      </c>
      <c r="G20" s="58">
        <v>2</v>
      </c>
      <c r="H20" s="58">
        <v>16</v>
      </c>
      <c r="I20" s="113">
        <v>0</v>
      </c>
      <c r="J20" s="60"/>
      <c r="K20" s="113">
        <v>23</v>
      </c>
    </row>
    <row r="21" spans="1:11" ht="15.75" customHeight="1" x14ac:dyDescent="0.2">
      <c r="A21" s="50" t="s">
        <v>35</v>
      </c>
      <c r="B21" s="108">
        <v>7</v>
      </c>
      <c r="C21" s="108">
        <v>8</v>
      </c>
      <c r="D21" s="108">
        <v>20</v>
      </c>
      <c r="E21" s="57">
        <v>4</v>
      </c>
      <c r="F21" s="57">
        <v>9</v>
      </c>
      <c r="G21" s="57">
        <v>22</v>
      </c>
      <c r="H21" s="57">
        <v>109</v>
      </c>
      <c r="I21" s="108">
        <v>0</v>
      </c>
      <c r="J21" s="60"/>
      <c r="K21" s="108">
        <v>179</v>
      </c>
    </row>
    <row r="22" spans="1:11" ht="15.75" customHeight="1" x14ac:dyDescent="0.2">
      <c r="A22" s="52" t="s">
        <v>36</v>
      </c>
      <c r="B22" s="58">
        <v>1</v>
      </c>
      <c r="C22" s="58">
        <v>1</v>
      </c>
      <c r="D22" s="113">
        <v>3</v>
      </c>
      <c r="E22" s="58">
        <v>2</v>
      </c>
      <c r="F22" s="58">
        <v>0</v>
      </c>
      <c r="G22" s="58">
        <v>1</v>
      </c>
      <c r="H22" s="58">
        <v>11</v>
      </c>
      <c r="I22" s="113">
        <v>0</v>
      </c>
      <c r="J22" s="60"/>
      <c r="K22" s="113">
        <v>19</v>
      </c>
    </row>
    <row r="23" spans="1:11" ht="15.75" customHeight="1" x14ac:dyDescent="0.2">
      <c r="A23" s="50" t="s">
        <v>37</v>
      </c>
      <c r="B23" s="57">
        <v>1</v>
      </c>
      <c r="C23" s="57">
        <v>1</v>
      </c>
      <c r="D23" s="108">
        <v>3</v>
      </c>
      <c r="E23" s="57">
        <v>2</v>
      </c>
      <c r="F23" s="57">
        <v>2</v>
      </c>
      <c r="G23" s="57">
        <v>1</v>
      </c>
      <c r="H23" s="57">
        <v>36</v>
      </c>
      <c r="I23" s="108">
        <v>0</v>
      </c>
      <c r="J23" s="60"/>
      <c r="K23" s="108">
        <v>46</v>
      </c>
    </row>
    <row r="24" spans="1:11" ht="15.75" customHeight="1" x14ac:dyDescent="0.2">
      <c r="A24" s="52" t="s">
        <v>38</v>
      </c>
      <c r="B24" s="58">
        <v>1</v>
      </c>
      <c r="C24" s="58">
        <v>1</v>
      </c>
      <c r="D24" s="113">
        <v>2</v>
      </c>
      <c r="E24" s="58">
        <v>2</v>
      </c>
      <c r="F24" s="58">
        <v>2</v>
      </c>
      <c r="G24" s="58">
        <v>13</v>
      </c>
      <c r="H24" s="58">
        <v>54</v>
      </c>
      <c r="I24" s="113">
        <v>0</v>
      </c>
      <c r="J24" s="60"/>
      <c r="K24" s="113">
        <v>75</v>
      </c>
    </row>
    <row r="25" spans="1:11" ht="15.75" customHeight="1" x14ac:dyDescent="0.2">
      <c r="A25" s="50" t="s">
        <v>39</v>
      </c>
      <c r="B25" s="57">
        <v>3</v>
      </c>
      <c r="C25" s="57">
        <v>3</v>
      </c>
      <c r="D25" s="108">
        <v>33</v>
      </c>
      <c r="E25" s="57">
        <v>8</v>
      </c>
      <c r="F25" s="57">
        <v>28</v>
      </c>
      <c r="G25" s="57">
        <v>11</v>
      </c>
      <c r="H25" s="57">
        <v>136</v>
      </c>
      <c r="I25" s="108">
        <v>0</v>
      </c>
      <c r="J25" s="60"/>
      <c r="K25" s="108">
        <v>222</v>
      </c>
    </row>
    <row r="26" spans="1:11" ht="15.75" customHeight="1" x14ac:dyDescent="0.2">
      <c r="A26" s="52" t="s">
        <v>40</v>
      </c>
      <c r="B26" s="58">
        <v>38</v>
      </c>
      <c r="C26" s="58">
        <v>11</v>
      </c>
      <c r="D26" s="113">
        <v>156</v>
      </c>
      <c r="E26" s="58">
        <v>23</v>
      </c>
      <c r="F26" s="58">
        <v>79</v>
      </c>
      <c r="G26" s="58">
        <v>15</v>
      </c>
      <c r="H26" s="58">
        <v>209</v>
      </c>
      <c r="I26" s="113">
        <v>0</v>
      </c>
      <c r="J26" s="60"/>
      <c r="K26" s="113">
        <v>531</v>
      </c>
    </row>
    <row r="27" spans="1:11" ht="15.75" customHeight="1" x14ac:dyDescent="0.2">
      <c r="A27" s="50" t="s">
        <v>41</v>
      </c>
      <c r="B27" s="57">
        <v>4</v>
      </c>
      <c r="C27" s="57">
        <v>2</v>
      </c>
      <c r="D27" s="108">
        <v>38</v>
      </c>
      <c r="E27" s="57">
        <v>5</v>
      </c>
      <c r="F27" s="57">
        <v>4</v>
      </c>
      <c r="G27" s="57">
        <v>7</v>
      </c>
      <c r="H27" s="57">
        <v>53</v>
      </c>
      <c r="I27" s="108">
        <v>0</v>
      </c>
      <c r="J27" s="60"/>
      <c r="K27" s="108">
        <v>114</v>
      </c>
    </row>
    <row r="28" spans="1:11" ht="15.75" customHeight="1" x14ac:dyDescent="0.2">
      <c r="A28" s="52" t="s">
        <v>191</v>
      </c>
      <c r="B28" s="58">
        <v>22</v>
      </c>
      <c r="C28" s="58">
        <v>10</v>
      </c>
      <c r="D28" s="113">
        <v>135</v>
      </c>
      <c r="E28" s="58">
        <v>11</v>
      </c>
      <c r="F28" s="58">
        <v>14</v>
      </c>
      <c r="G28" s="58">
        <v>13</v>
      </c>
      <c r="H28" s="58">
        <v>448</v>
      </c>
      <c r="I28" s="113">
        <v>0</v>
      </c>
      <c r="J28" s="60"/>
      <c r="K28" s="113">
        <v>653</v>
      </c>
    </row>
    <row r="29" spans="1:11" ht="15.75" customHeight="1" x14ac:dyDescent="0.2">
      <c r="A29" s="50" t="s">
        <v>43</v>
      </c>
      <c r="B29" s="57">
        <v>6</v>
      </c>
      <c r="C29" s="57">
        <v>1</v>
      </c>
      <c r="D29" s="108">
        <v>0</v>
      </c>
      <c r="E29" s="57">
        <v>2</v>
      </c>
      <c r="F29" s="57">
        <v>0</v>
      </c>
      <c r="G29" s="57">
        <v>0</v>
      </c>
      <c r="H29" s="57">
        <v>3</v>
      </c>
      <c r="I29" s="108">
        <v>0</v>
      </c>
      <c r="J29" s="60"/>
      <c r="K29" s="108">
        <v>12</v>
      </c>
    </row>
    <row r="30" spans="1:11" ht="15.75" customHeight="1" x14ac:dyDescent="0.2">
      <c r="A30" s="52" t="s">
        <v>44</v>
      </c>
      <c r="B30" s="58">
        <v>16</v>
      </c>
      <c r="C30" s="58">
        <v>6</v>
      </c>
      <c r="D30" s="113">
        <v>20</v>
      </c>
      <c r="E30" s="58">
        <v>7</v>
      </c>
      <c r="F30" s="58">
        <v>11</v>
      </c>
      <c r="G30" s="58">
        <v>17</v>
      </c>
      <c r="H30" s="58">
        <v>81</v>
      </c>
      <c r="I30" s="113">
        <v>0</v>
      </c>
      <c r="J30" s="60"/>
      <c r="K30" s="113">
        <v>158</v>
      </c>
    </row>
    <row r="31" spans="1:11" ht="15.75" customHeight="1" x14ac:dyDescent="0.2">
      <c r="A31" s="50" t="s">
        <v>45</v>
      </c>
      <c r="B31" s="57">
        <v>8</v>
      </c>
      <c r="C31" s="57">
        <v>1</v>
      </c>
      <c r="D31" s="108">
        <v>6</v>
      </c>
      <c r="E31" s="57">
        <v>1</v>
      </c>
      <c r="F31" s="57">
        <v>4</v>
      </c>
      <c r="G31" s="57">
        <v>3</v>
      </c>
      <c r="H31" s="57">
        <v>21</v>
      </c>
      <c r="I31" s="108">
        <v>1</v>
      </c>
      <c r="J31" s="60"/>
      <c r="K31" s="108">
        <v>45</v>
      </c>
    </row>
    <row r="32" spans="1:11" ht="15.75" customHeight="1" x14ac:dyDescent="0.2">
      <c r="A32" s="52" t="s">
        <v>46</v>
      </c>
      <c r="B32" s="58">
        <v>2</v>
      </c>
      <c r="C32" s="58">
        <v>3</v>
      </c>
      <c r="D32" s="113">
        <v>32</v>
      </c>
      <c r="E32" s="58">
        <v>3</v>
      </c>
      <c r="F32" s="58">
        <v>1</v>
      </c>
      <c r="G32" s="58">
        <v>4</v>
      </c>
      <c r="H32" s="58">
        <v>31</v>
      </c>
      <c r="I32" s="113">
        <v>0</v>
      </c>
      <c r="J32" s="60"/>
      <c r="K32" s="113">
        <v>77</v>
      </c>
    </row>
    <row r="33" spans="1:12" ht="15.75" customHeight="1" x14ac:dyDescent="0.2">
      <c r="A33" s="50" t="s">
        <v>47</v>
      </c>
      <c r="B33" s="57">
        <v>82</v>
      </c>
      <c r="C33" s="57">
        <v>10</v>
      </c>
      <c r="D33" s="108">
        <v>198</v>
      </c>
      <c r="E33" s="57">
        <v>13</v>
      </c>
      <c r="F33" s="57">
        <v>71</v>
      </c>
      <c r="G33" s="57">
        <v>27</v>
      </c>
      <c r="H33" s="57">
        <v>253</v>
      </c>
      <c r="I33" s="108">
        <v>0</v>
      </c>
      <c r="J33" s="60"/>
      <c r="K33" s="108">
        <v>654</v>
      </c>
    </row>
    <row r="34" spans="1:12" ht="15.75" customHeight="1" x14ac:dyDescent="0.2">
      <c r="A34" s="52" t="s">
        <v>48</v>
      </c>
      <c r="B34" s="58">
        <v>30</v>
      </c>
      <c r="C34" s="58">
        <v>7</v>
      </c>
      <c r="D34" s="113">
        <v>125</v>
      </c>
      <c r="E34" s="58">
        <v>16</v>
      </c>
      <c r="F34" s="58">
        <v>24</v>
      </c>
      <c r="G34" s="58">
        <v>25</v>
      </c>
      <c r="H34" s="58">
        <v>284</v>
      </c>
      <c r="I34" s="113">
        <v>2</v>
      </c>
      <c r="J34" s="60"/>
      <c r="K34" s="113">
        <v>513</v>
      </c>
    </row>
    <row r="35" spans="1:12" ht="15.75" customHeight="1" x14ac:dyDescent="0.2">
      <c r="A35" s="50" t="s">
        <v>49</v>
      </c>
      <c r="B35" s="57">
        <v>43</v>
      </c>
      <c r="C35" s="57">
        <v>4</v>
      </c>
      <c r="D35" s="108">
        <v>80</v>
      </c>
      <c r="E35" s="57">
        <v>12</v>
      </c>
      <c r="F35" s="57">
        <v>36</v>
      </c>
      <c r="G35" s="57">
        <v>15</v>
      </c>
      <c r="H35" s="57">
        <v>145</v>
      </c>
      <c r="I35" s="108">
        <v>0</v>
      </c>
      <c r="J35" s="60"/>
      <c r="K35" s="108">
        <v>335</v>
      </c>
    </row>
    <row r="36" spans="1:12" ht="15.75" customHeight="1" x14ac:dyDescent="0.2">
      <c r="A36" s="52" t="s">
        <v>50</v>
      </c>
      <c r="B36" s="58">
        <v>217</v>
      </c>
      <c r="C36" s="58">
        <v>31</v>
      </c>
      <c r="D36" s="113">
        <v>310</v>
      </c>
      <c r="E36" s="58">
        <v>67</v>
      </c>
      <c r="F36" s="58">
        <v>167</v>
      </c>
      <c r="G36" s="58">
        <v>124</v>
      </c>
      <c r="H36" s="58">
        <v>1050</v>
      </c>
      <c r="I36" s="113">
        <v>0</v>
      </c>
      <c r="J36" s="60"/>
      <c r="K36" s="113">
        <v>1966</v>
      </c>
    </row>
    <row r="37" spans="1:12" ht="15.75" customHeight="1" x14ac:dyDescent="0.2">
      <c r="A37" s="50" t="s">
        <v>51</v>
      </c>
      <c r="B37" s="57">
        <v>204</v>
      </c>
      <c r="C37" s="57">
        <v>48</v>
      </c>
      <c r="D37" s="108">
        <v>525</v>
      </c>
      <c r="E37" s="57">
        <v>116</v>
      </c>
      <c r="F37" s="57">
        <v>172</v>
      </c>
      <c r="G37" s="57">
        <v>95</v>
      </c>
      <c r="H37" s="57">
        <v>1272</v>
      </c>
      <c r="I37" s="108">
        <v>2</v>
      </c>
      <c r="J37" s="60"/>
      <c r="K37" s="108">
        <v>2437</v>
      </c>
    </row>
    <row r="38" spans="1:12" ht="15.75" customHeight="1" x14ac:dyDescent="0.2">
      <c r="A38" s="52" t="s">
        <v>52</v>
      </c>
      <c r="B38" s="58">
        <v>41</v>
      </c>
      <c r="C38" s="58">
        <v>19</v>
      </c>
      <c r="D38" s="113">
        <v>124</v>
      </c>
      <c r="E38" s="58">
        <v>41</v>
      </c>
      <c r="F38" s="58">
        <v>64</v>
      </c>
      <c r="G38" s="58">
        <v>16</v>
      </c>
      <c r="H38" s="58">
        <v>190</v>
      </c>
      <c r="I38" s="113">
        <v>0</v>
      </c>
      <c r="J38" s="60"/>
      <c r="K38" s="113">
        <v>495</v>
      </c>
    </row>
    <row r="39" spans="1:12" ht="15.75" customHeight="1" x14ac:dyDescent="0.2">
      <c r="A39" s="50" t="s">
        <v>53</v>
      </c>
      <c r="B39" s="57">
        <v>37</v>
      </c>
      <c r="C39" s="57">
        <v>3</v>
      </c>
      <c r="D39" s="108">
        <v>66</v>
      </c>
      <c r="E39" s="57">
        <v>19</v>
      </c>
      <c r="F39" s="57">
        <v>35</v>
      </c>
      <c r="G39" s="57">
        <v>23</v>
      </c>
      <c r="H39" s="57">
        <v>267</v>
      </c>
      <c r="I39" s="108">
        <v>0</v>
      </c>
      <c r="J39" s="60"/>
      <c r="K39" s="108">
        <v>450</v>
      </c>
    </row>
    <row r="40" spans="1:12" ht="15.75" customHeight="1" x14ac:dyDescent="0.2">
      <c r="A40" s="52" t="s">
        <v>54</v>
      </c>
      <c r="B40" s="58">
        <v>50</v>
      </c>
      <c r="C40" s="58">
        <v>14</v>
      </c>
      <c r="D40" s="113">
        <v>110</v>
      </c>
      <c r="E40" s="58">
        <v>33</v>
      </c>
      <c r="F40" s="58">
        <v>41</v>
      </c>
      <c r="G40" s="58">
        <v>41</v>
      </c>
      <c r="H40" s="58">
        <v>318</v>
      </c>
      <c r="I40" s="113">
        <v>3</v>
      </c>
      <c r="J40" s="60"/>
      <c r="K40" s="113">
        <v>610</v>
      </c>
    </row>
    <row r="41" spans="1:12" ht="15.75" customHeight="1" x14ac:dyDescent="0.2">
      <c r="A41" s="50" t="s">
        <v>55</v>
      </c>
      <c r="B41" s="57">
        <v>126</v>
      </c>
      <c r="C41" s="57">
        <v>8</v>
      </c>
      <c r="D41" s="108">
        <v>110</v>
      </c>
      <c r="E41" s="57">
        <v>23</v>
      </c>
      <c r="F41" s="57">
        <v>21</v>
      </c>
      <c r="G41" s="57">
        <v>14</v>
      </c>
      <c r="H41" s="57">
        <v>225</v>
      </c>
      <c r="I41" s="108">
        <v>0</v>
      </c>
      <c r="J41" s="60"/>
      <c r="K41" s="108">
        <v>527</v>
      </c>
    </row>
    <row r="42" spans="1:12" ht="15.75" customHeight="1" x14ac:dyDescent="0.2">
      <c r="A42" s="52" t="s">
        <v>56</v>
      </c>
      <c r="B42" s="58">
        <v>15</v>
      </c>
      <c r="C42" s="58">
        <v>1</v>
      </c>
      <c r="D42" s="113">
        <v>20</v>
      </c>
      <c r="E42" s="58">
        <v>6</v>
      </c>
      <c r="F42" s="58">
        <v>9</v>
      </c>
      <c r="G42" s="58">
        <v>5</v>
      </c>
      <c r="H42" s="58">
        <v>53</v>
      </c>
      <c r="I42" s="113">
        <v>0</v>
      </c>
      <c r="J42" s="60"/>
      <c r="K42" s="113">
        <v>110</v>
      </c>
    </row>
    <row r="43" spans="1:12" ht="15.75" customHeight="1" x14ac:dyDescent="0.2">
      <c r="A43" s="50" t="s">
        <v>57</v>
      </c>
      <c r="B43" s="57">
        <v>54</v>
      </c>
      <c r="C43" s="57">
        <v>7</v>
      </c>
      <c r="D43" s="108">
        <v>120</v>
      </c>
      <c r="E43" s="57">
        <v>32</v>
      </c>
      <c r="F43" s="57">
        <v>57</v>
      </c>
      <c r="G43" s="57">
        <v>27</v>
      </c>
      <c r="H43" s="57">
        <v>256</v>
      </c>
      <c r="I43" s="108">
        <v>0</v>
      </c>
      <c r="J43" s="60"/>
      <c r="K43" s="108">
        <v>557</v>
      </c>
    </row>
    <row r="44" spans="1:12" ht="15.75" customHeight="1" x14ac:dyDescent="0.2">
      <c r="A44" s="52" t="s">
        <v>58</v>
      </c>
      <c r="B44" s="58">
        <v>32</v>
      </c>
      <c r="C44" s="58">
        <v>1</v>
      </c>
      <c r="D44" s="113">
        <v>45</v>
      </c>
      <c r="E44" s="58">
        <v>13</v>
      </c>
      <c r="F44" s="58">
        <v>13</v>
      </c>
      <c r="G44" s="58">
        <v>4</v>
      </c>
      <c r="H44" s="58">
        <v>161</v>
      </c>
      <c r="I44" s="113">
        <v>3</v>
      </c>
      <c r="J44" s="60"/>
      <c r="K44" s="113">
        <v>272</v>
      </c>
    </row>
    <row r="45" spans="1:12" ht="15.75" customHeight="1" x14ac:dyDescent="0.2">
      <c r="A45" s="50" t="s">
        <v>59</v>
      </c>
      <c r="B45" s="57">
        <v>109</v>
      </c>
      <c r="C45" s="57">
        <v>34</v>
      </c>
      <c r="D45" s="108">
        <v>245</v>
      </c>
      <c r="E45" s="57">
        <v>63</v>
      </c>
      <c r="F45" s="57">
        <v>132</v>
      </c>
      <c r="G45" s="57">
        <v>95</v>
      </c>
      <c r="H45" s="57">
        <v>886</v>
      </c>
      <c r="I45" s="108">
        <v>4</v>
      </c>
      <c r="J45" s="60"/>
      <c r="K45" s="108">
        <v>1569</v>
      </c>
    </row>
    <row r="46" spans="1:12" ht="15.75" customHeight="1" x14ac:dyDescent="0.2">
      <c r="A46" s="59"/>
      <c r="F46"/>
      <c r="L46" s="51"/>
    </row>
    <row r="47" spans="1:12" ht="15.75" customHeight="1" x14ac:dyDescent="0.2">
      <c r="A47" s="53" t="s">
        <v>20</v>
      </c>
      <c r="B47" s="117">
        <f>SUM(B9:B45)-SUM(B17:B20)</f>
        <v>2385</v>
      </c>
      <c r="C47" s="117">
        <f t="shared" ref="C47:K47" si="0">SUM(C9:C45)-SUM(C17:C20)</f>
        <v>462</v>
      </c>
      <c r="D47" s="117">
        <f t="shared" si="0"/>
        <v>4715</v>
      </c>
      <c r="E47" s="117">
        <f t="shared" si="0"/>
        <v>1011</v>
      </c>
      <c r="F47" s="117">
        <f t="shared" si="0"/>
        <v>1983</v>
      </c>
      <c r="G47" s="117">
        <f t="shared" si="0"/>
        <v>1174</v>
      </c>
      <c r="H47" s="117">
        <f t="shared" si="0"/>
        <v>11587</v>
      </c>
      <c r="I47" s="117">
        <f t="shared" si="0"/>
        <v>44</v>
      </c>
      <c r="J47" s="59"/>
      <c r="K47" s="117">
        <f t="shared" si="0"/>
        <v>23379</v>
      </c>
      <c r="L47" s="51"/>
    </row>
    <row r="48" spans="1:12" ht="15.75" customHeight="1" x14ac:dyDescent="0.2">
      <c r="B48" s="55"/>
      <c r="C48" s="55"/>
      <c r="D48" s="55"/>
      <c r="E48" s="55"/>
      <c r="F48" s="81"/>
      <c r="G48" s="55"/>
      <c r="H48" s="55"/>
      <c r="I48" s="55"/>
      <c r="K48" s="55"/>
      <c r="L48" s="51"/>
    </row>
    <row r="49" spans="1:12" ht="15.75" customHeight="1" x14ac:dyDescent="0.2">
      <c r="A49" s="35" t="s">
        <v>60</v>
      </c>
      <c r="B49" s="57">
        <v>364</v>
      </c>
      <c r="C49" s="57">
        <v>64</v>
      </c>
      <c r="D49" s="108">
        <v>396</v>
      </c>
      <c r="E49" s="57">
        <v>165</v>
      </c>
      <c r="F49" s="57">
        <v>221</v>
      </c>
      <c r="G49" s="57">
        <v>132</v>
      </c>
      <c r="H49" s="57">
        <v>1043</v>
      </c>
      <c r="I49" s="108">
        <v>5</v>
      </c>
      <c r="J49" s="60"/>
      <c r="K49" s="57">
        <v>2391</v>
      </c>
      <c r="L49" s="51"/>
    </row>
    <row r="50" spans="1:12" ht="15.75" customHeight="1" x14ac:dyDescent="0.2">
      <c r="A50" s="38" t="s">
        <v>61</v>
      </c>
      <c r="B50" s="58">
        <v>588</v>
      </c>
      <c r="C50" s="58">
        <v>138</v>
      </c>
      <c r="D50" s="113">
        <v>1430</v>
      </c>
      <c r="E50" s="58">
        <v>253</v>
      </c>
      <c r="F50" s="58">
        <v>543</v>
      </c>
      <c r="G50" s="58">
        <v>339</v>
      </c>
      <c r="H50" s="58">
        <v>3044</v>
      </c>
      <c r="I50" s="113">
        <v>20</v>
      </c>
      <c r="J50" s="60">
        <f>SUM(J35:J37)</f>
        <v>0</v>
      </c>
      <c r="K50" s="121">
        <v>6361</v>
      </c>
      <c r="L50" s="51"/>
    </row>
    <row r="51" spans="1:12" ht="15.75" customHeight="1" x14ac:dyDescent="0.2">
      <c r="A51" s="35" t="s">
        <v>62</v>
      </c>
      <c r="B51" s="57">
        <v>535</v>
      </c>
      <c r="C51" s="57">
        <v>109</v>
      </c>
      <c r="D51" s="108">
        <v>1164</v>
      </c>
      <c r="E51" s="57">
        <v>252</v>
      </c>
      <c r="F51" s="57">
        <v>463</v>
      </c>
      <c r="G51" s="57">
        <v>275</v>
      </c>
      <c r="H51" s="57">
        <v>2941</v>
      </c>
      <c r="I51" s="108">
        <v>4</v>
      </c>
      <c r="J51" s="60"/>
      <c r="K51" s="57">
        <v>5746</v>
      </c>
    </row>
    <row r="52" spans="1:12" ht="15" x14ac:dyDescent="0.2">
      <c r="A52" s="44" t="s">
        <v>63</v>
      </c>
      <c r="F52" s="80"/>
      <c r="K52" s="41"/>
    </row>
    <row r="53" spans="1:12" ht="15" x14ac:dyDescent="0.2">
      <c r="B53" s="49"/>
      <c r="C53" s="49"/>
      <c r="D53" s="49"/>
      <c r="E53" s="49"/>
      <c r="F53" s="94"/>
      <c r="G53" s="49"/>
      <c r="K53" s="41"/>
    </row>
    <row r="54" spans="1:12" ht="15" x14ac:dyDescent="0.2">
      <c r="B54" s="49"/>
      <c r="C54" s="49"/>
      <c r="D54" s="49"/>
      <c r="E54" s="49"/>
      <c r="F54" s="94"/>
      <c r="G54" s="49"/>
      <c r="K54" s="41"/>
    </row>
    <row r="55" spans="1:12" x14ac:dyDescent="0.2">
      <c r="B55" s="49"/>
      <c r="C55" s="49"/>
      <c r="D55" s="49"/>
      <c r="E55" s="49"/>
      <c r="F55" s="94"/>
      <c r="G55" s="49"/>
    </row>
    <row r="56" spans="1:12" x14ac:dyDescent="0.2">
      <c r="B56" s="49"/>
      <c r="C56" s="49"/>
      <c r="D56" s="49"/>
      <c r="E56" s="49"/>
      <c r="F56" s="94"/>
      <c r="G56" s="49"/>
    </row>
    <row r="57" spans="1:12" x14ac:dyDescent="0.2">
      <c r="B57" s="49"/>
      <c r="C57" s="49"/>
      <c r="D57" s="49"/>
      <c r="E57" s="49"/>
      <c r="F57" s="94"/>
      <c r="G57" s="49"/>
      <c r="K57" s="44"/>
    </row>
    <row r="58" spans="1:12" x14ac:dyDescent="0.2">
      <c r="B58" s="49"/>
      <c r="C58" s="49"/>
      <c r="D58" s="49"/>
      <c r="E58" s="49"/>
      <c r="F58" s="94"/>
      <c r="G58" s="49"/>
    </row>
    <row r="59" spans="1:12" x14ac:dyDescent="0.2">
      <c r="B59" s="49"/>
      <c r="C59" s="49"/>
      <c r="D59" s="49"/>
      <c r="E59" s="49"/>
      <c r="F59" s="94"/>
      <c r="G59" s="49"/>
    </row>
    <row r="66" spans="2:11" s="41" customFormat="1" ht="15" x14ac:dyDescent="0.2">
      <c r="F66" s="93"/>
      <c r="K66"/>
    </row>
    <row r="67" spans="2:11" s="41" customFormat="1" ht="15" x14ac:dyDescent="0.2">
      <c r="F67" s="93"/>
      <c r="K67"/>
    </row>
    <row r="68" spans="2:11" s="41" customFormat="1" ht="15" x14ac:dyDescent="0.2">
      <c r="F68" s="93"/>
      <c r="K68"/>
    </row>
    <row r="71" spans="2:11" s="44" customFormat="1" x14ac:dyDescent="0.2">
      <c r="F71" s="91"/>
      <c r="K71"/>
    </row>
    <row r="73" spans="2:11" x14ac:dyDescent="0.2">
      <c r="B73" s="49"/>
      <c r="C73" s="49"/>
      <c r="D73" s="49"/>
      <c r="E73" s="49"/>
      <c r="F73" s="94"/>
    </row>
    <row r="74" spans="2:11" x14ac:dyDescent="0.2">
      <c r="B74" s="49"/>
      <c r="C74" s="49"/>
      <c r="D74" s="49"/>
      <c r="E74" s="49"/>
      <c r="F74" s="94"/>
    </row>
    <row r="75" spans="2:11" x14ac:dyDescent="0.2">
      <c r="B75" s="49"/>
      <c r="C75" s="49"/>
      <c r="D75" s="49"/>
      <c r="E75" s="49"/>
      <c r="F75" s="94"/>
    </row>
    <row r="76" spans="2:11" x14ac:dyDescent="0.2">
      <c r="B76" s="49"/>
      <c r="C76" s="49"/>
      <c r="D76" s="49"/>
      <c r="E76" s="49"/>
      <c r="F76" s="94"/>
    </row>
    <row r="77" spans="2:11" x14ac:dyDescent="0.2">
      <c r="B77" s="49"/>
      <c r="C77" s="49"/>
      <c r="D77" s="49"/>
      <c r="E77" s="49"/>
      <c r="F77" s="94"/>
    </row>
    <row r="78" spans="2:11" x14ac:dyDescent="0.2">
      <c r="B78" s="49"/>
      <c r="C78" s="49"/>
      <c r="D78" s="49"/>
      <c r="E78" s="49"/>
      <c r="F78" s="94"/>
    </row>
    <row r="79" spans="2:11" x14ac:dyDescent="0.2">
      <c r="B79" s="49"/>
      <c r="C79" s="49"/>
      <c r="D79" s="49"/>
      <c r="E79" s="49"/>
      <c r="F79" s="94"/>
    </row>
    <row r="80" spans="2:11" x14ac:dyDescent="0.2">
      <c r="B80" s="49"/>
      <c r="C80" s="49"/>
      <c r="D80" s="49"/>
      <c r="E80" s="49"/>
      <c r="F80" s="94"/>
    </row>
    <row r="81" spans="2:6" x14ac:dyDescent="0.2">
      <c r="B81" s="49"/>
      <c r="C81" s="49"/>
      <c r="D81" s="49"/>
      <c r="E81" s="49"/>
      <c r="F81" s="94"/>
    </row>
    <row r="82" spans="2:6" x14ac:dyDescent="0.2">
      <c r="B82" s="49"/>
      <c r="C82" s="49"/>
      <c r="D82" s="49"/>
      <c r="E82" s="49"/>
      <c r="F82" s="94"/>
    </row>
    <row r="83" spans="2:6" x14ac:dyDescent="0.2">
      <c r="B83" s="49"/>
      <c r="C83" s="49"/>
      <c r="D83" s="49"/>
      <c r="E83" s="49"/>
      <c r="F83" s="94"/>
    </row>
    <row r="84" spans="2:6" x14ac:dyDescent="0.2">
      <c r="B84" s="49"/>
      <c r="C84" s="49"/>
      <c r="D84" s="49"/>
      <c r="E84" s="49"/>
      <c r="F84" s="94"/>
    </row>
    <row r="85" spans="2:6" x14ac:dyDescent="0.2">
      <c r="B85" s="49"/>
      <c r="C85" s="49"/>
      <c r="D85" s="49"/>
      <c r="E85" s="49"/>
      <c r="F85" s="94"/>
    </row>
    <row r="86" spans="2:6" x14ac:dyDescent="0.2">
      <c r="B86" s="49"/>
      <c r="C86" s="49"/>
      <c r="D86" s="49"/>
      <c r="E86" s="49"/>
      <c r="F86" s="94"/>
    </row>
    <row r="87" spans="2:6" x14ac:dyDescent="0.2">
      <c r="B87" s="49"/>
      <c r="C87" s="49"/>
      <c r="D87" s="49"/>
      <c r="E87" s="49"/>
      <c r="F87" s="94"/>
    </row>
    <row r="88" spans="2:6" x14ac:dyDescent="0.2">
      <c r="B88" s="49"/>
      <c r="C88" s="49"/>
      <c r="D88" s="49"/>
      <c r="E88" s="49"/>
      <c r="F88" s="94"/>
    </row>
    <row r="89" spans="2:6" x14ac:dyDescent="0.2">
      <c r="B89" s="49"/>
      <c r="C89" s="49"/>
      <c r="D89" s="49"/>
      <c r="E89" s="49"/>
      <c r="F89" s="94"/>
    </row>
    <row r="90" spans="2:6" x14ac:dyDescent="0.2">
      <c r="B90" s="49"/>
      <c r="C90" s="49"/>
      <c r="D90" s="49"/>
      <c r="E90" s="49"/>
      <c r="F90" s="94"/>
    </row>
    <row r="91" spans="2:6" x14ac:dyDescent="0.2">
      <c r="B91" s="49"/>
      <c r="C91" s="49"/>
      <c r="D91" s="49"/>
      <c r="E91" s="49"/>
      <c r="F91" s="94"/>
    </row>
    <row r="92" spans="2:6" x14ac:dyDescent="0.2">
      <c r="B92" s="49"/>
      <c r="C92" s="49"/>
      <c r="D92" s="49"/>
      <c r="E92" s="49"/>
      <c r="F92" s="94"/>
    </row>
    <row r="93" spans="2:6" x14ac:dyDescent="0.2">
      <c r="B93" s="49"/>
      <c r="C93" s="49"/>
      <c r="D93" s="49"/>
      <c r="E93" s="49"/>
      <c r="F93" s="94"/>
    </row>
    <row r="94" spans="2:6" x14ac:dyDescent="0.2">
      <c r="B94" s="49"/>
      <c r="C94" s="49"/>
      <c r="D94" s="49"/>
      <c r="E94" s="49"/>
      <c r="F94" s="94"/>
    </row>
    <row r="95" spans="2:6" x14ac:dyDescent="0.2">
      <c r="B95" s="49"/>
      <c r="C95" s="49"/>
      <c r="D95" s="49"/>
      <c r="E95" s="49"/>
      <c r="F95" s="94"/>
    </row>
    <row r="96" spans="2:6" x14ac:dyDescent="0.2">
      <c r="B96" s="49"/>
      <c r="C96" s="49"/>
      <c r="D96" s="49"/>
      <c r="E96" s="49"/>
      <c r="F96" s="94"/>
    </row>
    <row r="97" spans="2:11" x14ac:dyDescent="0.2">
      <c r="B97" s="49"/>
      <c r="C97" s="49"/>
      <c r="D97" s="49"/>
      <c r="E97" s="49"/>
      <c r="F97" s="94"/>
    </row>
    <row r="98" spans="2:11" x14ac:dyDescent="0.2">
      <c r="B98" s="49"/>
      <c r="C98" s="49"/>
      <c r="D98" s="49"/>
      <c r="E98" s="49"/>
      <c r="F98" s="94"/>
    </row>
    <row r="99" spans="2:11" x14ac:dyDescent="0.2">
      <c r="B99" s="49"/>
      <c r="C99" s="49"/>
      <c r="D99" s="49"/>
      <c r="E99" s="49"/>
      <c r="F99" s="94"/>
    </row>
    <row r="100" spans="2:11" x14ac:dyDescent="0.2">
      <c r="B100" s="49"/>
      <c r="C100" s="49"/>
      <c r="D100" s="49"/>
      <c r="E100" s="49"/>
      <c r="F100" s="94"/>
    </row>
    <row r="101" spans="2:11" x14ac:dyDescent="0.2">
      <c r="B101" s="49"/>
      <c r="C101" s="49"/>
      <c r="D101" s="49"/>
      <c r="E101" s="49"/>
      <c r="F101" s="94"/>
    </row>
    <row r="102" spans="2:11" x14ac:dyDescent="0.2">
      <c r="B102" s="49"/>
      <c r="C102" s="49"/>
      <c r="D102" s="49"/>
      <c r="E102" s="49"/>
      <c r="F102" s="94"/>
    </row>
    <row r="103" spans="2:11" x14ac:dyDescent="0.2">
      <c r="B103" s="49"/>
      <c r="C103" s="49"/>
      <c r="D103" s="49"/>
      <c r="E103" s="49"/>
      <c r="F103" s="94"/>
    </row>
    <row r="104" spans="2:11" ht="15" x14ac:dyDescent="0.2">
      <c r="B104" s="49"/>
      <c r="C104" s="49"/>
      <c r="D104" s="49"/>
      <c r="E104" s="49"/>
      <c r="F104" s="94"/>
      <c r="K104" s="41"/>
    </row>
    <row r="105" spans="2:11" ht="15" x14ac:dyDescent="0.2">
      <c r="B105" s="49"/>
      <c r="C105" s="49"/>
      <c r="D105" s="49"/>
      <c r="E105" s="49"/>
      <c r="F105" s="94"/>
      <c r="K105" s="41"/>
    </row>
    <row r="106" spans="2:11" ht="15" x14ac:dyDescent="0.2">
      <c r="B106" s="49"/>
      <c r="C106" s="49"/>
      <c r="D106" s="49"/>
      <c r="E106" s="49"/>
      <c r="F106" s="94"/>
      <c r="K106" s="41"/>
    </row>
    <row r="107" spans="2:11" x14ac:dyDescent="0.2">
      <c r="B107" s="49"/>
      <c r="C107" s="49"/>
      <c r="D107" s="49"/>
      <c r="E107" s="49"/>
      <c r="F107" s="94"/>
    </row>
    <row r="108" spans="2:11" x14ac:dyDescent="0.2">
      <c r="B108" s="49"/>
      <c r="C108" s="49"/>
      <c r="D108" s="49"/>
      <c r="E108" s="49"/>
      <c r="F108" s="94"/>
    </row>
    <row r="109" spans="2:11" x14ac:dyDescent="0.2">
      <c r="B109" s="49"/>
      <c r="C109" s="49"/>
      <c r="D109" s="49"/>
      <c r="E109" s="49"/>
      <c r="F109" s="94"/>
      <c r="K109" s="44"/>
    </row>
    <row r="110" spans="2:11" x14ac:dyDescent="0.2">
      <c r="B110" s="49"/>
      <c r="C110" s="49"/>
      <c r="D110" s="49"/>
      <c r="E110" s="49"/>
      <c r="F110" s="94"/>
    </row>
    <row r="111" spans="2:11" x14ac:dyDescent="0.2">
      <c r="B111" s="49"/>
      <c r="C111" s="49"/>
      <c r="D111" s="49"/>
      <c r="E111" s="49"/>
      <c r="F111" s="94"/>
    </row>
    <row r="118" spans="2:11" s="41" customFormat="1" ht="15" x14ac:dyDescent="0.2">
      <c r="F118" s="93"/>
      <c r="K118"/>
    </row>
    <row r="119" spans="2:11" s="41" customFormat="1" ht="15" x14ac:dyDescent="0.2">
      <c r="F119" s="93"/>
      <c r="K119"/>
    </row>
    <row r="120" spans="2:11" s="41" customFormat="1" ht="15" x14ac:dyDescent="0.2">
      <c r="F120" s="93"/>
      <c r="K120"/>
    </row>
    <row r="123" spans="2:11" s="44" customFormat="1" x14ac:dyDescent="0.2">
      <c r="F123" s="91"/>
      <c r="K123"/>
    </row>
    <row r="125" spans="2:11" x14ac:dyDescent="0.2">
      <c r="B125" s="49"/>
      <c r="C125" s="49"/>
      <c r="D125" s="49"/>
      <c r="E125" s="49"/>
      <c r="F125" s="94"/>
    </row>
    <row r="126" spans="2:11" x14ac:dyDescent="0.2">
      <c r="B126" s="49"/>
      <c r="C126" s="49"/>
      <c r="D126" s="49"/>
      <c r="E126" s="49"/>
      <c r="F126" s="94"/>
    </row>
    <row r="127" spans="2:11" x14ac:dyDescent="0.2">
      <c r="B127" s="49"/>
      <c r="C127" s="49"/>
      <c r="D127" s="49"/>
      <c r="E127" s="49"/>
      <c r="F127" s="94"/>
    </row>
    <row r="128" spans="2:11" x14ac:dyDescent="0.2">
      <c r="B128" s="49"/>
      <c r="C128" s="49"/>
      <c r="D128" s="49"/>
      <c r="E128" s="49"/>
      <c r="F128" s="94"/>
    </row>
    <row r="129" spans="2:6" x14ac:dyDescent="0.2">
      <c r="B129" s="49"/>
      <c r="C129" s="49"/>
      <c r="D129" s="49"/>
      <c r="E129" s="49"/>
      <c r="F129" s="94"/>
    </row>
    <row r="130" spans="2:6" x14ac:dyDescent="0.2">
      <c r="B130" s="49"/>
      <c r="C130" s="49"/>
      <c r="D130" s="49"/>
      <c r="E130" s="49"/>
      <c r="F130" s="94"/>
    </row>
    <row r="131" spans="2:6" x14ac:dyDescent="0.2">
      <c r="B131" s="49"/>
      <c r="C131" s="49"/>
      <c r="D131" s="49"/>
      <c r="E131" s="49"/>
      <c r="F131" s="94"/>
    </row>
    <row r="132" spans="2:6" x14ac:dyDescent="0.2">
      <c r="B132" s="49"/>
      <c r="C132" s="49"/>
      <c r="D132" s="49"/>
      <c r="E132" s="49"/>
      <c r="F132" s="94"/>
    </row>
    <row r="133" spans="2:6" x14ac:dyDescent="0.2">
      <c r="B133" s="49"/>
      <c r="C133" s="49"/>
      <c r="D133" s="49"/>
      <c r="E133" s="49"/>
      <c r="F133" s="94"/>
    </row>
    <row r="134" spans="2:6" x14ac:dyDescent="0.2">
      <c r="B134" s="49"/>
      <c r="C134" s="49"/>
      <c r="D134" s="49"/>
      <c r="E134" s="49"/>
      <c r="F134" s="94"/>
    </row>
    <row r="135" spans="2:6" x14ac:dyDescent="0.2">
      <c r="B135" s="49"/>
      <c r="C135" s="49"/>
      <c r="D135" s="49"/>
      <c r="E135" s="49"/>
      <c r="F135" s="94"/>
    </row>
    <row r="136" spans="2:6" x14ac:dyDescent="0.2">
      <c r="B136" s="49"/>
      <c r="C136" s="49"/>
      <c r="D136" s="49"/>
      <c r="E136" s="49"/>
      <c r="F136" s="94"/>
    </row>
    <row r="137" spans="2:6" x14ac:dyDescent="0.2">
      <c r="B137" s="49"/>
      <c r="C137" s="49"/>
      <c r="D137" s="49"/>
      <c r="E137" s="49"/>
      <c r="F137" s="94"/>
    </row>
    <row r="138" spans="2:6" x14ac:dyDescent="0.2">
      <c r="B138" s="49"/>
      <c r="C138" s="49"/>
      <c r="D138" s="49"/>
      <c r="E138" s="49"/>
      <c r="F138" s="94"/>
    </row>
    <row r="139" spans="2:6" x14ac:dyDescent="0.2">
      <c r="B139" s="49"/>
      <c r="C139" s="49"/>
      <c r="D139" s="49"/>
      <c r="E139" s="49"/>
      <c r="F139" s="94"/>
    </row>
    <row r="140" spans="2:6" x14ac:dyDescent="0.2">
      <c r="B140" s="49"/>
      <c r="C140" s="49"/>
      <c r="D140" s="49"/>
      <c r="E140" s="49"/>
      <c r="F140" s="94"/>
    </row>
    <row r="141" spans="2:6" x14ac:dyDescent="0.2">
      <c r="B141" s="49"/>
      <c r="C141" s="49"/>
      <c r="D141" s="49"/>
      <c r="E141" s="49"/>
      <c r="F141" s="94"/>
    </row>
    <row r="142" spans="2:6" x14ac:dyDescent="0.2">
      <c r="B142" s="49"/>
      <c r="C142" s="49"/>
      <c r="D142" s="49"/>
      <c r="E142" s="49"/>
      <c r="F142" s="94"/>
    </row>
    <row r="143" spans="2:6" x14ac:dyDescent="0.2">
      <c r="B143" s="49"/>
      <c r="C143" s="49"/>
      <c r="D143" s="49"/>
      <c r="E143" s="49"/>
      <c r="F143" s="94"/>
    </row>
    <row r="144" spans="2:6" x14ac:dyDescent="0.2">
      <c r="B144" s="49"/>
      <c r="C144" s="49"/>
      <c r="D144" s="49"/>
      <c r="E144" s="49"/>
      <c r="F144" s="94"/>
    </row>
    <row r="145" spans="2:11" x14ac:dyDescent="0.2">
      <c r="B145" s="49"/>
      <c r="C145" s="49"/>
      <c r="D145" s="49"/>
      <c r="E145" s="49"/>
      <c r="F145" s="94"/>
    </row>
    <row r="146" spans="2:11" x14ac:dyDescent="0.2">
      <c r="B146" s="49"/>
      <c r="C146" s="49"/>
      <c r="D146" s="49"/>
      <c r="E146" s="49"/>
      <c r="F146" s="94"/>
    </row>
    <row r="147" spans="2:11" x14ac:dyDescent="0.2">
      <c r="B147" s="49"/>
      <c r="C147" s="49"/>
      <c r="D147" s="49"/>
      <c r="E147" s="49"/>
      <c r="F147" s="94"/>
    </row>
    <row r="148" spans="2:11" x14ac:dyDescent="0.2">
      <c r="B148" s="49"/>
      <c r="C148" s="49"/>
      <c r="D148" s="49"/>
      <c r="E148" s="49"/>
      <c r="F148" s="94"/>
    </row>
    <row r="149" spans="2:11" x14ac:dyDescent="0.2">
      <c r="B149" s="49"/>
      <c r="C149" s="49"/>
      <c r="D149" s="49"/>
      <c r="E149" s="49"/>
      <c r="F149" s="94"/>
    </row>
    <row r="150" spans="2:11" x14ac:dyDescent="0.2">
      <c r="B150" s="49"/>
      <c r="C150" s="49"/>
      <c r="D150" s="49"/>
      <c r="E150" s="49"/>
      <c r="F150" s="94"/>
    </row>
    <row r="151" spans="2:11" x14ac:dyDescent="0.2">
      <c r="B151" s="49"/>
      <c r="C151" s="49"/>
      <c r="D151" s="49"/>
      <c r="E151" s="49"/>
      <c r="F151" s="94"/>
    </row>
    <row r="152" spans="2:11" x14ac:dyDescent="0.2">
      <c r="B152" s="49"/>
      <c r="C152" s="49"/>
      <c r="D152" s="49"/>
      <c r="E152" s="49"/>
      <c r="F152" s="94"/>
    </row>
    <row r="153" spans="2:11" x14ac:dyDescent="0.2">
      <c r="B153" s="49"/>
      <c r="C153" s="49"/>
      <c r="D153" s="49"/>
      <c r="E153" s="49"/>
      <c r="F153" s="94"/>
    </row>
    <row r="154" spans="2:11" x14ac:dyDescent="0.2">
      <c r="B154" s="49"/>
      <c r="C154" s="49"/>
      <c r="D154" s="49"/>
      <c r="E154" s="49"/>
      <c r="F154" s="94"/>
    </row>
    <row r="155" spans="2:11" x14ac:dyDescent="0.2">
      <c r="B155" s="49"/>
      <c r="C155" s="49"/>
      <c r="D155" s="49"/>
      <c r="E155" s="49"/>
      <c r="F155" s="94"/>
    </row>
    <row r="156" spans="2:11" ht="15" x14ac:dyDescent="0.2">
      <c r="B156" s="49"/>
      <c r="C156" s="49"/>
      <c r="D156" s="49"/>
      <c r="E156" s="49"/>
      <c r="F156" s="94"/>
      <c r="K156" s="41"/>
    </row>
    <row r="157" spans="2:11" ht="15" x14ac:dyDescent="0.2">
      <c r="B157" s="49"/>
      <c r="C157" s="49"/>
      <c r="D157" s="49"/>
      <c r="E157" s="49"/>
      <c r="F157" s="94"/>
      <c r="K157" s="41"/>
    </row>
    <row r="158" spans="2:11" ht="15" x14ac:dyDescent="0.2">
      <c r="B158" s="49"/>
      <c r="C158" s="49"/>
      <c r="D158" s="49"/>
      <c r="E158" s="49"/>
      <c r="F158" s="94"/>
      <c r="K158" s="41"/>
    </row>
    <row r="159" spans="2:11" x14ac:dyDescent="0.2">
      <c r="B159" s="49"/>
      <c r="C159" s="49"/>
      <c r="D159" s="49"/>
      <c r="E159" s="49"/>
      <c r="F159" s="94"/>
    </row>
    <row r="160" spans="2:11" x14ac:dyDescent="0.2">
      <c r="B160" s="49"/>
      <c r="C160" s="49"/>
      <c r="D160" s="49"/>
      <c r="E160" s="49"/>
      <c r="F160" s="94"/>
    </row>
    <row r="161" spans="2:11" x14ac:dyDescent="0.2">
      <c r="B161" s="49"/>
      <c r="C161" s="49"/>
      <c r="D161" s="49"/>
      <c r="E161" s="49"/>
      <c r="F161" s="94"/>
      <c r="K161" s="44"/>
    </row>
    <row r="162" spans="2:11" x14ac:dyDescent="0.2">
      <c r="B162" s="49"/>
      <c r="C162" s="49"/>
      <c r="D162" s="49"/>
      <c r="E162" s="49"/>
      <c r="F162" s="94"/>
    </row>
    <row r="163" spans="2:11" x14ac:dyDescent="0.2">
      <c r="B163" s="49"/>
      <c r="C163" s="49"/>
      <c r="D163" s="49"/>
      <c r="E163" s="49"/>
      <c r="F163" s="94"/>
    </row>
    <row r="170" spans="2:11" s="41" customFormat="1" ht="15" x14ac:dyDescent="0.2">
      <c r="F170" s="93"/>
      <c r="K170"/>
    </row>
    <row r="171" spans="2:11" s="41" customFormat="1" ht="15" x14ac:dyDescent="0.2">
      <c r="F171" s="93"/>
      <c r="K171"/>
    </row>
    <row r="172" spans="2:11" s="41" customFormat="1" ht="15" x14ac:dyDescent="0.2">
      <c r="F172" s="93"/>
      <c r="K172"/>
    </row>
    <row r="175" spans="2:11" s="44" customFormat="1" x14ac:dyDescent="0.2">
      <c r="F175" s="91"/>
      <c r="K175"/>
    </row>
    <row r="178" spans="2:6" x14ac:dyDescent="0.2">
      <c r="B178" s="49"/>
      <c r="C178" s="49"/>
      <c r="D178" s="49"/>
      <c r="E178" s="49"/>
      <c r="F178" s="94"/>
    </row>
    <row r="179" spans="2:6" x14ac:dyDescent="0.2">
      <c r="B179" s="49"/>
      <c r="C179" s="49"/>
      <c r="D179" s="49"/>
      <c r="E179" s="49"/>
      <c r="F179" s="94"/>
    </row>
    <row r="180" spans="2:6" x14ac:dyDescent="0.2">
      <c r="B180" s="49"/>
      <c r="C180" s="49"/>
      <c r="D180" s="49"/>
      <c r="E180" s="49"/>
      <c r="F180" s="94"/>
    </row>
    <row r="181" spans="2:6" x14ac:dyDescent="0.2">
      <c r="B181" s="49"/>
      <c r="C181" s="49"/>
      <c r="D181" s="49"/>
      <c r="E181" s="49"/>
      <c r="F181" s="94"/>
    </row>
    <row r="182" spans="2:6" x14ac:dyDescent="0.2">
      <c r="B182" s="49"/>
      <c r="C182" s="49"/>
      <c r="D182" s="49"/>
      <c r="E182" s="49"/>
      <c r="F182" s="94"/>
    </row>
    <row r="183" spans="2:6" x14ac:dyDescent="0.2">
      <c r="B183" s="49"/>
      <c r="C183" s="49"/>
      <c r="D183" s="49"/>
      <c r="E183" s="49"/>
      <c r="F183" s="94"/>
    </row>
    <row r="184" spans="2:6" x14ac:dyDescent="0.2">
      <c r="B184" s="49"/>
      <c r="C184" s="49"/>
      <c r="D184" s="49"/>
      <c r="E184" s="49"/>
      <c r="F184" s="94"/>
    </row>
    <row r="185" spans="2:6" x14ac:dyDescent="0.2">
      <c r="B185" s="49"/>
      <c r="C185" s="49"/>
      <c r="D185" s="49"/>
      <c r="E185" s="49"/>
      <c r="F185" s="94"/>
    </row>
    <row r="186" spans="2:6" x14ac:dyDescent="0.2">
      <c r="B186" s="49"/>
      <c r="C186" s="49"/>
      <c r="D186" s="49"/>
      <c r="E186" s="49"/>
      <c r="F186" s="94"/>
    </row>
    <row r="187" spans="2:6" x14ac:dyDescent="0.2">
      <c r="B187" s="49"/>
      <c r="C187" s="49"/>
      <c r="D187" s="49"/>
      <c r="E187" s="49"/>
      <c r="F187" s="94"/>
    </row>
    <row r="188" spans="2:6" x14ac:dyDescent="0.2">
      <c r="B188" s="49"/>
      <c r="C188" s="49"/>
      <c r="D188" s="49"/>
      <c r="E188" s="49"/>
      <c r="F188" s="94"/>
    </row>
    <row r="189" spans="2:6" x14ac:dyDescent="0.2">
      <c r="B189" s="49"/>
      <c r="C189" s="49"/>
      <c r="D189" s="49"/>
      <c r="E189" s="49"/>
      <c r="F189" s="94"/>
    </row>
    <row r="190" spans="2:6" x14ac:dyDescent="0.2">
      <c r="B190" s="49"/>
      <c r="C190" s="49"/>
      <c r="D190" s="49"/>
      <c r="E190" s="49"/>
      <c r="F190" s="94"/>
    </row>
    <row r="191" spans="2:6" x14ac:dyDescent="0.2">
      <c r="B191" s="49"/>
      <c r="C191" s="49"/>
      <c r="D191" s="49"/>
      <c r="E191" s="49"/>
      <c r="F191" s="94"/>
    </row>
    <row r="192" spans="2:6" x14ac:dyDescent="0.2">
      <c r="B192" s="49"/>
      <c r="C192" s="49"/>
      <c r="D192" s="49"/>
      <c r="E192" s="49"/>
      <c r="F192" s="94"/>
    </row>
    <row r="193" spans="2:11" x14ac:dyDescent="0.2">
      <c r="B193" s="49"/>
      <c r="C193" s="49"/>
      <c r="D193" s="49"/>
      <c r="E193" s="49"/>
      <c r="F193" s="94"/>
    </row>
    <row r="194" spans="2:11" x14ac:dyDescent="0.2">
      <c r="B194" s="49"/>
      <c r="C194" s="49"/>
      <c r="D194" s="49"/>
      <c r="E194" s="49"/>
      <c r="F194" s="94"/>
    </row>
    <row r="195" spans="2:11" x14ac:dyDescent="0.2">
      <c r="B195" s="49"/>
      <c r="C195" s="49"/>
      <c r="D195" s="49"/>
      <c r="E195" s="49"/>
      <c r="F195" s="94"/>
    </row>
    <row r="196" spans="2:11" x14ac:dyDescent="0.2">
      <c r="B196" s="49"/>
      <c r="C196" s="49"/>
      <c r="D196" s="49"/>
      <c r="E196" s="49"/>
      <c r="F196" s="94"/>
    </row>
    <row r="197" spans="2:11" x14ac:dyDescent="0.2">
      <c r="B197" s="49"/>
      <c r="C197" s="49"/>
      <c r="D197" s="49"/>
      <c r="E197" s="49"/>
      <c r="F197" s="94"/>
    </row>
    <row r="198" spans="2:11" x14ac:dyDescent="0.2">
      <c r="B198" s="49"/>
      <c r="C198" s="49"/>
      <c r="D198" s="49"/>
      <c r="E198" s="49"/>
      <c r="F198" s="94"/>
    </row>
    <row r="199" spans="2:11" x14ac:dyDescent="0.2">
      <c r="B199" s="49"/>
      <c r="C199" s="49"/>
      <c r="D199" s="49"/>
      <c r="E199" s="49"/>
      <c r="F199" s="94"/>
    </row>
    <row r="200" spans="2:11" x14ac:dyDescent="0.2">
      <c r="B200" s="49"/>
      <c r="C200" s="49"/>
      <c r="D200" s="49"/>
      <c r="E200" s="49"/>
      <c r="F200" s="94"/>
    </row>
    <row r="201" spans="2:11" x14ac:dyDescent="0.2">
      <c r="B201" s="49"/>
      <c r="C201" s="49"/>
      <c r="D201" s="49"/>
      <c r="E201" s="49"/>
      <c r="F201" s="94"/>
    </row>
    <row r="202" spans="2:11" x14ac:dyDescent="0.2">
      <c r="B202" s="49"/>
      <c r="C202" s="49"/>
      <c r="D202" s="49"/>
      <c r="E202" s="49"/>
      <c r="F202" s="94"/>
    </row>
    <row r="203" spans="2:11" x14ac:dyDescent="0.2">
      <c r="B203" s="49"/>
      <c r="C203" s="49"/>
      <c r="D203" s="49"/>
      <c r="E203" s="49"/>
      <c r="F203" s="94"/>
    </row>
    <row r="204" spans="2:11" x14ac:dyDescent="0.2">
      <c r="B204" s="49"/>
      <c r="C204" s="49"/>
      <c r="D204" s="49"/>
      <c r="E204" s="49"/>
      <c r="F204" s="94"/>
    </row>
    <row r="205" spans="2:11" x14ac:dyDescent="0.2">
      <c r="B205" s="49"/>
      <c r="C205" s="49"/>
      <c r="D205" s="49"/>
      <c r="E205" s="49"/>
      <c r="F205" s="94"/>
    </row>
    <row r="206" spans="2:11" x14ac:dyDescent="0.2">
      <c r="B206" s="49"/>
      <c r="C206" s="49"/>
      <c r="D206" s="49"/>
      <c r="E206" s="49"/>
      <c r="F206" s="94"/>
    </row>
    <row r="207" spans="2:11" x14ac:dyDescent="0.2">
      <c r="B207" s="49"/>
      <c r="C207" s="49"/>
      <c r="D207" s="49"/>
      <c r="E207" s="49"/>
      <c r="F207" s="94"/>
    </row>
    <row r="208" spans="2:11" ht="15" x14ac:dyDescent="0.2">
      <c r="B208" s="49"/>
      <c r="C208" s="49"/>
      <c r="D208" s="49"/>
      <c r="E208" s="49"/>
      <c r="F208" s="94"/>
      <c r="K208" s="41"/>
    </row>
    <row r="209" spans="2:11" ht="15" x14ac:dyDescent="0.2">
      <c r="B209" s="49"/>
      <c r="C209" s="49"/>
      <c r="D209" s="49"/>
      <c r="E209" s="49"/>
      <c r="F209" s="94"/>
      <c r="K209" s="41"/>
    </row>
    <row r="210" spans="2:11" ht="15" x14ac:dyDescent="0.2">
      <c r="B210" s="49"/>
      <c r="C210" s="49"/>
      <c r="D210" s="49"/>
      <c r="E210" s="49"/>
      <c r="F210" s="94"/>
      <c r="K210" s="41"/>
    </row>
    <row r="211" spans="2:11" x14ac:dyDescent="0.2">
      <c r="B211" s="49"/>
      <c r="C211" s="49"/>
      <c r="D211" s="49"/>
      <c r="E211" s="49"/>
      <c r="F211" s="94"/>
    </row>
    <row r="212" spans="2:11" x14ac:dyDescent="0.2">
      <c r="B212" s="49"/>
      <c r="C212" s="49"/>
      <c r="D212" s="49"/>
      <c r="E212" s="49"/>
      <c r="F212" s="94"/>
    </row>
    <row r="213" spans="2:11" x14ac:dyDescent="0.2">
      <c r="B213" s="49"/>
      <c r="C213" s="49"/>
      <c r="D213" s="49"/>
      <c r="E213" s="49"/>
      <c r="F213" s="94"/>
      <c r="K213" s="44"/>
    </row>
    <row r="214" spans="2:11" x14ac:dyDescent="0.2">
      <c r="B214" s="49"/>
      <c r="C214" s="49"/>
      <c r="D214" s="49"/>
      <c r="E214" s="49"/>
      <c r="F214" s="94"/>
    </row>
    <row r="215" spans="2:11" x14ac:dyDescent="0.2">
      <c r="B215" s="49"/>
      <c r="C215" s="49"/>
      <c r="D215" s="49"/>
      <c r="E215" s="49"/>
      <c r="F215" s="94"/>
    </row>
    <row r="222" spans="2:11" s="41" customFormat="1" ht="15" x14ac:dyDescent="0.2">
      <c r="F222" s="93"/>
      <c r="K222"/>
    </row>
    <row r="223" spans="2:11" s="41" customFormat="1" ht="15" x14ac:dyDescent="0.2">
      <c r="F223" s="93"/>
      <c r="K223"/>
    </row>
    <row r="224" spans="2:11" s="41" customFormat="1" ht="15" x14ac:dyDescent="0.2">
      <c r="F224" s="93"/>
      <c r="K224"/>
    </row>
    <row r="227" spans="2:11" s="44" customFormat="1" x14ac:dyDescent="0.2">
      <c r="F227" s="91"/>
      <c r="K227"/>
    </row>
    <row r="230" spans="2:11" x14ac:dyDescent="0.2">
      <c r="B230" s="49"/>
      <c r="C230" s="49"/>
      <c r="D230" s="49"/>
      <c r="E230" s="49"/>
      <c r="F230" s="94"/>
    </row>
    <row r="231" spans="2:11" x14ac:dyDescent="0.2">
      <c r="B231" s="49"/>
      <c r="C231" s="49"/>
      <c r="D231" s="49"/>
      <c r="E231" s="49"/>
      <c r="F231" s="94"/>
    </row>
    <row r="232" spans="2:11" x14ac:dyDescent="0.2">
      <c r="B232" s="49"/>
      <c r="C232" s="49"/>
      <c r="D232" s="49"/>
      <c r="E232" s="49"/>
      <c r="F232" s="94"/>
    </row>
    <row r="233" spans="2:11" x14ac:dyDescent="0.2">
      <c r="B233" s="49"/>
      <c r="C233" s="49"/>
      <c r="D233" s="49"/>
      <c r="E233" s="49"/>
      <c r="F233" s="94"/>
    </row>
    <row r="234" spans="2:11" x14ac:dyDescent="0.2">
      <c r="B234" s="49"/>
      <c r="C234" s="49"/>
      <c r="D234" s="49"/>
      <c r="E234" s="49"/>
      <c r="F234" s="94"/>
    </row>
    <row r="235" spans="2:11" x14ac:dyDescent="0.2">
      <c r="B235" s="49"/>
      <c r="C235" s="49"/>
      <c r="D235" s="49"/>
      <c r="E235" s="49"/>
      <c r="F235" s="94"/>
    </row>
    <row r="236" spans="2:11" x14ac:dyDescent="0.2">
      <c r="B236" s="49"/>
      <c r="C236" s="49"/>
      <c r="D236" s="49"/>
      <c r="E236" s="49"/>
      <c r="F236" s="94"/>
    </row>
    <row r="237" spans="2:11" x14ac:dyDescent="0.2">
      <c r="B237" s="49"/>
      <c r="C237" s="49"/>
      <c r="D237" s="49"/>
      <c r="E237" s="49"/>
      <c r="F237" s="94"/>
    </row>
    <row r="238" spans="2:11" x14ac:dyDescent="0.2">
      <c r="B238" s="49"/>
      <c r="C238" s="49"/>
      <c r="D238" s="49"/>
      <c r="E238" s="49"/>
      <c r="F238" s="94"/>
    </row>
    <row r="239" spans="2:11" x14ac:dyDescent="0.2">
      <c r="B239" s="49"/>
      <c r="C239" s="49"/>
      <c r="D239" s="49"/>
      <c r="E239" s="49"/>
      <c r="F239" s="94"/>
    </row>
    <row r="240" spans="2:11" x14ac:dyDescent="0.2">
      <c r="B240" s="49"/>
      <c r="C240" s="49"/>
      <c r="D240" s="49"/>
      <c r="E240" s="49"/>
      <c r="F240" s="94"/>
    </row>
    <row r="241" spans="2:6" x14ac:dyDescent="0.2">
      <c r="B241" s="49"/>
      <c r="C241" s="49"/>
      <c r="D241" s="49"/>
      <c r="E241" s="49"/>
      <c r="F241" s="94"/>
    </row>
    <row r="242" spans="2:6" x14ac:dyDescent="0.2">
      <c r="B242" s="49"/>
      <c r="C242" s="49"/>
      <c r="D242" s="49"/>
      <c r="E242" s="49"/>
      <c r="F242" s="94"/>
    </row>
    <row r="243" spans="2:6" x14ac:dyDescent="0.2">
      <c r="B243" s="49"/>
      <c r="C243" s="49"/>
      <c r="D243" s="49"/>
      <c r="E243" s="49"/>
      <c r="F243" s="94"/>
    </row>
    <row r="244" spans="2:6" x14ac:dyDescent="0.2">
      <c r="B244" s="49"/>
      <c r="C244" s="49"/>
      <c r="D244" s="49"/>
      <c r="E244" s="49"/>
      <c r="F244" s="94"/>
    </row>
    <row r="245" spans="2:6" x14ac:dyDescent="0.2">
      <c r="B245" s="49"/>
      <c r="C245" s="49"/>
      <c r="D245" s="49"/>
      <c r="E245" s="49"/>
      <c r="F245" s="94"/>
    </row>
    <row r="246" spans="2:6" x14ac:dyDescent="0.2">
      <c r="B246" s="49"/>
      <c r="C246" s="49"/>
      <c r="D246" s="49"/>
      <c r="E246" s="49"/>
      <c r="F246" s="94"/>
    </row>
    <row r="247" spans="2:6" x14ac:dyDescent="0.2">
      <c r="B247" s="49"/>
      <c r="C247" s="49"/>
      <c r="D247" s="49"/>
      <c r="E247" s="49"/>
      <c r="F247" s="94"/>
    </row>
    <row r="248" spans="2:6" x14ac:dyDescent="0.2">
      <c r="B248" s="49"/>
      <c r="C248" s="49"/>
      <c r="D248" s="49"/>
      <c r="E248" s="49"/>
      <c r="F248" s="94"/>
    </row>
    <row r="249" spans="2:6" x14ac:dyDescent="0.2">
      <c r="B249" s="49"/>
      <c r="C249" s="49"/>
      <c r="D249" s="49"/>
      <c r="E249" s="49"/>
      <c r="F249" s="94"/>
    </row>
    <row r="250" spans="2:6" x14ac:dyDescent="0.2">
      <c r="B250" s="49"/>
      <c r="C250" s="49"/>
      <c r="D250" s="49"/>
      <c r="E250" s="49"/>
      <c r="F250" s="94"/>
    </row>
    <row r="251" spans="2:6" x14ac:dyDescent="0.2">
      <c r="B251" s="49"/>
      <c r="C251" s="49"/>
      <c r="D251" s="49"/>
      <c r="E251" s="49"/>
      <c r="F251" s="94"/>
    </row>
    <row r="252" spans="2:6" x14ac:dyDescent="0.2">
      <c r="B252" s="49"/>
      <c r="C252" s="49"/>
      <c r="D252" s="49"/>
      <c r="E252" s="49"/>
      <c r="F252" s="94"/>
    </row>
    <row r="253" spans="2:6" x14ac:dyDescent="0.2">
      <c r="B253" s="49"/>
      <c r="C253" s="49"/>
      <c r="D253" s="49"/>
      <c r="E253" s="49"/>
      <c r="F253" s="94"/>
    </row>
    <row r="254" spans="2:6" x14ac:dyDescent="0.2">
      <c r="B254" s="49"/>
      <c r="C254" s="49"/>
      <c r="D254" s="49"/>
      <c r="E254" s="49"/>
      <c r="F254" s="94"/>
    </row>
    <row r="255" spans="2:6" x14ac:dyDescent="0.2">
      <c r="B255" s="49"/>
      <c r="C255" s="49"/>
      <c r="D255" s="49"/>
      <c r="E255" s="49"/>
      <c r="F255" s="94"/>
    </row>
    <row r="256" spans="2:6" x14ac:dyDescent="0.2">
      <c r="B256" s="49"/>
      <c r="C256" s="49"/>
      <c r="D256" s="49"/>
      <c r="E256" s="49"/>
      <c r="F256" s="94"/>
    </row>
    <row r="257" spans="2:11" x14ac:dyDescent="0.2">
      <c r="B257" s="49"/>
      <c r="C257" s="49"/>
      <c r="D257" s="49"/>
      <c r="E257" s="49"/>
      <c r="F257" s="94"/>
    </row>
    <row r="258" spans="2:11" x14ac:dyDescent="0.2">
      <c r="B258" s="49"/>
      <c r="C258" s="49"/>
      <c r="D258" s="49"/>
      <c r="E258" s="49"/>
      <c r="F258" s="94"/>
    </row>
    <row r="259" spans="2:11" x14ac:dyDescent="0.2">
      <c r="B259" s="49"/>
      <c r="C259" s="49"/>
      <c r="D259" s="49"/>
      <c r="E259" s="49"/>
      <c r="F259" s="94"/>
    </row>
    <row r="260" spans="2:11" ht="15" x14ac:dyDescent="0.2">
      <c r="B260" s="49"/>
      <c r="C260" s="49"/>
      <c r="D260" s="49"/>
      <c r="E260" s="49"/>
      <c r="F260" s="94"/>
      <c r="K260" s="41"/>
    </row>
    <row r="261" spans="2:11" ht="15" x14ac:dyDescent="0.2">
      <c r="B261" s="49"/>
      <c r="C261" s="49"/>
      <c r="D261" s="49"/>
      <c r="E261" s="49"/>
      <c r="F261" s="94"/>
      <c r="K261" s="41"/>
    </row>
    <row r="262" spans="2:11" ht="15" x14ac:dyDescent="0.2">
      <c r="B262" s="49"/>
      <c r="C262" s="49"/>
      <c r="D262" s="49"/>
      <c r="E262" s="49"/>
      <c r="F262" s="94"/>
      <c r="K262" s="41"/>
    </row>
    <row r="263" spans="2:11" x14ac:dyDescent="0.2">
      <c r="B263" s="49"/>
      <c r="C263" s="49"/>
      <c r="D263" s="49"/>
      <c r="E263" s="49"/>
      <c r="F263" s="94"/>
    </row>
    <row r="264" spans="2:11" x14ac:dyDescent="0.2">
      <c r="B264" s="49"/>
      <c r="C264" s="49"/>
      <c r="D264" s="49"/>
      <c r="E264" s="49"/>
      <c r="F264" s="94"/>
    </row>
    <row r="265" spans="2:11" x14ac:dyDescent="0.2">
      <c r="B265" s="49"/>
      <c r="C265" s="49"/>
      <c r="D265" s="49"/>
      <c r="E265" s="49"/>
      <c r="F265" s="94"/>
      <c r="K265" s="44"/>
    </row>
    <row r="266" spans="2:11" x14ac:dyDescent="0.2">
      <c r="B266" s="49"/>
      <c r="C266" s="49"/>
      <c r="D266" s="49"/>
      <c r="E266" s="49"/>
      <c r="F266" s="94"/>
    </row>
    <row r="267" spans="2:11" x14ac:dyDescent="0.2">
      <c r="B267" s="49"/>
      <c r="C267" s="49"/>
      <c r="D267" s="49"/>
      <c r="E267" s="49"/>
      <c r="F267" s="94"/>
    </row>
    <row r="274" spans="2:11" s="41" customFormat="1" ht="15" x14ac:dyDescent="0.2">
      <c r="F274" s="93"/>
      <c r="K274"/>
    </row>
    <row r="275" spans="2:11" s="41" customFormat="1" ht="15" x14ac:dyDescent="0.2">
      <c r="F275" s="93"/>
      <c r="K275"/>
    </row>
    <row r="276" spans="2:11" s="41" customFormat="1" ht="15" x14ac:dyDescent="0.2">
      <c r="F276" s="93"/>
      <c r="K276"/>
    </row>
    <row r="279" spans="2:11" s="44" customFormat="1" x14ac:dyDescent="0.2">
      <c r="F279" s="91"/>
      <c r="K279"/>
    </row>
    <row r="282" spans="2:11" x14ac:dyDescent="0.2">
      <c r="B282" s="49"/>
      <c r="C282" s="49"/>
      <c r="D282" s="49"/>
      <c r="E282" s="49"/>
      <c r="F282" s="94"/>
    </row>
    <row r="283" spans="2:11" x14ac:dyDescent="0.2">
      <c r="B283" s="49"/>
      <c r="C283" s="49"/>
      <c r="D283" s="49"/>
      <c r="E283" s="49"/>
      <c r="F283" s="94"/>
    </row>
    <row r="284" spans="2:11" x14ac:dyDescent="0.2">
      <c r="B284" s="49"/>
      <c r="C284" s="49"/>
      <c r="D284" s="49"/>
      <c r="E284" s="49"/>
      <c r="F284" s="94"/>
    </row>
    <row r="285" spans="2:11" x14ac:dyDescent="0.2">
      <c r="B285" s="49"/>
      <c r="C285" s="49"/>
      <c r="D285" s="49"/>
      <c r="E285" s="49"/>
      <c r="F285" s="94"/>
    </row>
    <row r="286" spans="2:11" x14ac:dyDescent="0.2">
      <c r="B286" s="49"/>
      <c r="C286" s="49"/>
      <c r="D286" s="49"/>
      <c r="E286" s="49"/>
      <c r="F286" s="94"/>
    </row>
    <row r="287" spans="2:11" x14ac:dyDescent="0.2">
      <c r="B287" s="49"/>
      <c r="C287" s="49"/>
      <c r="D287" s="49"/>
      <c r="E287" s="49"/>
      <c r="F287" s="94"/>
    </row>
    <row r="288" spans="2:11" x14ac:dyDescent="0.2">
      <c r="B288" s="49"/>
      <c r="C288" s="49"/>
      <c r="D288" s="49"/>
      <c r="E288" s="49"/>
      <c r="F288" s="94"/>
    </row>
    <row r="289" spans="2:6" x14ac:dyDescent="0.2">
      <c r="B289" s="49"/>
      <c r="C289" s="49"/>
      <c r="D289" s="49"/>
      <c r="E289" s="49"/>
      <c r="F289" s="94"/>
    </row>
    <row r="290" spans="2:6" x14ac:dyDescent="0.2">
      <c r="B290" s="49"/>
      <c r="C290" s="49"/>
      <c r="D290" s="49"/>
      <c r="E290" s="49"/>
      <c r="F290" s="94"/>
    </row>
    <row r="291" spans="2:6" x14ac:dyDescent="0.2">
      <c r="B291" s="49"/>
      <c r="C291" s="49"/>
      <c r="D291" s="49"/>
      <c r="E291" s="49"/>
      <c r="F291" s="94"/>
    </row>
    <row r="292" spans="2:6" x14ac:dyDescent="0.2">
      <c r="B292" s="49"/>
      <c r="C292" s="49"/>
      <c r="D292" s="49"/>
      <c r="E292" s="49"/>
      <c r="F292" s="94"/>
    </row>
    <row r="293" spans="2:6" x14ac:dyDescent="0.2">
      <c r="B293" s="49"/>
      <c r="C293" s="49"/>
      <c r="D293" s="49"/>
      <c r="E293" s="49"/>
      <c r="F293" s="94"/>
    </row>
    <row r="294" spans="2:6" x14ac:dyDescent="0.2">
      <c r="B294" s="49"/>
      <c r="C294" s="49"/>
      <c r="D294" s="49"/>
      <c r="E294" s="49"/>
      <c r="F294" s="94"/>
    </row>
    <row r="295" spans="2:6" x14ac:dyDescent="0.2">
      <c r="B295" s="49"/>
      <c r="C295" s="49"/>
      <c r="D295" s="49"/>
      <c r="E295" s="49"/>
      <c r="F295" s="94"/>
    </row>
    <row r="296" spans="2:6" x14ac:dyDescent="0.2">
      <c r="B296" s="49"/>
      <c r="C296" s="49"/>
      <c r="D296" s="49"/>
      <c r="E296" s="49"/>
      <c r="F296" s="94"/>
    </row>
    <row r="297" spans="2:6" x14ac:dyDescent="0.2">
      <c r="B297" s="49"/>
      <c r="C297" s="49"/>
      <c r="D297" s="49"/>
      <c r="E297" s="49"/>
      <c r="F297" s="94"/>
    </row>
    <row r="298" spans="2:6" x14ac:dyDescent="0.2">
      <c r="B298" s="49"/>
      <c r="C298" s="49"/>
      <c r="D298" s="49"/>
      <c r="E298" s="49"/>
      <c r="F298" s="94"/>
    </row>
    <row r="299" spans="2:6" x14ac:dyDescent="0.2">
      <c r="B299" s="49"/>
      <c r="C299" s="49"/>
      <c r="D299" s="49"/>
      <c r="E299" s="49"/>
      <c r="F299" s="94"/>
    </row>
    <row r="300" spans="2:6" x14ac:dyDescent="0.2">
      <c r="B300" s="49"/>
      <c r="C300" s="49"/>
      <c r="D300" s="49"/>
      <c r="E300" s="49"/>
      <c r="F300" s="94"/>
    </row>
    <row r="301" spans="2:6" x14ac:dyDescent="0.2">
      <c r="B301" s="49"/>
      <c r="C301" s="49"/>
      <c r="D301" s="49"/>
      <c r="E301" s="49"/>
      <c r="F301" s="94"/>
    </row>
    <row r="302" spans="2:6" x14ac:dyDescent="0.2">
      <c r="B302" s="49"/>
      <c r="C302" s="49"/>
      <c r="D302" s="49"/>
      <c r="E302" s="49"/>
      <c r="F302" s="94"/>
    </row>
    <row r="303" spans="2:6" x14ac:dyDescent="0.2">
      <c r="B303" s="49"/>
      <c r="C303" s="49"/>
      <c r="D303" s="49"/>
      <c r="E303" s="49"/>
      <c r="F303" s="94"/>
    </row>
    <row r="304" spans="2:6" x14ac:dyDescent="0.2">
      <c r="B304" s="49"/>
      <c r="C304" s="49"/>
      <c r="D304" s="49"/>
      <c r="E304" s="49"/>
      <c r="F304" s="94"/>
    </row>
    <row r="305" spans="2:11" x14ac:dyDescent="0.2">
      <c r="B305" s="49"/>
      <c r="C305" s="49"/>
      <c r="D305" s="49"/>
      <c r="E305" s="49"/>
      <c r="F305" s="94"/>
    </row>
    <row r="306" spans="2:11" x14ac:dyDescent="0.2">
      <c r="B306" s="49"/>
      <c r="C306" s="49"/>
      <c r="D306" s="49"/>
      <c r="E306" s="49"/>
      <c r="F306" s="94"/>
    </row>
    <row r="307" spans="2:11" x14ac:dyDescent="0.2">
      <c r="B307" s="49"/>
      <c r="C307" s="49"/>
      <c r="D307" s="49"/>
      <c r="E307" s="49"/>
      <c r="F307" s="94"/>
    </row>
    <row r="308" spans="2:11" x14ac:dyDescent="0.2">
      <c r="B308" s="49"/>
      <c r="C308" s="49"/>
      <c r="D308" s="49"/>
      <c r="E308" s="49"/>
      <c r="F308" s="94"/>
    </row>
    <row r="309" spans="2:11" x14ac:dyDescent="0.2">
      <c r="B309" s="49"/>
      <c r="C309" s="49"/>
      <c r="D309" s="49"/>
      <c r="E309" s="49"/>
      <c r="F309" s="94"/>
    </row>
    <row r="310" spans="2:11" x14ac:dyDescent="0.2">
      <c r="B310" s="49"/>
      <c r="C310" s="49"/>
      <c r="D310" s="49"/>
      <c r="E310" s="49"/>
      <c r="F310" s="94"/>
    </row>
    <row r="311" spans="2:11" x14ac:dyDescent="0.2">
      <c r="B311" s="49"/>
      <c r="C311" s="49"/>
      <c r="D311" s="49"/>
      <c r="E311" s="49"/>
      <c r="F311" s="94"/>
    </row>
    <row r="312" spans="2:11" ht="15" x14ac:dyDescent="0.2">
      <c r="B312" s="49"/>
      <c r="C312" s="49"/>
      <c r="D312" s="49"/>
      <c r="E312" s="49"/>
      <c r="F312" s="94"/>
      <c r="K312" s="41"/>
    </row>
    <row r="313" spans="2:11" ht="15" x14ac:dyDescent="0.2">
      <c r="B313" s="49"/>
      <c r="C313" s="49"/>
      <c r="D313" s="49"/>
      <c r="E313" s="49"/>
      <c r="F313" s="94"/>
      <c r="K313" s="41"/>
    </row>
    <row r="314" spans="2:11" ht="15" x14ac:dyDescent="0.2">
      <c r="B314" s="49"/>
      <c r="C314" s="49"/>
      <c r="D314" s="49"/>
      <c r="E314" s="49"/>
      <c r="F314" s="94"/>
      <c r="K314" s="41"/>
    </row>
    <row r="315" spans="2:11" x14ac:dyDescent="0.2">
      <c r="B315" s="49"/>
      <c r="C315" s="49"/>
      <c r="D315" s="49"/>
      <c r="E315" s="49"/>
      <c r="F315" s="94"/>
    </row>
    <row r="316" spans="2:11" x14ac:dyDescent="0.2">
      <c r="B316" s="49"/>
      <c r="C316" s="49"/>
      <c r="D316" s="49"/>
      <c r="E316" s="49"/>
      <c r="F316" s="94"/>
    </row>
    <row r="317" spans="2:11" x14ac:dyDescent="0.2">
      <c r="B317" s="49"/>
      <c r="C317" s="49"/>
      <c r="D317" s="49"/>
      <c r="E317" s="49"/>
      <c r="F317" s="94"/>
      <c r="K317" s="44"/>
    </row>
    <row r="318" spans="2:11" x14ac:dyDescent="0.2">
      <c r="B318" s="49"/>
      <c r="C318" s="49"/>
      <c r="D318" s="49"/>
      <c r="E318" s="49"/>
      <c r="F318" s="94"/>
    </row>
    <row r="319" spans="2:11" x14ac:dyDescent="0.2">
      <c r="B319" s="49"/>
      <c r="C319" s="49"/>
      <c r="D319" s="49"/>
      <c r="E319" s="49"/>
      <c r="F319" s="94"/>
    </row>
    <row r="326" spans="2:11" s="41" customFormat="1" ht="15" x14ac:dyDescent="0.2">
      <c r="F326" s="93"/>
      <c r="K326"/>
    </row>
    <row r="327" spans="2:11" s="41" customFormat="1" ht="15" x14ac:dyDescent="0.2">
      <c r="F327" s="93"/>
      <c r="K327"/>
    </row>
    <row r="328" spans="2:11" s="41" customFormat="1" ht="15" x14ac:dyDescent="0.2">
      <c r="F328" s="93"/>
      <c r="K328"/>
    </row>
    <row r="331" spans="2:11" s="44" customFormat="1" x14ac:dyDescent="0.2">
      <c r="F331" s="91"/>
      <c r="K331"/>
    </row>
    <row r="334" spans="2:11" x14ac:dyDescent="0.2">
      <c r="B334" s="49"/>
      <c r="C334" s="49"/>
      <c r="D334" s="49"/>
      <c r="E334" s="49"/>
      <c r="F334" s="94"/>
    </row>
    <row r="335" spans="2:11" x14ac:dyDescent="0.2">
      <c r="B335" s="49"/>
      <c r="C335" s="49"/>
      <c r="D335" s="49"/>
      <c r="E335" s="49"/>
      <c r="F335" s="94"/>
    </row>
    <row r="336" spans="2:11" x14ac:dyDescent="0.2">
      <c r="B336" s="49"/>
      <c r="C336" s="49"/>
      <c r="D336" s="49"/>
      <c r="E336" s="49"/>
      <c r="F336" s="94"/>
    </row>
    <row r="337" spans="2:6" x14ac:dyDescent="0.2">
      <c r="B337" s="49"/>
      <c r="C337" s="49"/>
      <c r="D337" s="49"/>
      <c r="E337" s="49"/>
      <c r="F337" s="94"/>
    </row>
    <row r="338" spans="2:6" x14ac:dyDescent="0.2">
      <c r="B338" s="49"/>
      <c r="C338" s="49"/>
      <c r="D338" s="49"/>
      <c r="E338" s="49"/>
      <c r="F338" s="94"/>
    </row>
    <row r="339" spans="2:6" x14ac:dyDescent="0.2">
      <c r="B339" s="49"/>
      <c r="C339" s="49"/>
      <c r="D339" s="49"/>
      <c r="E339" s="49"/>
      <c r="F339" s="94"/>
    </row>
    <row r="340" spans="2:6" x14ac:dyDescent="0.2">
      <c r="B340" s="49"/>
      <c r="C340" s="49"/>
      <c r="D340" s="49"/>
      <c r="E340" s="49"/>
      <c r="F340" s="94"/>
    </row>
    <row r="341" spans="2:6" x14ac:dyDescent="0.2">
      <c r="B341" s="49"/>
      <c r="C341" s="49"/>
      <c r="D341" s="49"/>
      <c r="E341" s="49"/>
      <c r="F341" s="94"/>
    </row>
    <row r="342" spans="2:6" x14ac:dyDescent="0.2">
      <c r="B342" s="49"/>
      <c r="C342" s="49"/>
      <c r="D342" s="49"/>
      <c r="E342" s="49"/>
      <c r="F342" s="94"/>
    </row>
    <row r="343" spans="2:6" x14ac:dyDescent="0.2">
      <c r="B343" s="49"/>
      <c r="C343" s="49"/>
      <c r="D343" s="49"/>
      <c r="E343" s="49"/>
      <c r="F343" s="94"/>
    </row>
    <row r="344" spans="2:6" x14ac:dyDescent="0.2">
      <c r="B344" s="49"/>
      <c r="C344" s="49"/>
      <c r="D344" s="49"/>
      <c r="E344" s="49"/>
      <c r="F344" s="94"/>
    </row>
    <row r="345" spans="2:6" x14ac:dyDescent="0.2">
      <c r="B345" s="49"/>
      <c r="C345" s="49"/>
      <c r="D345" s="49"/>
      <c r="E345" s="49"/>
      <c r="F345" s="94"/>
    </row>
    <row r="346" spans="2:6" x14ac:dyDescent="0.2">
      <c r="B346" s="49"/>
      <c r="C346" s="49"/>
      <c r="D346" s="49"/>
      <c r="E346" s="49"/>
      <c r="F346" s="94"/>
    </row>
    <row r="347" spans="2:6" x14ac:dyDescent="0.2">
      <c r="B347" s="49"/>
      <c r="C347" s="49"/>
      <c r="D347" s="49"/>
      <c r="E347" s="49"/>
      <c r="F347" s="94"/>
    </row>
    <row r="348" spans="2:6" x14ac:dyDescent="0.2">
      <c r="B348" s="49"/>
      <c r="C348" s="49"/>
      <c r="D348" s="49"/>
      <c r="E348" s="49"/>
      <c r="F348" s="94"/>
    </row>
    <row r="349" spans="2:6" x14ac:dyDescent="0.2">
      <c r="B349" s="49"/>
      <c r="C349" s="49"/>
      <c r="D349" s="49"/>
      <c r="E349" s="49"/>
      <c r="F349" s="94"/>
    </row>
    <row r="350" spans="2:6" x14ac:dyDescent="0.2">
      <c r="B350" s="49"/>
      <c r="C350" s="49"/>
      <c r="D350" s="49"/>
      <c r="E350" s="49"/>
      <c r="F350" s="94"/>
    </row>
    <row r="351" spans="2:6" x14ac:dyDescent="0.2">
      <c r="B351" s="49"/>
      <c r="C351" s="49"/>
      <c r="D351" s="49"/>
      <c r="E351" s="49"/>
      <c r="F351" s="94"/>
    </row>
    <row r="352" spans="2:6" x14ac:dyDescent="0.2">
      <c r="B352" s="49"/>
      <c r="C352" s="49"/>
      <c r="D352" s="49"/>
      <c r="E352" s="49"/>
      <c r="F352" s="94"/>
    </row>
    <row r="353" spans="2:11" x14ac:dyDescent="0.2">
      <c r="B353" s="49"/>
      <c r="C353" s="49"/>
      <c r="D353" s="49"/>
      <c r="E353" s="49"/>
      <c r="F353" s="94"/>
    </row>
    <row r="354" spans="2:11" x14ac:dyDescent="0.2">
      <c r="B354" s="49"/>
      <c r="C354" s="49"/>
      <c r="D354" s="49"/>
      <c r="E354" s="49"/>
      <c r="F354" s="94"/>
    </row>
    <row r="355" spans="2:11" x14ac:dyDescent="0.2">
      <c r="B355" s="49"/>
      <c r="C355" s="49"/>
      <c r="D355" s="49"/>
      <c r="E355" s="49"/>
      <c r="F355" s="94"/>
    </row>
    <row r="356" spans="2:11" x14ac:dyDescent="0.2">
      <c r="B356" s="49"/>
      <c r="C356" s="49"/>
      <c r="D356" s="49"/>
      <c r="E356" s="49"/>
      <c r="F356" s="94"/>
    </row>
    <row r="357" spans="2:11" x14ac:dyDescent="0.2">
      <c r="B357" s="49"/>
      <c r="C357" s="49"/>
      <c r="D357" s="49"/>
      <c r="E357" s="49"/>
      <c r="F357" s="94"/>
    </row>
    <row r="358" spans="2:11" x14ac:dyDescent="0.2">
      <c r="B358" s="49"/>
      <c r="C358" s="49"/>
      <c r="D358" s="49"/>
      <c r="E358" s="49"/>
      <c r="F358" s="94"/>
    </row>
    <row r="359" spans="2:11" x14ac:dyDescent="0.2">
      <c r="B359" s="49"/>
      <c r="C359" s="49"/>
      <c r="D359" s="49"/>
      <c r="E359" s="49"/>
      <c r="F359" s="94"/>
    </row>
    <row r="360" spans="2:11" x14ac:dyDescent="0.2">
      <c r="B360" s="49"/>
      <c r="C360" s="49"/>
      <c r="D360" s="49"/>
      <c r="E360" s="49"/>
      <c r="F360" s="94"/>
    </row>
    <row r="361" spans="2:11" x14ac:dyDescent="0.2">
      <c r="B361" s="49"/>
      <c r="C361" s="49"/>
      <c r="D361" s="49"/>
      <c r="E361" s="49"/>
      <c r="F361" s="94"/>
    </row>
    <row r="362" spans="2:11" x14ac:dyDescent="0.2">
      <c r="B362" s="49"/>
      <c r="C362" s="49"/>
      <c r="D362" s="49"/>
      <c r="E362" s="49"/>
      <c r="F362" s="94"/>
    </row>
    <row r="363" spans="2:11" x14ac:dyDescent="0.2">
      <c r="B363" s="49"/>
      <c r="C363" s="49"/>
      <c r="D363" s="49"/>
      <c r="E363" s="49"/>
      <c r="F363" s="94"/>
    </row>
    <row r="364" spans="2:11" ht="15" x14ac:dyDescent="0.2">
      <c r="B364" s="49"/>
      <c r="C364" s="49"/>
      <c r="D364" s="49"/>
      <c r="E364" s="49"/>
      <c r="F364" s="94"/>
      <c r="K364" s="41"/>
    </row>
    <row r="365" spans="2:11" ht="15" x14ac:dyDescent="0.2">
      <c r="B365" s="49"/>
      <c r="C365" s="49"/>
      <c r="D365" s="49"/>
      <c r="E365" s="49"/>
      <c r="F365" s="94"/>
      <c r="K365" s="41"/>
    </row>
    <row r="366" spans="2:11" ht="15" x14ac:dyDescent="0.2">
      <c r="B366" s="49"/>
      <c r="C366" s="49"/>
      <c r="D366" s="49"/>
      <c r="E366" s="49"/>
      <c r="F366" s="94"/>
      <c r="K366" s="41"/>
    </row>
    <row r="367" spans="2:11" x14ac:dyDescent="0.2">
      <c r="B367" s="49"/>
      <c r="C367" s="49"/>
      <c r="D367" s="49"/>
      <c r="E367" s="49"/>
      <c r="F367" s="94"/>
    </row>
    <row r="368" spans="2:11" x14ac:dyDescent="0.2">
      <c r="B368" s="49"/>
      <c r="C368" s="49"/>
      <c r="D368" s="49"/>
      <c r="E368" s="49"/>
      <c r="F368" s="94"/>
    </row>
    <row r="369" spans="2:11" x14ac:dyDescent="0.2">
      <c r="B369" s="49"/>
      <c r="C369" s="49"/>
      <c r="D369" s="49"/>
      <c r="E369" s="49"/>
      <c r="F369" s="94"/>
      <c r="K369" s="44"/>
    </row>
    <row r="370" spans="2:11" x14ac:dyDescent="0.2">
      <c r="B370" s="49"/>
      <c r="C370" s="49"/>
      <c r="D370" s="49"/>
      <c r="E370" s="49"/>
      <c r="F370" s="94"/>
    </row>
    <row r="371" spans="2:11" x14ac:dyDescent="0.2">
      <c r="B371" s="49"/>
      <c r="C371" s="49"/>
      <c r="D371" s="49"/>
      <c r="E371" s="49"/>
      <c r="F371" s="94"/>
    </row>
    <row r="378" spans="2:11" s="41" customFormat="1" ht="15" x14ac:dyDescent="0.2">
      <c r="F378" s="93"/>
      <c r="K378"/>
    </row>
    <row r="379" spans="2:11" s="41" customFormat="1" ht="15" x14ac:dyDescent="0.2">
      <c r="F379" s="93"/>
      <c r="K379"/>
    </row>
    <row r="380" spans="2:11" s="41" customFormat="1" ht="15" x14ac:dyDescent="0.2">
      <c r="F380" s="93"/>
      <c r="K380"/>
    </row>
    <row r="383" spans="2:11" s="44" customFormat="1" x14ac:dyDescent="0.2">
      <c r="F383" s="91"/>
      <c r="K383"/>
    </row>
    <row r="386" spans="2:6" x14ac:dyDescent="0.2">
      <c r="B386" s="49"/>
      <c r="C386" s="49"/>
      <c r="D386" s="49"/>
      <c r="E386" s="49"/>
      <c r="F386" s="94"/>
    </row>
    <row r="387" spans="2:6" x14ac:dyDescent="0.2">
      <c r="B387" s="49"/>
      <c r="C387" s="49"/>
      <c r="D387" s="49"/>
      <c r="E387" s="49"/>
      <c r="F387" s="94"/>
    </row>
    <row r="388" spans="2:6" x14ac:dyDescent="0.2">
      <c r="B388" s="49"/>
      <c r="C388" s="49"/>
      <c r="D388" s="49"/>
      <c r="E388" s="49"/>
      <c r="F388" s="94"/>
    </row>
    <row r="389" spans="2:6" x14ac:dyDescent="0.2">
      <c r="B389" s="49"/>
      <c r="C389" s="49"/>
      <c r="D389" s="49"/>
      <c r="E389" s="49"/>
      <c r="F389" s="94"/>
    </row>
    <row r="390" spans="2:6" x14ac:dyDescent="0.2">
      <c r="B390" s="49"/>
      <c r="C390" s="49"/>
      <c r="D390" s="49"/>
      <c r="E390" s="49"/>
      <c r="F390" s="94"/>
    </row>
    <row r="391" spans="2:6" x14ac:dyDescent="0.2">
      <c r="B391" s="49"/>
      <c r="C391" s="49"/>
      <c r="D391" s="49"/>
      <c r="E391" s="49"/>
      <c r="F391" s="94"/>
    </row>
    <row r="392" spans="2:6" x14ac:dyDescent="0.2">
      <c r="B392" s="49"/>
      <c r="C392" s="49"/>
      <c r="D392" s="49"/>
      <c r="E392" s="49"/>
      <c r="F392" s="94"/>
    </row>
    <row r="393" spans="2:6" x14ac:dyDescent="0.2">
      <c r="B393" s="49"/>
      <c r="C393" s="49"/>
      <c r="D393" s="49"/>
      <c r="E393" s="49"/>
      <c r="F393" s="94"/>
    </row>
    <row r="394" spans="2:6" x14ac:dyDescent="0.2">
      <c r="B394" s="49"/>
      <c r="C394" s="49"/>
      <c r="D394" s="49"/>
      <c r="E394" s="49"/>
      <c r="F394" s="94"/>
    </row>
    <row r="395" spans="2:6" x14ac:dyDescent="0.2">
      <c r="B395" s="49"/>
      <c r="C395" s="49"/>
      <c r="D395" s="49"/>
      <c r="E395" s="49"/>
      <c r="F395" s="94"/>
    </row>
    <row r="396" spans="2:6" x14ac:dyDescent="0.2">
      <c r="B396" s="49"/>
      <c r="C396" s="49"/>
      <c r="D396" s="49"/>
      <c r="E396" s="49"/>
      <c r="F396" s="94"/>
    </row>
    <row r="397" spans="2:6" x14ac:dyDescent="0.2">
      <c r="B397" s="49"/>
      <c r="C397" s="49"/>
      <c r="D397" s="49"/>
      <c r="E397" s="49"/>
      <c r="F397" s="94"/>
    </row>
    <row r="398" spans="2:6" x14ac:dyDescent="0.2">
      <c r="B398" s="49"/>
      <c r="C398" s="49"/>
      <c r="D398" s="49"/>
      <c r="E398" s="49"/>
      <c r="F398" s="94"/>
    </row>
    <row r="399" spans="2:6" x14ac:dyDescent="0.2">
      <c r="B399" s="49"/>
      <c r="C399" s="49"/>
      <c r="D399" s="49"/>
      <c r="E399" s="49"/>
      <c r="F399" s="94"/>
    </row>
    <row r="400" spans="2:6" x14ac:dyDescent="0.2">
      <c r="B400" s="49"/>
      <c r="C400" s="49"/>
      <c r="D400" s="49"/>
      <c r="E400" s="49"/>
      <c r="F400" s="94"/>
    </row>
    <row r="401" spans="2:11" x14ac:dyDescent="0.2">
      <c r="B401" s="49"/>
      <c r="C401" s="49"/>
      <c r="D401" s="49"/>
      <c r="E401" s="49"/>
      <c r="F401" s="94"/>
    </row>
    <row r="402" spans="2:11" x14ac:dyDescent="0.2">
      <c r="B402" s="49"/>
      <c r="C402" s="49"/>
      <c r="D402" s="49"/>
      <c r="E402" s="49"/>
      <c r="F402" s="94"/>
    </row>
    <row r="403" spans="2:11" x14ac:dyDescent="0.2">
      <c r="B403" s="49"/>
      <c r="C403" s="49"/>
      <c r="D403" s="49"/>
      <c r="E403" s="49"/>
      <c r="F403" s="94"/>
    </row>
    <row r="404" spans="2:11" x14ac:dyDescent="0.2">
      <c r="B404" s="49"/>
      <c r="C404" s="49"/>
      <c r="D404" s="49"/>
      <c r="E404" s="49"/>
      <c r="F404" s="94"/>
    </row>
    <row r="405" spans="2:11" x14ac:dyDescent="0.2">
      <c r="B405" s="49"/>
      <c r="C405" s="49"/>
      <c r="D405" s="49"/>
      <c r="E405" s="49"/>
      <c r="F405" s="94"/>
    </row>
    <row r="406" spans="2:11" x14ac:dyDescent="0.2">
      <c r="B406" s="49"/>
      <c r="C406" s="49"/>
      <c r="D406" s="49"/>
      <c r="E406" s="49"/>
      <c r="F406" s="94"/>
    </row>
    <row r="407" spans="2:11" x14ac:dyDescent="0.2">
      <c r="B407" s="49"/>
      <c r="C407" s="49"/>
      <c r="D407" s="49"/>
      <c r="E407" s="49"/>
      <c r="F407" s="94"/>
    </row>
    <row r="408" spans="2:11" x14ac:dyDescent="0.2">
      <c r="B408" s="49"/>
      <c r="C408" s="49"/>
      <c r="D408" s="49"/>
      <c r="E408" s="49"/>
      <c r="F408" s="94"/>
    </row>
    <row r="409" spans="2:11" x14ac:dyDescent="0.2">
      <c r="B409" s="49"/>
      <c r="C409" s="49"/>
      <c r="D409" s="49"/>
      <c r="E409" s="49"/>
      <c r="F409" s="94"/>
    </row>
    <row r="410" spans="2:11" x14ac:dyDescent="0.2">
      <c r="B410" s="49"/>
      <c r="C410" s="49"/>
      <c r="D410" s="49"/>
      <c r="E410" s="49"/>
      <c r="F410" s="94"/>
    </row>
    <row r="411" spans="2:11" x14ac:dyDescent="0.2">
      <c r="B411" s="49"/>
      <c r="C411" s="49"/>
      <c r="D411" s="49"/>
      <c r="E411" s="49"/>
      <c r="F411" s="94"/>
    </row>
    <row r="412" spans="2:11" x14ac:dyDescent="0.2">
      <c r="B412" s="49"/>
      <c r="C412" s="49"/>
      <c r="D412" s="49"/>
      <c r="E412" s="49"/>
      <c r="F412" s="94"/>
    </row>
    <row r="413" spans="2:11" x14ac:dyDescent="0.2">
      <c r="B413" s="49"/>
      <c r="C413" s="49"/>
      <c r="D413" s="49"/>
      <c r="E413" s="49"/>
      <c r="F413" s="94"/>
    </row>
    <row r="414" spans="2:11" x14ac:dyDescent="0.2">
      <c r="B414" s="49"/>
      <c r="C414" s="49"/>
      <c r="D414" s="49"/>
      <c r="E414" s="49"/>
      <c r="F414" s="94"/>
    </row>
    <row r="415" spans="2:11" x14ac:dyDescent="0.2">
      <c r="B415" s="49"/>
      <c r="C415" s="49"/>
      <c r="D415" s="49"/>
      <c r="E415" s="49"/>
      <c r="F415" s="94"/>
    </row>
    <row r="416" spans="2:11" ht="15" x14ac:dyDescent="0.2">
      <c r="B416" s="49"/>
      <c r="C416" s="49"/>
      <c r="D416" s="49"/>
      <c r="E416" s="49"/>
      <c r="F416" s="94"/>
      <c r="K416" s="41"/>
    </row>
    <row r="417" spans="2:11" ht="15" x14ac:dyDescent="0.2">
      <c r="B417" s="49"/>
      <c r="C417" s="49"/>
      <c r="D417" s="49"/>
      <c r="E417" s="49"/>
      <c r="F417" s="94"/>
      <c r="K417" s="41"/>
    </row>
    <row r="418" spans="2:11" ht="15" x14ac:dyDescent="0.2">
      <c r="B418" s="49"/>
      <c r="C418" s="49"/>
      <c r="D418" s="49"/>
      <c r="E418" s="49"/>
      <c r="F418" s="94"/>
      <c r="K418" s="41"/>
    </row>
    <row r="419" spans="2:11" x14ac:dyDescent="0.2">
      <c r="B419" s="49"/>
      <c r="C419" s="49"/>
      <c r="D419" s="49"/>
      <c r="E419" s="49"/>
      <c r="F419" s="94"/>
    </row>
    <row r="420" spans="2:11" x14ac:dyDescent="0.2">
      <c r="B420" s="49"/>
      <c r="C420" s="49"/>
      <c r="D420" s="49"/>
      <c r="E420" s="49"/>
      <c r="F420" s="94"/>
    </row>
    <row r="421" spans="2:11" x14ac:dyDescent="0.2">
      <c r="B421" s="49"/>
      <c r="C421" s="49"/>
      <c r="D421" s="49"/>
      <c r="E421" s="49"/>
      <c r="F421" s="94"/>
      <c r="K421" s="44"/>
    </row>
    <row r="422" spans="2:11" x14ac:dyDescent="0.2">
      <c r="B422" s="49"/>
      <c r="C422" s="49"/>
      <c r="D422" s="49"/>
      <c r="E422" s="49"/>
      <c r="F422" s="94"/>
    </row>
    <row r="423" spans="2:11" x14ac:dyDescent="0.2">
      <c r="B423" s="49"/>
      <c r="C423" s="49"/>
      <c r="D423" s="49"/>
      <c r="E423" s="49"/>
      <c r="F423" s="94"/>
    </row>
    <row r="424" spans="2:11" x14ac:dyDescent="0.2">
      <c r="B424" s="49"/>
      <c r="C424" s="49"/>
      <c r="D424" s="49"/>
      <c r="E424" s="49"/>
      <c r="F424" s="94"/>
    </row>
    <row r="425" spans="2:11" x14ac:dyDescent="0.2">
      <c r="B425" s="49"/>
      <c r="C425" s="49"/>
      <c r="D425" s="49"/>
      <c r="E425" s="49"/>
      <c r="F425" s="94"/>
    </row>
    <row r="426" spans="2:11" x14ac:dyDescent="0.2">
      <c r="B426" s="49"/>
      <c r="C426" s="49"/>
      <c r="D426" s="49"/>
      <c r="E426" s="49"/>
      <c r="F426" s="94"/>
    </row>
    <row r="427" spans="2:11" x14ac:dyDescent="0.2">
      <c r="B427" s="49"/>
      <c r="C427" s="49"/>
      <c r="D427" s="49"/>
      <c r="E427" s="49"/>
      <c r="F427" s="94"/>
    </row>
    <row r="428" spans="2:11" x14ac:dyDescent="0.2">
      <c r="B428" s="49"/>
      <c r="C428" s="49"/>
      <c r="D428" s="49"/>
      <c r="E428" s="49"/>
      <c r="F428" s="94"/>
    </row>
    <row r="429" spans="2:11" x14ac:dyDescent="0.2">
      <c r="B429" s="49"/>
      <c r="C429" s="49"/>
      <c r="D429" s="49"/>
      <c r="E429" s="49"/>
      <c r="F429" s="94"/>
    </row>
    <row r="430" spans="2:11" s="41" customFormat="1" ht="15" x14ac:dyDescent="0.2">
      <c r="B430" s="49"/>
      <c r="C430" s="49"/>
      <c r="D430" s="49"/>
      <c r="E430" s="49"/>
      <c r="F430" s="94"/>
      <c r="K430"/>
    </row>
    <row r="431" spans="2:11" s="41" customFormat="1" ht="15" x14ac:dyDescent="0.2">
      <c r="B431" s="49"/>
      <c r="C431" s="49"/>
      <c r="D431" s="49"/>
      <c r="E431" s="49"/>
      <c r="F431" s="94"/>
      <c r="K431"/>
    </row>
    <row r="432" spans="2:11" s="41" customFormat="1" ht="15" x14ac:dyDescent="0.2">
      <c r="B432" s="49"/>
      <c r="C432" s="49"/>
      <c r="D432" s="49"/>
      <c r="E432" s="49"/>
      <c r="F432" s="94"/>
      <c r="K432"/>
    </row>
    <row r="433" spans="2:11" x14ac:dyDescent="0.2">
      <c r="B433" s="49"/>
      <c r="C433" s="49"/>
      <c r="D433" s="49"/>
      <c r="E433" s="49"/>
      <c r="F433" s="94"/>
    </row>
    <row r="434" spans="2:11" x14ac:dyDescent="0.2">
      <c r="B434" s="49"/>
      <c r="C434" s="49"/>
      <c r="D434" s="49"/>
      <c r="E434" s="49"/>
      <c r="F434" s="94"/>
    </row>
    <row r="435" spans="2:11" s="44" customFormat="1" x14ac:dyDescent="0.2">
      <c r="F435" s="91"/>
      <c r="K435"/>
    </row>
    <row r="436" spans="2:11" x14ac:dyDescent="0.2">
      <c r="B436" s="49"/>
      <c r="C436" s="49"/>
      <c r="D436" s="49"/>
      <c r="E436" s="49"/>
      <c r="F436" s="94"/>
    </row>
    <row r="437" spans="2:11" x14ac:dyDescent="0.2">
      <c r="B437" s="49"/>
      <c r="C437" s="49"/>
      <c r="D437" s="49"/>
      <c r="E437" s="49"/>
      <c r="F437" s="94"/>
    </row>
    <row r="438" spans="2:11" x14ac:dyDescent="0.2">
      <c r="B438" s="49"/>
      <c r="C438" s="49"/>
      <c r="D438" s="49"/>
      <c r="E438" s="49"/>
      <c r="F438" s="94"/>
    </row>
    <row r="439" spans="2:11" x14ac:dyDescent="0.2">
      <c r="B439" s="49"/>
      <c r="C439" s="49"/>
      <c r="D439" s="49"/>
      <c r="E439" s="49"/>
      <c r="F439" s="94"/>
    </row>
    <row r="440" spans="2:11" x14ac:dyDescent="0.2">
      <c r="B440" s="49"/>
      <c r="C440" s="49"/>
      <c r="D440" s="49"/>
      <c r="E440" s="49"/>
      <c r="F440" s="94"/>
    </row>
    <row r="441" spans="2:11" x14ac:dyDescent="0.2">
      <c r="B441" s="49"/>
      <c r="C441" s="49"/>
      <c r="D441" s="49"/>
      <c r="E441" s="49"/>
      <c r="F441" s="94"/>
    </row>
    <row r="442" spans="2:11" x14ac:dyDescent="0.2">
      <c r="B442" s="49"/>
      <c r="C442" s="49"/>
      <c r="D442" s="49"/>
      <c r="E442" s="49"/>
      <c r="F442" s="94"/>
    </row>
    <row r="443" spans="2:11" x14ac:dyDescent="0.2">
      <c r="B443" s="49"/>
      <c r="C443" s="49"/>
      <c r="D443" s="49"/>
      <c r="E443" s="49"/>
      <c r="F443" s="94"/>
    </row>
    <row r="444" spans="2:11" x14ac:dyDescent="0.2">
      <c r="B444" s="49"/>
      <c r="C444" s="49"/>
      <c r="D444" s="49"/>
      <c r="E444" s="49"/>
      <c r="F444" s="94"/>
    </row>
    <row r="445" spans="2:11" x14ac:dyDescent="0.2">
      <c r="B445" s="49"/>
      <c r="C445" s="49"/>
      <c r="D445" s="49"/>
      <c r="E445" s="49"/>
      <c r="F445" s="94"/>
    </row>
    <row r="446" spans="2:11" x14ac:dyDescent="0.2">
      <c r="B446" s="49"/>
      <c r="C446" s="49"/>
      <c r="D446" s="49"/>
      <c r="E446" s="49"/>
      <c r="F446" s="94"/>
    </row>
    <row r="447" spans="2:11" x14ac:dyDescent="0.2">
      <c r="B447" s="49"/>
      <c r="C447" s="49"/>
      <c r="D447" s="49"/>
      <c r="E447" s="49"/>
      <c r="F447" s="94"/>
    </row>
    <row r="448" spans="2:11" x14ac:dyDescent="0.2">
      <c r="B448" s="49"/>
      <c r="C448" s="49"/>
      <c r="D448" s="49"/>
      <c r="E448" s="49"/>
      <c r="F448" s="94"/>
    </row>
    <row r="449" spans="2:6" x14ac:dyDescent="0.2">
      <c r="B449" s="49"/>
      <c r="C449" s="49"/>
      <c r="D449" s="49"/>
      <c r="E449" s="49"/>
      <c r="F449" s="94"/>
    </row>
    <row r="450" spans="2:6" x14ac:dyDescent="0.2">
      <c r="B450" s="49"/>
      <c r="C450" s="49"/>
      <c r="D450" s="49"/>
      <c r="E450" s="49"/>
      <c r="F450" s="94"/>
    </row>
    <row r="451" spans="2:6" x14ac:dyDescent="0.2">
      <c r="B451" s="49"/>
      <c r="C451" s="49"/>
      <c r="D451" s="49"/>
      <c r="E451" s="49"/>
      <c r="F451" s="94"/>
    </row>
    <row r="452" spans="2:6" x14ac:dyDescent="0.2">
      <c r="B452" s="49"/>
      <c r="C452" s="49"/>
      <c r="D452" s="49"/>
      <c r="E452" s="49"/>
      <c r="F452" s="94"/>
    </row>
    <row r="453" spans="2:6" x14ac:dyDescent="0.2">
      <c r="B453" s="49"/>
      <c r="C453" s="49"/>
      <c r="D453" s="49"/>
      <c r="E453" s="49"/>
      <c r="F453" s="94"/>
    </row>
    <row r="454" spans="2:6" x14ac:dyDescent="0.2">
      <c r="B454" s="49"/>
      <c r="C454" s="49"/>
      <c r="D454" s="49"/>
      <c r="E454" s="49"/>
      <c r="F454" s="94"/>
    </row>
    <row r="455" spans="2:6" x14ac:dyDescent="0.2">
      <c r="B455" s="49"/>
      <c r="C455" s="49"/>
      <c r="D455" s="49"/>
      <c r="E455" s="49"/>
      <c r="F455" s="94"/>
    </row>
    <row r="456" spans="2:6" x14ac:dyDescent="0.2">
      <c r="B456" s="49"/>
      <c r="C456" s="49"/>
      <c r="D456" s="49"/>
      <c r="E456" s="49"/>
      <c r="F456" s="94"/>
    </row>
    <row r="457" spans="2:6" x14ac:dyDescent="0.2">
      <c r="B457" s="49"/>
      <c r="C457" s="49"/>
      <c r="D457" s="49"/>
      <c r="E457" s="49"/>
      <c r="F457" s="94"/>
    </row>
    <row r="458" spans="2:6" x14ac:dyDescent="0.2">
      <c r="B458" s="49"/>
      <c r="C458" s="49"/>
      <c r="D458" s="49"/>
      <c r="E458" s="49"/>
      <c r="F458" s="94"/>
    </row>
    <row r="459" spans="2:6" x14ac:dyDescent="0.2">
      <c r="B459" s="49"/>
      <c r="C459" s="49"/>
      <c r="D459" s="49"/>
      <c r="E459" s="49"/>
      <c r="F459" s="94"/>
    </row>
    <row r="460" spans="2:6" x14ac:dyDescent="0.2">
      <c r="B460" s="49"/>
      <c r="C460" s="49"/>
      <c r="D460" s="49"/>
      <c r="E460" s="49"/>
      <c r="F460" s="94"/>
    </row>
    <row r="461" spans="2:6" x14ac:dyDescent="0.2">
      <c r="B461" s="49"/>
      <c r="C461" s="49"/>
      <c r="D461" s="49"/>
      <c r="E461" s="49"/>
      <c r="F461" s="94"/>
    </row>
    <row r="462" spans="2:6" x14ac:dyDescent="0.2">
      <c r="B462" s="49"/>
      <c r="C462" s="49"/>
      <c r="D462" s="49"/>
      <c r="E462" s="49"/>
      <c r="F462" s="94"/>
    </row>
    <row r="463" spans="2:6" x14ac:dyDescent="0.2">
      <c r="B463" s="49"/>
      <c r="C463" s="49"/>
      <c r="D463" s="49"/>
      <c r="E463" s="49"/>
      <c r="F463" s="94"/>
    </row>
    <row r="464" spans="2:6" x14ac:dyDescent="0.2">
      <c r="B464" s="49"/>
      <c r="C464" s="49"/>
      <c r="D464" s="49"/>
      <c r="E464" s="49"/>
      <c r="F464" s="94"/>
    </row>
    <row r="465" spans="2:11" x14ac:dyDescent="0.2">
      <c r="B465" s="49"/>
      <c r="C465" s="49"/>
      <c r="D465" s="49"/>
      <c r="E465" s="49"/>
      <c r="F465" s="94"/>
    </row>
    <row r="466" spans="2:11" x14ac:dyDescent="0.2">
      <c r="B466" s="49"/>
      <c r="C466" s="49"/>
      <c r="D466" s="49"/>
      <c r="E466" s="49"/>
      <c r="F466" s="94"/>
    </row>
    <row r="467" spans="2:11" x14ac:dyDescent="0.2">
      <c r="B467" s="49"/>
      <c r="C467" s="49"/>
      <c r="D467" s="49"/>
      <c r="E467" s="49"/>
      <c r="F467" s="94"/>
    </row>
    <row r="468" spans="2:11" ht="15" x14ac:dyDescent="0.2">
      <c r="B468" s="49"/>
      <c r="C468" s="49"/>
      <c r="D468" s="49"/>
      <c r="E468" s="49"/>
      <c r="F468" s="94"/>
      <c r="K468" s="41"/>
    </row>
    <row r="469" spans="2:11" ht="15" x14ac:dyDescent="0.2">
      <c r="B469" s="49"/>
      <c r="C469" s="49"/>
      <c r="D469" s="49"/>
      <c r="E469" s="49"/>
      <c r="F469" s="94"/>
      <c r="K469" s="41"/>
    </row>
    <row r="470" spans="2:11" ht="15" x14ac:dyDescent="0.2">
      <c r="B470" s="49"/>
      <c r="C470" s="49"/>
      <c r="D470" s="49"/>
      <c r="E470" s="49"/>
      <c r="F470" s="94"/>
      <c r="K470" s="41"/>
    </row>
    <row r="471" spans="2:11" x14ac:dyDescent="0.2">
      <c r="B471" s="49"/>
      <c r="C471" s="49"/>
      <c r="D471" s="49"/>
      <c r="E471" s="49"/>
      <c r="F471" s="94"/>
    </row>
    <row r="472" spans="2:11" x14ac:dyDescent="0.2">
      <c r="B472" s="49"/>
      <c r="C472" s="49"/>
      <c r="D472" s="49"/>
      <c r="E472" s="49"/>
      <c r="F472" s="94"/>
    </row>
    <row r="473" spans="2:11" x14ac:dyDescent="0.2">
      <c r="B473" s="49"/>
      <c r="C473" s="49"/>
      <c r="D473" s="49"/>
      <c r="E473" s="49"/>
      <c r="F473" s="94"/>
      <c r="K473" s="44"/>
    </row>
    <row r="474" spans="2:11" x14ac:dyDescent="0.2">
      <c r="B474" s="49"/>
      <c r="C474" s="49"/>
      <c r="D474" s="49"/>
      <c r="E474" s="49"/>
      <c r="F474" s="94"/>
    </row>
    <row r="475" spans="2:11" x14ac:dyDescent="0.2">
      <c r="B475" s="49"/>
      <c r="C475" s="49"/>
      <c r="D475" s="49"/>
      <c r="E475" s="49"/>
      <c r="F475" s="94"/>
    </row>
    <row r="482" spans="2:11" s="41" customFormat="1" ht="15" x14ac:dyDescent="0.2">
      <c r="F482" s="93"/>
      <c r="K482"/>
    </row>
    <row r="483" spans="2:11" s="41" customFormat="1" ht="15" x14ac:dyDescent="0.2">
      <c r="F483" s="93"/>
      <c r="K483"/>
    </row>
    <row r="484" spans="2:11" s="41" customFormat="1" ht="15" x14ac:dyDescent="0.2">
      <c r="F484" s="93"/>
      <c r="K484"/>
    </row>
    <row r="487" spans="2:11" s="44" customFormat="1" x14ac:dyDescent="0.2">
      <c r="F487" s="91"/>
      <c r="K487"/>
    </row>
    <row r="490" spans="2:11" x14ac:dyDescent="0.2">
      <c r="B490" s="49"/>
      <c r="C490" s="49"/>
      <c r="D490" s="49"/>
      <c r="E490" s="49"/>
      <c r="F490" s="94"/>
    </row>
    <row r="491" spans="2:11" x14ac:dyDescent="0.2">
      <c r="B491" s="49"/>
      <c r="C491" s="49"/>
      <c r="D491" s="49"/>
      <c r="E491" s="49"/>
      <c r="F491" s="94"/>
    </row>
    <row r="492" spans="2:11" x14ac:dyDescent="0.2">
      <c r="B492" s="49"/>
      <c r="C492" s="49"/>
      <c r="D492" s="49"/>
      <c r="E492" s="49"/>
      <c r="F492" s="94"/>
    </row>
    <row r="493" spans="2:11" x14ac:dyDescent="0.2">
      <c r="B493" s="49"/>
      <c r="C493" s="49"/>
      <c r="D493" s="49"/>
      <c r="E493" s="49"/>
      <c r="F493" s="94"/>
    </row>
    <row r="494" spans="2:11" x14ac:dyDescent="0.2">
      <c r="B494" s="49"/>
      <c r="C494" s="49"/>
      <c r="D494" s="49"/>
      <c r="E494" s="49"/>
      <c r="F494" s="94"/>
    </row>
    <row r="495" spans="2:11" x14ac:dyDescent="0.2">
      <c r="B495" s="49"/>
      <c r="C495" s="49"/>
      <c r="D495" s="49"/>
      <c r="E495" s="49"/>
      <c r="F495" s="94"/>
    </row>
    <row r="496" spans="2:11" x14ac:dyDescent="0.2">
      <c r="B496" s="49"/>
      <c r="C496" s="49"/>
      <c r="D496" s="49"/>
      <c r="E496" s="49"/>
      <c r="F496" s="94"/>
    </row>
    <row r="497" spans="2:6" x14ac:dyDescent="0.2">
      <c r="B497" s="49"/>
      <c r="C497" s="49"/>
      <c r="D497" s="49"/>
      <c r="E497" s="49"/>
      <c r="F497" s="94"/>
    </row>
    <row r="498" spans="2:6" x14ac:dyDescent="0.2">
      <c r="B498" s="49"/>
      <c r="C498" s="49"/>
      <c r="D498" s="49"/>
      <c r="E498" s="49"/>
      <c r="F498" s="94"/>
    </row>
    <row r="499" spans="2:6" x14ac:dyDescent="0.2">
      <c r="B499" s="49"/>
      <c r="C499" s="49"/>
      <c r="D499" s="49"/>
      <c r="E499" s="49"/>
      <c r="F499" s="94"/>
    </row>
    <row r="500" spans="2:6" x14ac:dyDescent="0.2">
      <c r="B500" s="49"/>
      <c r="C500" s="49"/>
      <c r="D500" s="49"/>
      <c r="E500" s="49"/>
      <c r="F500" s="94"/>
    </row>
    <row r="501" spans="2:6" x14ac:dyDescent="0.2">
      <c r="B501" s="49"/>
      <c r="C501" s="49"/>
      <c r="D501" s="49"/>
      <c r="E501" s="49"/>
      <c r="F501" s="94"/>
    </row>
    <row r="502" spans="2:6" x14ac:dyDescent="0.2">
      <c r="B502" s="49"/>
      <c r="C502" s="49"/>
      <c r="D502" s="49"/>
      <c r="E502" s="49"/>
      <c r="F502" s="94"/>
    </row>
    <row r="503" spans="2:6" x14ac:dyDescent="0.2">
      <c r="B503" s="49"/>
      <c r="C503" s="49"/>
      <c r="D503" s="49"/>
      <c r="E503" s="49"/>
      <c r="F503" s="94"/>
    </row>
    <row r="504" spans="2:6" x14ac:dyDescent="0.2">
      <c r="B504" s="49"/>
      <c r="C504" s="49"/>
      <c r="D504" s="49"/>
      <c r="E504" s="49"/>
      <c r="F504" s="94"/>
    </row>
    <row r="505" spans="2:6" x14ac:dyDescent="0.2">
      <c r="B505" s="49"/>
      <c r="C505" s="49"/>
      <c r="D505" s="49"/>
      <c r="E505" s="49"/>
      <c r="F505" s="94"/>
    </row>
    <row r="506" spans="2:6" x14ac:dyDescent="0.2">
      <c r="B506" s="49"/>
      <c r="C506" s="49"/>
      <c r="D506" s="49"/>
      <c r="E506" s="49"/>
      <c r="F506" s="94"/>
    </row>
    <row r="507" spans="2:6" x14ac:dyDescent="0.2">
      <c r="B507" s="49"/>
      <c r="C507" s="49"/>
      <c r="D507" s="49"/>
      <c r="E507" s="49"/>
      <c r="F507" s="94"/>
    </row>
    <row r="508" spans="2:6" x14ac:dyDescent="0.2">
      <c r="B508" s="49"/>
      <c r="C508" s="49"/>
      <c r="D508" s="49"/>
      <c r="E508" s="49"/>
      <c r="F508" s="94"/>
    </row>
    <row r="509" spans="2:6" x14ac:dyDescent="0.2">
      <c r="B509" s="49"/>
      <c r="C509" s="49"/>
      <c r="D509" s="49"/>
      <c r="E509" s="49"/>
      <c r="F509" s="94"/>
    </row>
    <row r="510" spans="2:6" x14ac:dyDescent="0.2">
      <c r="B510" s="49"/>
      <c r="C510" s="49"/>
      <c r="D510" s="49"/>
      <c r="E510" s="49"/>
      <c r="F510" s="94"/>
    </row>
    <row r="511" spans="2:6" x14ac:dyDescent="0.2">
      <c r="B511" s="49"/>
      <c r="C511" s="49"/>
      <c r="D511" s="49"/>
      <c r="E511" s="49"/>
      <c r="F511" s="94"/>
    </row>
    <row r="512" spans="2:6" x14ac:dyDescent="0.2">
      <c r="B512" s="49"/>
      <c r="C512" s="49"/>
      <c r="D512" s="49"/>
      <c r="E512" s="49"/>
      <c r="F512" s="94"/>
    </row>
    <row r="513" spans="2:11" x14ac:dyDescent="0.2">
      <c r="B513" s="49"/>
      <c r="C513" s="49"/>
      <c r="D513" s="49"/>
      <c r="E513" s="49"/>
      <c r="F513" s="94"/>
    </row>
    <row r="514" spans="2:11" x14ac:dyDescent="0.2">
      <c r="B514" s="49"/>
      <c r="C514" s="49"/>
      <c r="D514" s="49"/>
      <c r="E514" s="49"/>
      <c r="F514" s="94"/>
    </row>
    <row r="515" spans="2:11" x14ac:dyDescent="0.2">
      <c r="B515" s="49"/>
      <c r="C515" s="49"/>
      <c r="D515" s="49"/>
      <c r="E515" s="49"/>
      <c r="F515" s="94"/>
    </row>
    <row r="516" spans="2:11" x14ac:dyDescent="0.2">
      <c r="B516" s="49"/>
      <c r="C516" s="49"/>
      <c r="D516" s="49"/>
      <c r="E516" s="49"/>
      <c r="F516" s="94"/>
    </row>
    <row r="517" spans="2:11" x14ac:dyDescent="0.2">
      <c r="B517" s="49"/>
      <c r="C517" s="49"/>
      <c r="D517" s="49"/>
      <c r="E517" s="49"/>
      <c r="F517" s="94"/>
    </row>
    <row r="518" spans="2:11" x14ac:dyDescent="0.2">
      <c r="B518" s="49"/>
      <c r="C518" s="49"/>
      <c r="D518" s="49"/>
      <c r="E518" s="49"/>
      <c r="F518" s="94"/>
    </row>
    <row r="519" spans="2:11" x14ac:dyDescent="0.2">
      <c r="B519" s="49"/>
      <c r="C519" s="49"/>
      <c r="D519" s="49"/>
      <c r="E519" s="49"/>
      <c r="F519" s="94"/>
    </row>
    <row r="520" spans="2:11" ht="15" x14ac:dyDescent="0.2">
      <c r="B520" s="49"/>
      <c r="C520" s="49"/>
      <c r="D520" s="49"/>
      <c r="E520" s="49"/>
      <c r="F520" s="94"/>
      <c r="K520" s="41"/>
    </row>
    <row r="521" spans="2:11" ht="15" x14ac:dyDescent="0.2">
      <c r="B521" s="49"/>
      <c r="C521" s="49"/>
      <c r="D521" s="49"/>
      <c r="E521" s="49"/>
      <c r="F521" s="94"/>
      <c r="K521" s="41"/>
    </row>
    <row r="522" spans="2:11" ht="15" x14ac:dyDescent="0.2">
      <c r="B522" s="49"/>
      <c r="C522" s="49"/>
      <c r="D522" s="49"/>
      <c r="E522" s="49"/>
      <c r="F522" s="94"/>
      <c r="K522" s="41"/>
    </row>
    <row r="523" spans="2:11" x14ac:dyDescent="0.2">
      <c r="B523" s="49"/>
      <c r="C523" s="49"/>
      <c r="D523" s="49"/>
      <c r="E523" s="49"/>
      <c r="F523" s="94"/>
    </row>
    <row r="524" spans="2:11" x14ac:dyDescent="0.2">
      <c r="B524" s="49"/>
      <c r="C524" s="49"/>
      <c r="D524" s="49"/>
      <c r="E524" s="49"/>
      <c r="F524" s="94"/>
    </row>
    <row r="525" spans="2:11" x14ac:dyDescent="0.2">
      <c r="B525" s="49"/>
      <c r="C525" s="49"/>
      <c r="D525" s="49"/>
      <c r="E525" s="49"/>
      <c r="F525" s="94"/>
      <c r="K525" s="44"/>
    </row>
    <row r="526" spans="2:11" x14ac:dyDescent="0.2">
      <c r="B526" s="49"/>
      <c r="C526" s="49"/>
      <c r="D526" s="49"/>
      <c r="E526" s="49"/>
      <c r="F526" s="94"/>
    </row>
    <row r="527" spans="2:11" x14ac:dyDescent="0.2">
      <c r="B527" s="49"/>
      <c r="C527" s="49"/>
      <c r="D527" s="49"/>
      <c r="E527" s="49"/>
      <c r="F527" s="94"/>
    </row>
    <row r="528" spans="2:11" x14ac:dyDescent="0.2">
      <c r="B528" s="49"/>
      <c r="C528" s="49"/>
      <c r="D528" s="49"/>
      <c r="E528" s="49"/>
      <c r="F528" s="94"/>
    </row>
    <row r="529" spans="2:11" x14ac:dyDescent="0.2">
      <c r="B529" s="49"/>
      <c r="C529" s="49"/>
      <c r="D529" s="49"/>
      <c r="E529" s="49"/>
      <c r="F529" s="94"/>
    </row>
    <row r="530" spans="2:11" x14ac:dyDescent="0.2">
      <c r="B530" s="49"/>
      <c r="C530" s="49"/>
      <c r="D530" s="49"/>
      <c r="E530" s="49"/>
      <c r="F530" s="94"/>
    </row>
    <row r="531" spans="2:11" x14ac:dyDescent="0.2">
      <c r="B531" s="49"/>
      <c r="C531" s="49"/>
      <c r="D531" s="49"/>
      <c r="E531" s="49"/>
      <c r="F531" s="94"/>
    </row>
    <row r="532" spans="2:11" x14ac:dyDescent="0.2">
      <c r="B532" s="49"/>
      <c r="C532" s="49"/>
      <c r="D532" s="49"/>
      <c r="E532" s="49"/>
      <c r="F532" s="94"/>
    </row>
    <row r="533" spans="2:11" x14ac:dyDescent="0.2">
      <c r="B533" s="49"/>
      <c r="C533" s="49"/>
      <c r="D533" s="49"/>
      <c r="E533" s="49"/>
      <c r="F533" s="94"/>
    </row>
    <row r="534" spans="2:11" s="41" customFormat="1" ht="15" x14ac:dyDescent="0.2">
      <c r="B534" s="49"/>
      <c r="C534" s="49"/>
      <c r="D534" s="49"/>
      <c r="E534" s="49"/>
      <c r="F534" s="94"/>
      <c r="K534"/>
    </row>
    <row r="535" spans="2:11" s="41" customFormat="1" ht="15" x14ac:dyDescent="0.2">
      <c r="B535" s="49"/>
      <c r="C535" s="49"/>
      <c r="D535" s="49"/>
      <c r="E535" s="49"/>
      <c r="F535" s="94"/>
      <c r="K535"/>
    </row>
    <row r="536" spans="2:11" s="41" customFormat="1" ht="15" x14ac:dyDescent="0.2">
      <c r="B536" s="49"/>
      <c r="C536" s="49"/>
      <c r="D536" s="49"/>
      <c r="E536" s="49"/>
      <c r="F536" s="94"/>
      <c r="K536"/>
    </row>
    <row r="537" spans="2:11" x14ac:dyDescent="0.2">
      <c r="B537" s="49"/>
      <c r="C537" s="49"/>
      <c r="D537" s="49"/>
      <c r="E537" s="49"/>
      <c r="F537" s="94"/>
    </row>
    <row r="538" spans="2:11" x14ac:dyDescent="0.2">
      <c r="B538" s="49"/>
      <c r="C538" s="49"/>
      <c r="D538" s="49"/>
      <c r="E538" s="49"/>
      <c r="F538" s="94"/>
    </row>
    <row r="539" spans="2:11" s="44" customFormat="1" x14ac:dyDescent="0.2">
      <c r="F539" s="91"/>
      <c r="K539"/>
    </row>
    <row r="540" spans="2:11" x14ac:dyDescent="0.2">
      <c r="B540" s="49"/>
      <c r="C540" s="49"/>
      <c r="D540" s="49"/>
      <c r="E540" s="49"/>
      <c r="F540" s="94"/>
    </row>
    <row r="541" spans="2:11" x14ac:dyDescent="0.2">
      <c r="B541" s="49"/>
      <c r="C541" s="49"/>
      <c r="D541" s="49"/>
      <c r="E541" s="49"/>
      <c r="F541" s="94"/>
    </row>
    <row r="542" spans="2:11" x14ac:dyDescent="0.2">
      <c r="B542" s="49"/>
      <c r="C542" s="49"/>
      <c r="D542" s="49"/>
      <c r="E542" s="49"/>
      <c r="F542" s="94"/>
    </row>
    <row r="543" spans="2:11" x14ac:dyDescent="0.2">
      <c r="B543" s="49"/>
      <c r="C543" s="49"/>
      <c r="D543" s="49"/>
      <c r="E543" s="49"/>
      <c r="F543" s="94"/>
    </row>
    <row r="544" spans="2:11" x14ac:dyDescent="0.2">
      <c r="B544" s="49"/>
      <c r="C544" s="49"/>
      <c r="D544" s="49"/>
      <c r="E544" s="49"/>
      <c r="F544" s="94"/>
    </row>
    <row r="545" spans="2:6" x14ac:dyDescent="0.2">
      <c r="B545" s="49"/>
      <c r="C545" s="49"/>
      <c r="D545" s="49"/>
      <c r="E545" s="49"/>
      <c r="F545" s="94"/>
    </row>
    <row r="546" spans="2:6" x14ac:dyDescent="0.2">
      <c r="B546" s="49"/>
      <c r="C546" s="49"/>
      <c r="D546" s="49"/>
      <c r="E546" s="49"/>
      <c r="F546" s="94"/>
    </row>
    <row r="547" spans="2:6" x14ac:dyDescent="0.2">
      <c r="B547" s="49"/>
      <c r="C547" s="49"/>
      <c r="D547" s="49"/>
      <c r="E547" s="49"/>
      <c r="F547" s="94"/>
    </row>
    <row r="548" spans="2:6" x14ac:dyDescent="0.2">
      <c r="B548" s="49"/>
      <c r="C548" s="49"/>
      <c r="D548" s="49"/>
      <c r="E548" s="49"/>
      <c r="F548" s="94"/>
    </row>
    <row r="549" spans="2:6" x14ac:dyDescent="0.2">
      <c r="B549" s="49"/>
      <c r="C549" s="49"/>
      <c r="D549" s="49"/>
      <c r="E549" s="49"/>
      <c r="F549" s="94"/>
    </row>
    <row r="550" spans="2:6" x14ac:dyDescent="0.2">
      <c r="B550" s="49"/>
      <c r="C550" s="49"/>
      <c r="D550" s="49"/>
      <c r="E550" s="49"/>
      <c r="F550" s="94"/>
    </row>
    <row r="551" spans="2:6" x14ac:dyDescent="0.2">
      <c r="B551" s="49"/>
      <c r="C551" s="49"/>
      <c r="D551" s="49"/>
      <c r="E551" s="49"/>
      <c r="F551" s="94"/>
    </row>
    <row r="552" spans="2:6" x14ac:dyDescent="0.2">
      <c r="B552" s="49"/>
      <c r="C552" s="49"/>
      <c r="D552" s="49"/>
      <c r="E552" s="49"/>
      <c r="F552" s="94"/>
    </row>
    <row r="553" spans="2:6" x14ac:dyDescent="0.2">
      <c r="B553" s="49"/>
      <c r="C553" s="49"/>
      <c r="D553" s="49"/>
      <c r="E553" s="49"/>
      <c r="F553" s="94"/>
    </row>
    <row r="554" spans="2:6" x14ac:dyDescent="0.2">
      <c r="B554" s="49"/>
      <c r="C554" s="49"/>
      <c r="D554" s="49"/>
      <c r="E554" s="49"/>
      <c r="F554" s="94"/>
    </row>
    <row r="555" spans="2:6" x14ac:dyDescent="0.2">
      <c r="B555" s="49"/>
      <c r="C555" s="49"/>
      <c r="D555" s="49"/>
      <c r="E555" s="49"/>
      <c r="F555" s="94"/>
    </row>
    <row r="556" spans="2:6" x14ac:dyDescent="0.2">
      <c r="B556" s="49"/>
      <c r="C556" s="49"/>
      <c r="D556" s="49"/>
      <c r="E556" s="49"/>
      <c r="F556" s="94"/>
    </row>
    <row r="557" spans="2:6" x14ac:dyDescent="0.2">
      <c r="B557" s="49"/>
      <c r="C557" s="49"/>
      <c r="D557" s="49"/>
      <c r="E557" s="49"/>
      <c r="F557" s="94"/>
    </row>
    <row r="558" spans="2:6" x14ac:dyDescent="0.2">
      <c r="B558" s="49"/>
      <c r="C558" s="49"/>
      <c r="D558" s="49"/>
      <c r="E558" s="49"/>
      <c r="F558" s="94"/>
    </row>
    <row r="559" spans="2:6" x14ac:dyDescent="0.2">
      <c r="B559" s="49"/>
      <c r="C559" s="49"/>
      <c r="D559" s="49"/>
      <c r="E559" s="49"/>
      <c r="F559" s="94"/>
    </row>
    <row r="560" spans="2:6" x14ac:dyDescent="0.2">
      <c r="B560" s="49"/>
      <c r="C560" s="49"/>
      <c r="D560" s="49"/>
      <c r="E560" s="49"/>
      <c r="F560" s="94"/>
    </row>
    <row r="561" spans="2:11" x14ac:dyDescent="0.2">
      <c r="B561" s="49"/>
      <c r="C561" s="49"/>
      <c r="D561" s="49"/>
      <c r="E561" s="49"/>
      <c r="F561" s="94"/>
    </row>
    <row r="562" spans="2:11" x14ac:dyDescent="0.2">
      <c r="B562" s="49"/>
      <c r="C562" s="49"/>
      <c r="D562" s="49"/>
      <c r="E562" s="49"/>
      <c r="F562" s="94"/>
    </row>
    <row r="563" spans="2:11" x14ac:dyDescent="0.2">
      <c r="B563" s="49"/>
      <c r="C563" s="49"/>
      <c r="D563" s="49"/>
      <c r="E563" s="49"/>
      <c r="F563" s="94"/>
    </row>
    <row r="564" spans="2:11" x14ac:dyDescent="0.2">
      <c r="B564" s="49"/>
      <c r="C564" s="49"/>
      <c r="D564" s="49"/>
      <c r="E564" s="49"/>
      <c r="F564" s="94"/>
    </row>
    <row r="565" spans="2:11" x14ac:dyDescent="0.2">
      <c r="B565" s="49"/>
      <c r="C565" s="49"/>
      <c r="D565" s="49"/>
      <c r="E565" s="49"/>
      <c r="F565" s="94"/>
    </row>
    <row r="566" spans="2:11" x14ac:dyDescent="0.2">
      <c r="B566" s="49"/>
      <c r="C566" s="49"/>
      <c r="D566" s="49"/>
      <c r="E566" s="49"/>
      <c r="F566" s="94"/>
    </row>
    <row r="567" spans="2:11" x14ac:dyDescent="0.2">
      <c r="B567" s="49"/>
      <c r="C567" s="49"/>
      <c r="D567" s="49"/>
      <c r="E567" s="49"/>
      <c r="F567" s="94"/>
    </row>
    <row r="568" spans="2:11" x14ac:dyDescent="0.2">
      <c r="B568" s="49"/>
      <c r="C568" s="49"/>
      <c r="D568" s="49"/>
      <c r="E568" s="49"/>
      <c r="F568" s="94"/>
    </row>
    <row r="569" spans="2:11" x14ac:dyDescent="0.2">
      <c r="B569" s="49"/>
      <c r="C569" s="49"/>
      <c r="D569" s="49"/>
      <c r="E569" s="49"/>
      <c r="F569" s="94"/>
    </row>
    <row r="570" spans="2:11" x14ac:dyDescent="0.2">
      <c r="B570" s="49"/>
      <c r="C570" s="49"/>
      <c r="D570" s="49"/>
      <c r="E570" s="49"/>
      <c r="F570" s="94"/>
    </row>
    <row r="571" spans="2:11" x14ac:dyDescent="0.2">
      <c r="B571" s="49"/>
      <c r="C571" s="49"/>
      <c r="D571" s="49"/>
      <c r="E571" s="49"/>
      <c r="F571" s="94"/>
    </row>
    <row r="572" spans="2:11" ht="15" x14ac:dyDescent="0.2">
      <c r="B572" s="49"/>
      <c r="C572" s="49"/>
      <c r="D572" s="49"/>
      <c r="E572" s="49"/>
      <c r="F572" s="94"/>
      <c r="K572" s="41"/>
    </row>
    <row r="573" spans="2:11" ht="15" x14ac:dyDescent="0.2">
      <c r="B573" s="49"/>
      <c r="C573" s="49"/>
      <c r="D573" s="49"/>
      <c r="E573" s="49"/>
      <c r="F573" s="94"/>
      <c r="K573" s="41"/>
    </row>
    <row r="574" spans="2:11" ht="15" x14ac:dyDescent="0.2">
      <c r="B574" s="49"/>
      <c r="C574" s="49"/>
      <c r="D574" s="49"/>
      <c r="E574" s="49"/>
      <c r="F574" s="94"/>
      <c r="K574" s="41"/>
    </row>
    <row r="575" spans="2:11" x14ac:dyDescent="0.2">
      <c r="B575" s="49"/>
      <c r="C575" s="49"/>
      <c r="D575" s="49"/>
      <c r="E575" s="49"/>
      <c r="F575" s="94"/>
    </row>
    <row r="576" spans="2:11" x14ac:dyDescent="0.2">
      <c r="B576" s="49"/>
      <c r="C576" s="49"/>
      <c r="D576" s="49"/>
      <c r="E576" s="49"/>
      <c r="F576" s="94"/>
    </row>
    <row r="577" spans="2:11" x14ac:dyDescent="0.2">
      <c r="B577" s="49"/>
      <c r="C577" s="49"/>
      <c r="D577" s="49"/>
      <c r="E577" s="49"/>
      <c r="F577" s="94"/>
      <c r="K577" s="44"/>
    </row>
    <row r="578" spans="2:11" x14ac:dyDescent="0.2">
      <c r="B578" s="49"/>
      <c r="C578" s="49"/>
      <c r="D578" s="49"/>
      <c r="E578" s="49"/>
      <c r="F578" s="94"/>
    </row>
    <row r="579" spans="2:11" x14ac:dyDescent="0.2">
      <c r="B579" s="49"/>
      <c r="C579" s="49"/>
      <c r="D579" s="49"/>
      <c r="E579" s="49"/>
      <c r="F579" s="94"/>
    </row>
    <row r="586" spans="2:11" s="41" customFormat="1" ht="15" x14ac:dyDescent="0.2">
      <c r="F586" s="93"/>
      <c r="K586"/>
    </row>
    <row r="587" spans="2:11" s="41" customFormat="1" ht="15" x14ac:dyDescent="0.2">
      <c r="F587" s="93"/>
      <c r="K587"/>
    </row>
    <row r="588" spans="2:11" s="41" customFormat="1" ht="15" x14ac:dyDescent="0.2">
      <c r="F588" s="93"/>
      <c r="K588"/>
    </row>
    <row r="591" spans="2:11" s="44" customFormat="1" x14ac:dyDescent="0.2">
      <c r="F591" s="91"/>
      <c r="K591"/>
    </row>
    <row r="594" spans="2:6" x14ac:dyDescent="0.2">
      <c r="B594" s="49"/>
      <c r="C594" s="49"/>
      <c r="D594" s="49"/>
      <c r="E594" s="49"/>
      <c r="F594" s="94"/>
    </row>
    <row r="595" spans="2:6" x14ac:dyDescent="0.2">
      <c r="B595" s="49"/>
      <c r="C595" s="49"/>
      <c r="D595" s="49"/>
      <c r="E595" s="49"/>
      <c r="F595" s="94"/>
    </row>
    <row r="596" spans="2:6" x14ac:dyDescent="0.2">
      <c r="B596" s="49"/>
      <c r="C596" s="49"/>
      <c r="D596" s="49"/>
      <c r="E596" s="49"/>
      <c r="F596" s="94"/>
    </row>
    <row r="597" spans="2:6" x14ac:dyDescent="0.2">
      <c r="B597" s="49"/>
      <c r="C597" s="49"/>
      <c r="D597" s="49"/>
      <c r="E597" s="49"/>
      <c r="F597" s="94"/>
    </row>
    <row r="598" spans="2:6" x14ac:dyDescent="0.2">
      <c r="B598" s="49"/>
      <c r="C598" s="49"/>
      <c r="D598" s="49"/>
      <c r="E598" s="49"/>
      <c r="F598" s="94"/>
    </row>
    <row r="599" spans="2:6" x14ac:dyDescent="0.2">
      <c r="B599" s="49"/>
      <c r="C599" s="49"/>
      <c r="D599" s="49"/>
      <c r="E599" s="49"/>
      <c r="F599" s="94"/>
    </row>
    <row r="600" spans="2:6" x14ac:dyDescent="0.2">
      <c r="B600" s="49"/>
      <c r="C600" s="49"/>
      <c r="D600" s="49"/>
      <c r="E600" s="49"/>
      <c r="F600" s="94"/>
    </row>
    <row r="601" spans="2:6" x14ac:dyDescent="0.2">
      <c r="B601" s="49"/>
      <c r="C601" s="49"/>
      <c r="D601" s="49"/>
      <c r="E601" s="49"/>
      <c r="F601" s="94"/>
    </row>
    <row r="602" spans="2:6" x14ac:dyDescent="0.2">
      <c r="B602" s="49"/>
      <c r="C602" s="49"/>
      <c r="D602" s="49"/>
      <c r="E602" s="49"/>
      <c r="F602" s="94"/>
    </row>
    <row r="603" spans="2:6" x14ac:dyDescent="0.2">
      <c r="B603" s="49"/>
      <c r="C603" s="49"/>
      <c r="D603" s="49"/>
      <c r="E603" s="49"/>
      <c r="F603" s="94"/>
    </row>
    <row r="604" spans="2:6" x14ac:dyDescent="0.2">
      <c r="B604" s="49"/>
      <c r="C604" s="49"/>
      <c r="D604" s="49"/>
      <c r="E604" s="49"/>
      <c r="F604" s="94"/>
    </row>
    <row r="605" spans="2:6" x14ac:dyDescent="0.2">
      <c r="B605" s="49"/>
      <c r="C605" s="49"/>
      <c r="D605" s="49"/>
      <c r="E605" s="49"/>
      <c r="F605" s="94"/>
    </row>
    <row r="606" spans="2:6" x14ac:dyDescent="0.2">
      <c r="B606" s="49"/>
      <c r="C606" s="49"/>
      <c r="D606" s="49"/>
      <c r="E606" s="49"/>
      <c r="F606" s="94"/>
    </row>
    <row r="607" spans="2:6" x14ac:dyDescent="0.2">
      <c r="B607" s="49"/>
      <c r="C607" s="49"/>
      <c r="D607" s="49"/>
      <c r="E607" s="49"/>
      <c r="F607" s="94"/>
    </row>
    <row r="608" spans="2:6" x14ac:dyDescent="0.2">
      <c r="B608" s="49"/>
      <c r="C608" s="49"/>
      <c r="D608" s="49"/>
      <c r="E608" s="49"/>
      <c r="F608" s="94"/>
    </row>
    <row r="609" spans="2:11" x14ac:dyDescent="0.2">
      <c r="B609" s="49"/>
      <c r="C609" s="49"/>
      <c r="D609" s="49"/>
      <c r="E609" s="49"/>
      <c r="F609" s="94"/>
    </row>
    <row r="610" spans="2:11" x14ac:dyDescent="0.2">
      <c r="B610" s="49"/>
      <c r="C610" s="49"/>
      <c r="D610" s="49"/>
      <c r="E610" s="49"/>
      <c r="F610" s="94"/>
    </row>
    <row r="611" spans="2:11" x14ac:dyDescent="0.2">
      <c r="B611" s="49"/>
      <c r="C611" s="49"/>
      <c r="D611" s="49"/>
      <c r="E611" s="49"/>
      <c r="F611" s="94"/>
    </row>
    <row r="612" spans="2:11" x14ac:dyDescent="0.2">
      <c r="B612" s="49"/>
      <c r="C612" s="49"/>
      <c r="D612" s="49"/>
      <c r="E612" s="49"/>
      <c r="F612" s="94"/>
    </row>
    <row r="613" spans="2:11" x14ac:dyDescent="0.2">
      <c r="B613" s="49"/>
      <c r="C613" s="49"/>
      <c r="D613" s="49"/>
      <c r="E613" s="49"/>
      <c r="F613" s="94"/>
    </row>
    <row r="614" spans="2:11" x14ac:dyDescent="0.2">
      <c r="B614" s="49"/>
      <c r="C614" s="49"/>
      <c r="D614" s="49"/>
      <c r="E614" s="49"/>
      <c r="F614" s="94"/>
    </row>
    <row r="615" spans="2:11" x14ac:dyDescent="0.2">
      <c r="B615" s="49"/>
      <c r="C615" s="49"/>
      <c r="D615" s="49"/>
      <c r="E615" s="49"/>
      <c r="F615" s="94"/>
    </row>
    <row r="616" spans="2:11" x14ac:dyDescent="0.2">
      <c r="B616" s="49"/>
      <c r="C616" s="49"/>
      <c r="D616" s="49"/>
      <c r="E616" s="49"/>
      <c r="F616" s="94"/>
    </row>
    <row r="617" spans="2:11" x14ac:dyDescent="0.2">
      <c r="B617" s="49"/>
      <c r="C617" s="49"/>
      <c r="D617" s="49"/>
      <c r="E617" s="49"/>
      <c r="F617" s="94"/>
    </row>
    <row r="618" spans="2:11" x14ac:dyDescent="0.2">
      <c r="B618" s="49"/>
      <c r="C618" s="49"/>
      <c r="D618" s="49"/>
      <c r="E618" s="49"/>
      <c r="F618" s="94"/>
    </row>
    <row r="619" spans="2:11" x14ac:dyDescent="0.2">
      <c r="B619" s="49"/>
      <c r="C619" s="49"/>
      <c r="D619" s="49"/>
      <c r="E619" s="49"/>
      <c r="F619" s="94"/>
    </row>
    <row r="620" spans="2:11" x14ac:dyDescent="0.2">
      <c r="B620" s="49"/>
      <c r="C620" s="49"/>
      <c r="D620" s="49"/>
      <c r="E620" s="49"/>
      <c r="F620" s="94"/>
    </row>
    <row r="621" spans="2:11" x14ac:dyDescent="0.2">
      <c r="B621" s="49"/>
      <c r="C621" s="49"/>
      <c r="D621" s="49"/>
      <c r="E621" s="49"/>
      <c r="F621" s="94"/>
    </row>
    <row r="622" spans="2:11" x14ac:dyDescent="0.2">
      <c r="B622" s="49"/>
      <c r="C622" s="49"/>
      <c r="D622" s="49"/>
      <c r="E622" s="49"/>
      <c r="F622" s="94"/>
    </row>
    <row r="623" spans="2:11" x14ac:dyDescent="0.2">
      <c r="B623" s="49"/>
      <c r="C623" s="49"/>
      <c r="D623" s="49"/>
      <c r="E623" s="49"/>
      <c r="F623" s="94"/>
    </row>
    <row r="624" spans="2:11" ht="15" x14ac:dyDescent="0.2">
      <c r="B624" s="49"/>
      <c r="C624" s="49"/>
      <c r="D624" s="49"/>
      <c r="E624" s="49"/>
      <c r="F624" s="94"/>
      <c r="K624" s="41"/>
    </row>
    <row r="625" spans="2:11" ht="15" x14ac:dyDescent="0.2">
      <c r="B625" s="49"/>
      <c r="C625" s="49"/>
      <c r="D625" s="49"/>
      <c r="E625" s="49"/>
      <c r="F625" s="94"/>
      <c r="K625" s="41"/>
    </row>
    <row r="626" spans="2:11" ht="15" x14ac:dyDescent="0.2">
      <c r="B626" s="49"/>
      <c r="C626" s="49"/>
      <c r="D626" s="49"/>
      <c r="E626" s="49"/>
      <c r="F626" s="94"/>
      <c r="K626" s="41"/>
    </row>
    <row r="627" spans="2:11" x14ac:dyDescent="0.2">
      <c r="B627" s="49"/>
      <c r="C627" s="49"/>
      <c r="D627" s="49"/>
      <c r="E627" s="49"/>
      <c r="F627" s="94"/>
    </row>
    <row r="628" spans="2:11" x14ac:dyDescent="0.2">
      <c r="B628" s="49"/>
      <c r="C628" s="49"/>
      <c r="D628" s="49"/>
      <c r="E628" s="49"/>
      <c r="F628" s="94"/>
    </row>
    <row r="629" spans="2:11" x14ac:dyDescent="0.2">
      <c r="B629" s="49"/>
      <c r="C629" s="49"/>
      <c r="D629" s="49"/>
      <c r="E629" s="49"/>
      <c r="F629" s="94"/>
      <c r="K629" s="44"/>
    </row>
    <row r="630" spans="2:11" x14ac:dyDescent="0.2">
      <c r="B630" s="49"/>
      <c r="C630" s="49"/>
      <c r="D630" s="49"/>
      <c r="E630" s="49"/>
      <c r="F630" s="94"/>
    </row>
    <row r="631" spans="2:11" x14ac:dyDescent="0.2">
      <c r="B631" s="49"/>
      <c r="C631" s="49"/>
      <c r="D631" s="49"/>
      <c r="E631" s="49"/>
      <c r="F631" s="94"/>
    </row>
    <row r="638" spans="2:11" s="41" customFormat="1" ht="15" x14ac:dyDescent="0.2">
      <c r="F638" s="93"/>
      <c r="K638"/>
    </row>
    <row r="639" spans="2:11" s="41" customFormat="1" ht="15" x14ac:dyDescent="0.2">
      <c r="F639" s="93"/>
      <c r="K639"/>
    </row>
    <row r="640" spans="2:11" s="41" customFormat="1" ht="15" x14ac:dyDescent="0.2">
      <c r="F640" s="93"/>
      <c r="K640"/>
    </row>
    <row r="643" spans="2:11" s="44" customFormat="1" x14ac:dyDescent="0.2">
      <c r="F643" s="91"/>
      <c r="K643"/>
    </row>
    <row r="646" spans="2:11" x14ac:dyDescent="0.2">
      <c r="B646" s="49"/>
      <c r="C646" s="49"/>
      <c r="D646" s="49"/>
      <c r="E646" s="49"/>
      <c r="F646" s="94"/>
    </row>
    <row r="647" spans="2:11" x14ac:dyDescent="0.2">
      <c r="B647" s="49"/>
      <c r="C647" s="49"/>
      <c r="D647" s="49"/>
      <c r="E647" s="49"/>
      <c r="F647" s="94"/>
    </row>
    <row r="648" spans="2:11" x14ac:dyDescent="0.2">
      <c r="B648" s="49"/>
      <c r="C648" s="49"/>
      <c r="D648" s="49"/>
      <c r="E648" s="49"/>
      <c r="F648" s="94"/>
    </row>
    <row r="649" spans="2:11" x14ac:dyDescent="0.2">
      <c r="B649" s="49"/>
      <c r="C649" s="49"/>
      <c r="D649" s="49"/>
      <c r="E649" s="49"/>
      <c r="F649" s="94"/>
    </row>
    <row r="650" spans="2:11" x14ac:dyDescent="0.2">
      <c r="B650" s="49"/>
      <c r="C650" s="49"/>
      <c r="D650" s="49"/>
      <c r="E650" s="49"/>
      <c r="F650" s="94"/>
    </row>
    <row r="651" spans="2:11" x14ac:dyDescent="0.2">
      <c r="B651" s="49"/>
      <c r="C651" s="49"/>
      <c r="D651" s="49"/>
      <c r="E651" s="49"/>
      <c r="F651" s="94"/>
    </row>
    <row r="652" spans="2:11" x14ac:dyDescent="0.2">
      <c r="B652" s="49"/>
      <c r="C652" s="49"/>
      <c r="D652" s="49"/>
      <c r="E652" s="49"/>
      <c r="F652" s="94"/>
    </row>
    <row r="653" spans="2:11" x14ac:dyDescent="0.2">
      <c r="B653" s="49"/>
      <c r="C653" s="49"/>
      <c r="D653" s="49"/>
      <c r="E653" s="49"/>
      <c r="F653" s="94"/>
    </row>
    <row r="654" spans="2:11" x14ac:dyDescent="0.2">
      <c r="B654" s="49"/>
      <c r="C654" s="49"/>
      <c r="D654" s="49"/>
      <c r="E654" s="49"/>
      <c r="F654" s="94"/>
    </row>
    <row r="655" spans="2:11" x14ac:dyDescent="0.2">
      <c r="B655" s="49"/>
      <c r="C655" s="49"/>
      <c r="D655" s="49"/>
      <c r="E655" s="49"/>
      <c r="F655" s="94"/>
    </row>
    <row r="656" spans="2:11" x14ac:dyDescent="0.2">
      <c r="B656" s="49"/>
      <c r="C656" s="49"/>
      <c r="D656" s="49"/>
      <c r="E656" s="49"/>
      <c r="F656" s="94"/>
    </row>
    <row r="657" spans="2:6" x14ac:dyDescent="0.2">
      <c r="B657" s="49"/>
      <c r="C657" s="49"/>
      <c r="D657" s="49"/>
      <c r="E657" s="49"/>
      <c r="F657" s="94"/>
    </row>
    <row r="658" spans="2:6" x14ac:dyDescent="0.2">
      <c r="B658" s="49"/>
      <c r="C658" s="49"/>
      <c r="D658" s="49"/>
      <c r="E658" s="49"/>
      <c r="F658" s="94"/>
    </row>
    <row r="659" spans="2:6" x14ac:dyDescent="0.2">
      <c r="B659" s="49"/>
      <c r="C659" s="49"/>
      <c r="D659" s="49"/>
      <c r="E659" s="49"/>
      <c r="F659" s="94"/>
    </row>
    <row r="660" spans="2:6" x14ac:dyDescent="0.2">
      <c r="B660" s="49"/>
      <c r="C660" s="49"/>
      <c r="D660" s="49"/>
      <c r="E660" s="49"/>
      <c r="F660" s="94"/>
    </row>
    <row r="661" spans="2:6" x14ac:dyDescent="0.2">
      <c r="B661" s="49"/>
      <c r="C661" s="49"/>
      <c r="D661" s="49"/>
      <c r="E661" s="49"/>
      <c r="F661" s="94"/>
    </row>
    <row r="662" spans="2:6" x14ac:dyDescent="0.2">
      <c r="B662" s="49"/>
      <c r="C662" s="49"/>
      <c r="D662" s="49"/>
      <c r="E662" s="49"/>
      <c r="F662" s="94"/>
    </row>
    <row r="663" spans="2:6" x14ac:dyDescent="0.2">
      <c r="B663" s="49"/>
      <c r="C663" s="49"/>
      <c r="D663" s="49"/>
      <c r="E663" s="49"/>
      <c r="F663" s="94"/>
    </row>
    <row r="664" spans="2:6" x14ac:dyDescent="0.2">
      <c r="B664" s="49"/>
      <c r="C664" s="49"/>
      <c r="D664" s="49"/>
      <c r="E664" s="49"/>
      <c r="F664" s="94"/>
    </row>
    <row r="665" spans="2:6" x14ac:dyDescent="0.2">
      <c r="B665" s="49"/>
      <c r="C665" s="49"/>
      <c r="D665" s="49"/>
      <c r="E665" s="49"/>
      <c r="F665" s="94"/>
    </row>
    <row r="666" spans="2:6" x14ac:dyDescent="0.2">
      <c r="B666" s="49"/>
      <c r="C666" s="49"/>
      <c r="D666" s="49"/>
      <c r="E666" s="49"/>
      <c r="F666" s="94"/>
    </row>
    <row r="667" spans="2:6" x14ac:dyDescent="0.2">
      <c r="B667" s="49"/>
      <c r="C667" s="49"/>
      <c r="D667" s="49"/>
      <c r="E667" s="49"/>
      <c r="F667" s="94"/>
    </row>
    <row r="668" spans="2:6" x14ac:dyDescent="0.2">
      <c r="B668" s="49"/>
      <c r="C668" s="49"/>
      <c r="D668" s="49"/>
      <c r="E668" s="49"/>
      <c r="F668" s="94"/>
    </row>
    <row r="669" spans="2:6" x14ac:dyDescent="0.2">
      <c r="B669" s="49"/>
      <c r="C669" s="49"/>
      <c r="D669" s="49"/>
      <c r="E669" s="49"/>
      <c r="F669" s="94"/>
    </row>
    <row r="670" spans="2:6" x14ac:dyDescent="0.2">
      <c r="B670" s="49"/>
      <c r="C670" s="49"/>
      <c r="D670" s="49"/>
      <c r="E670" s="49"/>
      <c r="F670" s="94"/>
    </row>
    <row r="671" spans="2:6" x14ac:dyDescent="0.2">
      <c r="B671" s="49"/>
      <c r="C671" s="49"/>
      <c r="D671" s="49"/>
      <c r="E671" s="49"/>
      <c r="F671" s="94"/>
    </row>
    <row r="672" spans="2:6" x14ac:dyDescent="0.2">
      <c r="B672" s="49"/>
      <c r="C672" s="49"/>
      <c r="D672" s="49"/>
      <c r="E672" s="49"/>
      <c r="F672" s="94"/>
    </row>
    <row r="673" spans="2:11" x14ac:dyDescent="0.2">
      <c r="B673" s="49"/>
      <c r="C673" s="49"/>
      <c r="D673" s="49"/>
      <c r="E673" s="49"/>
      <c r="F673" s="94"/>
    </row>
    <row r="674" spans="2:11" x14ac:dyDescent="0.2">
      <c r="B674" s="49"/>
      <c r="C674" s="49"/>
      <c r="D674" s="49"/>
      <c r="E674" s="49"/>
      <c r="F674" s="94"/>
    </row>
    <row r="675" spans="2:11" x14ac:dyDescent="0.2">
      <c r="B675" s="49"/>
      <c r="C675" s="49"/>
      <c r="D675" s="49"/>
      <c r="E675" s="49"/>
      <c r="F675" s="94"/>
    </row>
    <row r="676" spans="2:11" ht="15" x14ac:dyDescent="0.2">
      <c r="B676" s="49"/>
      <c r="C676" s="49"/>
      <c r="D676" s="49"/>
      <c r="E676" s="49"/>
      <c r="F676" s="94"/>
      <c r="K676" s="41"/>
    </row>
    <row r="677" spans="2:11" ht="15" x14ac:dyDescent="0.2">
      <c r="B677" s="49"/>
      <c r="C677" s="49"/>
      <c r="D677" s="49"/>
      <c r="E677" s="49"/>
      <c r="F677" s="94"/>
      <c r="K677" s="41"/>
    </row>
    <row r="678" spans="2:11" ht="15" x14ac:dyDescent="0.2">
      <c r="B678" s="49"/>
      <c r="C678" s="49"/>
      <c r="D678" s="49"/>
      <c r="E678" s="49"/>
      <c r="F678" s="94"/>
      <c r="K678" s="41"/>
    </row>
    <row r="679" spans="2:11" x14ac:dyDescent="0.2">
      <c r="B679" s="49"/>
      <c r="C679" s="49"/>
      <c r="D679" s="49"/>
      <c r="E679" s="49"/>
      <c r="F679" s="94"/>
    </row>
    <row r="680" spans="2:11" x14ac:dyDescent="0.2">
      <c r="B680" s="49"/>
      <c r="C680" s="49"/>
      <c r="D680" s="49"/>
      <c r="E680" s="49"/>
      <c r="F680" s="94"/>
    </row>
    <row r="681" spans="2:11" x14ac:dyDescent="0.2">
      <c r="B681" s="49"/>
      <c r="C681" s="49"/>
      <c r="D681" s="49"/>
      <c r="E681" s="49"/>
      <c r="F681" s="94"/>
      <c r="K681" s="44"/>
    </row>
    <row r="682" spans="2:11" x14ac:dyDescent="0.2">
      <c r="B682" s="49"/>
      <c r="C682" s="49"/>
      <c r="D682" s="49"/>
      <c r="E682" s="49"/>
      <c r="F682" s="94"/>
    </row>
    <row r="683" spans="2:11" x14ac:dyDescent="0.2">
      <c r="B683" s="49"/>
      <c r="C683" s="49"/>
      <c r="D683" s="49"/>
      <c r="E683" s="49"/>
      <c r="F683" s="94"/>
    </row>
    <row r="690" spans="2:11" s="41" customFormat="1" ht="15" x14ac:dyDescent="0.2">
      <c r="F690" s="93"/>
      <c r="K690"/>
    </row>
    <row r="691" spans="2:11" s="41" customFormat="1" ht="15" x14ac:dyDescent="0.2">
      <c r="F691" s="93"/>
      <c r="K691"/>
    </row>
    <row r="692" spans="2:11" s="41" customFormat="1" ht="15" x14ac:dyDescent="0.2">
      <c r="F692" s="93"/>
      <c r="K692"/>
    </row>
    <row r="695" spans="2:11" s="44" customFormat="1" x14ac:dyDescent="0.2">
      <c r="F695" s="91"/>
      <c r="K695"/>
    </row>
    <row r="698" spans="2:11" x14ac:dyDescent="0.2">
      <c r="B698" s="49"/>
      <c r="C698" s="49"/>
      <c r="D698" s="49"/>
      <c r="E698" s="49"/>
      <c r="F698" s="94"/>
    </row>
    <row r="699" spans="2:11" x14ac:dyDescent="0.2">
      <c r="B699" s="49"/>
      <c r="C699" s="49"/>
      <c r="D699" s="49"/>
      <c r="E699" s="49"/>
      <c r="F699" s="94"/>
    </row>
    <row r="700" spans="2:11" x14ac:dyDescent="0.2">
      <c r="B700" s="49"/>
      <c r="C700" s="49"/>
      <c r="D700" s="49"/>
      <c r="E700" s="49"/>
      <c r="F700" s="94"/>
    </row>
    <row r="701" spans="2:11" x14ac:dyDescent="0.2">
      <c r="B701" s="49"/>
      <c r="C701" s="49"/>
      <c r="D701" s="49"/>
      <c r="E701" s="49"/>
      <c r="F701" s="94"/>
    </row>
    <row r="702" spans="2:11" x14ac:dyDescent="0.2">
      <c r="B702" s="49"/>
      <c r="C702" s="49"/>
      <c r="D702" s="49"/>
      <c r="E702" s="49"/>
      <c r="F702" s="94"/>
    </row>
    <row r="703" spans="2:11" x14ac:dyDescent="0.2">
      <c r="B703" s="49"/>
      <c r="C703" s="49"/>
      <c r="D703" s="49"/>
      <c r="E703" s="49"/>
      <c r="F703" s="94"/>
    </row>
    <row r="704" spans="2:11" x14ac:dyDescent="0.2">
      <c r="B704" s="49"/>
      <c r="C704" s="49"/>
      <c r="D704" s="49"/>
      <c r="E704" s="49"/>
      <c r="F704" s="94"/>
    </row>
    <row r="705" spans="2:6" x14ac:dyDescent="0.2">
      <c r="B705" s="49"/>
      <c r="C705" s="49"/>
      <c r="D705" s="49"/>
      <c r="E705" s="49"/>
      <c r="F705" s="94"/>
    </row>
    <row r="706" spans="2:6" x14ac:dyDescent="0.2">
      <c r="B706" s="49"/>
      <c r="C706" s="49"/>
      <c r="D706" s="49"/>
      <c r="E706" s="49"/>
      <c r="F706" s="94"/>
    </row>
    <row r="707" spans="2:6" x14ac:dyDescent="0.2">
      <c r="B707" s="49"/>
      <c r="C707" s="49"/>
      <c r="D707" s="49"/>
      <c r="E707" s="49"/>
      <c r="F707" s="94"/>
    </row>
    <row r="708" spans="2:6" x14ac:dyDescent="0.2">
      <c r="B708" s="49"/>
      <c r="C708" s="49"/>
      <c r="D708" s="49"/>
      <c r="E708" s="49"/>
      <c r="F708" s="94"/>
    </row>
    <row r="709" spans="2:6" x14ac:dyDescent="0.2">
      <c r="B709" s="49"/>
      <c r="C709" s="49"/>
      <c r="D709" s="49"/>
      <c r="E709" s="49"/>
      <c r="F709" s="94"/>
    </row>
    <row r="710" spans="2:6" x14ac:dyDescent="0.2">
      <c r="B710" s="49"/>
      <c r="C710" s="49"/>
      <c r="D710" s="49"/>
      <c r="E710" s="49"/>
      <c r="F710" s="94"/>
    </row>
    <row r="711" spans="2:6" x14ac:dyDescent="0.2">
      <c r="B711" s="49"/>
      <c r="C711" s="49"/>
      <c r="D711" s="49"/>
      <c r="E711" s="49"/>
      <c r="F711" s="94"/>
    </row>
    <row r="712" spans="2:6" x14ac:dyDescent="0.2">
      <c r="B712" s="49"/>
      <c r="C712" s="49"/>
      <c r="D712" s="49"/>
      <c r="E712" s="49"/>
      <c r="F712" s="94"/>
    </row>
    <row r="713" spans="2:6" x14ac:dyDescent="0.2">
      <c r="B713" s="49"/>
      <c r="C713" s="49"/>
      <c r="D713" s="49"/>
      <c r="E713" s="49"/>
      <c r="F713" s="94"/>
    </row>
    <row r="714" spans="2:6" x14ac:dyDescent="0.2">
      <c r="B714" s="49"/>
      <c r="C714" s="49"/>
      <c r="D714" s="49"/>
      <c r="E714" s="49"/>
      <c r="F714" s="94"/>
    </row>
    <row r="715" spans="2:6" x14ac:dyDescent="0.2">
      <c r="B715" s="49"/>
      <c r="C715" s="49"/>
      <c r="D715" s="49"/>
      <c r="E715" s="49"/>
      <c r="F715" s="94"/>
    </row>
    <row r="716" spans="2:6" x14ac:dyDescent="0.2">
      <c r="B716" s="49"/>
      <c r="C716" s="49"/>
      <c r="D716" s="49"/>
      <c r="E716" s="49"/>
      <c r="F716" s="94"/>
    </row>
    <row r="717" spans="2:6" x14ac:dyDescent="0.2">
      <c r="B717" s="49"/>
      <c r="C717" s="49"/>
      <c r="D717" s="49"/>
      <c r="E717" s="49"/>
      <c r="F717" s="94"/>
    </row>
    <row r="718" spans="2:6" x14ac:dyDescent="0.2">
      <c r="B718" s="49"/>
      <c r="C718" s="49"/>
      <c r="D718" s="49"/>
      <c r="E718" s="49"/>
      <c r="F718" s="94"/>
    </row>
    <row r="719" spans="2:6" x14ac:dyDescent="0.2">
      <c r="B719" s="49"/>
      <c r="C719" s="49"/>
      <c r="D719" s="49"/>
      <c r="E719" s="49"/>
      <c r="F719" s="94"/>
    </row>
    <row r="720" spans="2:6" x14ac:dyDescent="0.2">
      <c r="B720" s="49"/>
      <c r="C720" s="49"/>
      <c r="D720" s="49"/>
      <c r="E720" s="49"/>
      <c r="F720" s="94"/>
    </row>
    <row r="721" spans="2:11" x14ac:dyDescent="0.2">
      <c r="B721" s="49"/>
      <c r="C721" s="49"/>
      <c r="D721" s="49"/>
      <c r="E721" s="49"/>
      <c r="F721" s="94"/>
    </row>
    <row r="722" spans="2:11" x14ac:dyDescent="0.2">
      <c r="B722" s="49"/>
      <c r="C722" s="49"/>
      <c r="D722" s="49"/>
      <c r="E722" s="49"/>
      <c r="F722" s="94"/>
    </row>
    <row r="723" spans="2:11" x14ac:dyDescent="0.2">
      <c r="B723" s="49"/>
      <c r="C723" s="49"/>
      <c r="D723" s="49"/>
      <c r="E723" s="49"/>
      <c r="F723" s="94"/>
    </row>
    <row r="724" spans="2:11" x14ac:dyDescent="0.2">
      <c r="B724" s="49"/>
      <c r="C724" s="49"/>
      <c r="D724" s="49"/>
      <c r="E724" s="49"/>
      <c r="F724" s="94"/>
    </row>
    <row r="725" spans="2:11" x14ac:dyDescent="0.2">
      <c r="B725" s="49"/>
      <c r="C725" s="49"/>
      <c r="D725" s="49"/>
      <c r="E725" s="49"/>
      <c r="F725" s="94"/>
    </row>
    <row r="726" spans="2:11" x14ac:dyDescent="0.2">
      <c r="B726" s="49"/>
      <c r="C726" s="49"/>
      <c r="D726" s="49"/>
      <c r="E726" s="49"/>
      <c r="F726" s="94"/>
    </row>
    <row r="727" spans="2:11" x14ac:dyDescent="0.2">
      <c r="B727" s="49"/>
      <c r="C727" s="49"/>
      <c r="D727" s="49"/>
      <c r="E727" s="49"/>
      <c r="F727" s="94"/>
    </row>
    <row r="728" spans="2:11" ht="15" x14ac:dyDescent="0.2">
      <c r="B728" s="49"/>
      <c r="C728" s="49"/>
      <c r="D728" s="49"/>
      <c r="E728" s="49"/>
      <c r="F728" s="94"/>
      <c r="K728" s="41"/>
    </row>
    <row r="729" spans="2:11" ht="15" x14ac:dyDescent="0.2">
      <c r="B729" s="49"/>
      <c r="C729" s="49"/>
      <c r="D729" s="49"/>
      <c r="E729" s="49"/>
      <c r="F729" s="94"/>
      <c r="K729" s="41"/>
    </row>
    <row r="730" spans="2:11" ht="15" x14ac:dyDescent="0.2">
      <c r="B730" s="49"/>
      <c r="C730" s="49"/>
      <c r="D730" s="49"/>
      <c r="E730" s="49"/>
      <c r="F730" s="94"/>
      <c r="K730" s="41"/>
    </row>
    <row r="731" spans="2:11" x14ac:dyDescent="0.2">
      <c r="B731" s="49"/>
      <c r="C731" s="49"/>
      <c r="D731" s="49"/>
      <c r="E731" s="49"/>
      <c r="F731" s="94"/>
    </row>
    <row r="732" spans="2:11" x14ac:dyDescent="0.2">
      <c r="B732" s="49"/>
      <c r="C732" s="49"/>
      <c r="D732" s="49"/>
      <c r="E732" s="49"/>
      <c r="F732" s="94"/>
    </row>
    <row r="733" spans="2:11" x14ac:dyDescent="0.2">
      <c r="B733" s="49"/>
      <c r="C733" s="49"/>
      <c r="D733" s="49"/>
      <c r="E733" s="49"/>
      <c r="F733" s="94"/>
      <c r="K733" s="44"/>
    </row>
    <row r="734" spans="2:11" x14ac:dyDescent="0.2">
      <c r="B734" s="49"/>
      <c r="C734" s="49"/>
      <c r="D734" s="49"/>
      <c r="E734" s="49"/>
      <c r="F734" s="94"/>
    </row>
    <row r="735" spans="2:11" x14ac:dyDescent="0.2">
      <c r="B735" s="49"/>
      <c r="C735" s="49"/>
      <c r="D735" s="49"/>
      <c r="E735" s="49"/>
      <c r="F735" s="94"/>
    </row>
  </sheetData>
  <mergeCells count="1">
    <mergeCell ref="A3:I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21"/>
  <dimension ref="A1:K773"/>
  <sheetViews>
    <sheetView showGridLines="0" zoomScaleNormal="100" workbookViewId="0">
      <selection activeCell="A3" sqref="A3:J3"/>
    </sheetView>
  </sheetViews>
  <sheetFormatPr defaultRowHeight="12.75" x14ac:dyDescent="0.2"/>
  <cols>
    <col min="1" max="1" width="17.140625" style="44" customWidth="1"/>
    <col min="2" max="9" width="9.7109375" customWidth="1"/>
    <col min="10" max="10" width="1.140625" customWidth="1"/>
    <col min="11" max="11" width="9.7109375" customWidth="1"/>
  </cols>
  <sheetData>
    <row r="1" spans="1:11" s="41" customFormat="1" ht="15.75" customHeight="1" x14ac:dyDescent="0.2"/>
    <row r="2" spans="1:11" s="41" customFormat="1" ht="15.75" customHeight="1" x14ac:dyDescent="0.25">
      <c r="A2" s="33"/>
    </row>
    <row r="3" spans="1:11" s="41" customFormat="1" ht="15.75" customHeight="1" x14ac:dyDescent="0.2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1" s="41" customFormat="1" ht="15.75" customHeight="1" x14ac:dyDescent="0.25">
      <c r="A4" s="33"/>
    </row>
    <row r="5" spans="1:11" s="41" customFormat="1" ht="15.75" customHeight="1" x14ac:dyDescent="0.25">
      <c r="A5" s="33"/>
    </row>
    <row r="6" spans="1:11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67"/>
      <c r="K6" s="67" t="s">
        <v>100</v>
      </c>
    </row>
    <row r="7" spans="1:11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60"/>
      <c r="K7" s="67" t="s">
        <v>101</v>
      </c>
    </row>
    <row r="8" spans="1:11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J8"/>
      <c r="K8" s="47"/>
    </row>
    <row r="9" spans="1:11" ht="15.75" customHeight="1" x14ac:dyDescent="0.2">
      <c r="A9" s="50" t="s">
        <v>229</v>
      </c>
      <c r="B9" s="57">
        <v>238.20433</v>
      </c>
      <c r="C9" s="57">
        <v>18.229900000000001</v>
      </c>
      <c r="D9" s="108">
        <v>132.08944</v>
      </c>
      <c r="E9" s="57">
        <v>62.928959999999996</v>
      </c>
      <c r="F9" s="57">
        <v>104.06349</v>
      </c>
      <c r="G9" s="57">
        <v>40.968000000000004</v>
      </c>
      <c r="H9" s="57">
        <v>468.47627</v>
      </c>
      <c r="I9" s="108">
        <v>0.98421999999999998</v>
      </c>
      <c r="J9" s="60"/>
      <c r="K9" s="108">
        <v>1065.94461</v>
      </c>
    </row>
    <row r="10" spans="1:11" ht="15.75" customHeight="1" x14ac:dyDescent="0.2">
      <c r="A10" s="52" t="s">
        <v>230</v>
      </c>
      <c r="B10" s="58">
        <v>51.654089999999997</v>
      </c>
      <c r="C10" s="58">
        <v>29.641359999999999</v>
      </c>
      <c r="D10" s="113">
        <v>181.59795</v>
      </c>
      <c r="E10" s="58">
        <v>58.511200000000002</v>
      </c>
      <c r="F10" s="58">
        <v>72.901520000000005</v>
      </c>
      <c r="G10" s="58">
        <v>58.265450000000001</v>
      </c>
      <c r="H10" s="58">
        <v>327.85318000000001</v>
      </c>
      <c r="I10" s="113">
        <v>2.53789</v>
      </c>
      <c r="J10" s="60"/>
      <c r="K10" s="113">
        <v>783.90008</v>
      </c>
    </row>
    <row r="11" spans="1:11" ht="15.75" customHeight="1" x14ac:dyDescent="0.2">
      <c r="A11" s="50" t="s">
        <v>231</v>
      </c>
      <c r="B11" s="57">
        <v>230.30188000000001</v>
      </c>
      <c r="C11" s="57">
        <v>19.087510000000002</v>
      </c>
      <c r="D11" s="108">
        <v>292.60025999999999</v>
      </c>
      <c r="E11" s="57">
        <v>52.376350000000002</v>
      </c>
      <c r="F11" s="57">
        <v>183.97991999999999</v>
      </c>
      <c r="G11" s="57">
        <v>66.09742</v>
      </c>
      <c r="H11" s="57">
        <v>741.06529999999998</v>
      </c>
      <c r="I11" s="108">
        <v>3.6125500000000001</v>
      </c>
      <c r="J11" s="60"/>
      <c r="K11" s="108">
        <v>1589.1211900000001</v>
      </c>
    </row>
    <row r="12" spans="1:11" ht="15.75" customHeight="1" x14ac:dyDescent="0.2">
      <c r="A12" s="52" t="s">
        <v>26</v>
      </c>
      <c r="B12" s="58">
        <v>341.40024</v>
      </c>
      <c r="C12" s="58">
        <v>76.282039999999995</v>
      </c>
      <c r="D12" s="113">
        <v>785.52984000000004</v>
      </c>
      <c r="E12" s="58">
        <v>141.22809000000001</v>
      </c>
      <c r="F12" s="58">
        <v>302.19983999999999</v>
      </c>
      <c r="G12" s="58">
        <v>169.77484000000001</v>
      </c>
      <c r="H12" s="58">
        <v>1554.80322</v>
      </c>
      <c r="I12" s="113">
        <v>11.89547</v>
      </c>
      <c r="J12" s="60"/>
      <c r="K12" s="113">
        <v>3384.3167199999998</v>
      </c>
    </row>
    <row r="13" spans="1:11" ht="15.75" customHeight="1" x14ac:dyDescent="0.2">
      <c r="A13" s="50" t="s">
        <v>27</v>
      </c>
      <c r="B13" s="57">
        <v>36.390569999999997</v>
      </c>
      <c r="C13" s="57">
        <v>13.58323</v>
      </c>
      <c r="D13" s="108">
        <v>109.61642000000001</v>
      </c>
      <c r="E13" s="57">
        <v>16.15044</v>
      </c>
      <c r="F13" s="57">
        <v>54.642919999999997</v>
      </c>
      <c r="G13" s="57">
        <v>33.020020000000002</v>
      </c>
      <c r="H13" s="57">
        <v>218.42761999999999</v>
      </c>
      <c r="I13" s="108">
        <v>2.95391</v>
      </c>
      <c r="J13" s="60"/>
      <c r="K13" s="108">
        <v>485.16933999999998</v>
      </c>
    </row>
    <row r="14" spans="1:11" ht="15.75" customHeight="1" x14ac:dyDescent="0.2">
      <c r="A14" s="52" t="s">
        <v>28</v>
      </c>
      <c r="B14" s="58">
        <v>1.3072999999999999</v>
      </c>
      <c r="C14" s="58">
        <v>0.95365999999999995</v>
      </c>
      <c r="D14" s="113">
        <v>24.832529999999998</v>
      </c>
      <c r="E14" s="58">
        <v>0</v>
      </c>
      <c r="F14" s="58">
        <v>8.3827099999999994</v>
      </c>
      <c r="G14" s="58">
        <v>4.9984400000000004</v>
      </c>
      <c r="H14" s="58">
        <v>45.91592</v>
      </c>
      <c r="I14" s="113">
        <v>0</v>
      </c>
      <c r="J14" s="60"/>
      <c r="K14" s="113">
        <v>86.390569999999997</v>
      </c>
    </row>
    <row r="15" spans="1:11" ht="15.75" customHeight="1" x14ac:dyDescent="0.2">
      <c r="A15" s="50" t="s">
        <v>29</v>
      </c>
      <c r="B15" s="57">
        <v>72.018960000000007</v>
      </c>
      <c r="C15" s="57">
        <v>6.6600099999999998</v>
      </c>
      <c r="D15" s="108">
        <v>104.22315999999999</v>
      </c>
      <c r="E15" s="57">
        <v>19.063179999999999</v>
      </c>
      <c r="F15" s="57">
        <v>23.746649999999999</v>
      </c>
      <c r="G15" s="57">
        <v>29.255289999999999</v>
      </c>
      <c r="H15" s="57">
        <v>367.64422999999999</v>
      </c>
      <c r="I15" s="108">
        <v>1.99963</v>
      </c>
      <c r="J15" s="60"/>
      <c r="K15" s="108">
        <v>624.61111000000005</v>
      </c>
    </row>
    <row r="16" spans="1:11" ht="15.75" customHeight="1" x14ac:dyDescent="0.2">
      <c r="A16" s="52" t="s">
        <v>30</v>
      </c>
      <c r="B16" s="58">
        <v>18.007239999999999</v>
      </c>
      <c r="C16" s="58">
        <v>2.4075299999999999</v>
      </c>
      <c r="D16" s="113">
        <v>40.255719999999997</v>
      </c>
      <c r="E16" s="58">
        <v>5.1406499999999999</v>
      </c>
      <c r="F16" s="58">
        <v>13.731680000000001</v>
      </c>
      <c r="G16" s="58">
        <v>9.2608999999999995</v>
      </c>
      <c r="H16" s="58">
        <v>95.131919999999994</v>
      </c>
      <c r="I16" s="113">
        <v>0</v>
      </c>
      <c r="J16" s="60"/>
      <c r="K16" s="113">
        <v>184.78138999999999</v>
      </c>
    </row>
    <row r="17" spans="1:11" ht="15.75" hidden="1" customHeight="1" x14ac:dyDescent="0.2">
      <c r="A17" s="50" t="s">
        <v>31</v>
      </c>
      <c r="B17" s="57">
        <v>5.4755799999999999</v>
      </c>
      <c r="C17" s="57">
        <v>5.4200699999999999</v>
      </c>
      <c r="D17" s="108">
        <v>10.187110000000001</v>
      </c>
      <c r="E17" s="57">
        <v>1.9073199999999999</v>
      </c>
      <c r="F17" s="57">
        <v>2.5615899999999998</v>
      </c>
      <c r="G17" s="57">
        <v>9.07254</v>
      </c>
      <c r="H17" s="57">
        <v>32.987589999999997</v>
      </c>
      <c r="I17" s="108">
        <v>0</v>
      </c>
      <c r="J17" s="60"/>
      <c r="K17" s="108">
        <v>67.611800000000002</v>
      </c>
    </row>
    <row r="18" spans="1:11" ht="15.75" hidden="1" customHeight="1" x14ac:dyDescent="0.2">
      <c r="A18" s="52" t="s">
        <v>32</v>
      </c>
      <c r="B18" s="58">
        <v>0</v>
      </c>
      <c r="C18" s="58">
        <v>0</v>
      </c>
      <c r="D18" s="113">
        <v>2.3994300000000002</v>
      </c>
      <c r="E18" s="58">
        <v>0.65864</v>
      </c>
      <c r="F18" s="58">
        <v>0.49210999999999999</v>
      </c>
      <c r="G18" s="58">
        <v>4.6142300000000001</v>
      </c>
      <c r="H18" s="58">
        <v>27.9511</v>
      </c>
      <c r="I18" s="113">
        <v>0</v>
      </c>
      <c r="J18" s="60"/>
      <c r="K18" s="113">
        <v>36.11551</v>
      </c>
    </row>
    <row r="19" spans="1:11" ht="15.75" hidden="1" customHeight="1" x14ac:dyDescent="0.2">
      <c r="A19" s="50" t="s">
        <v>33</v>
      </c>
      <c r="B19" s="57">
        <v>0</v>
      </c>
      <c r="C19" s="57">
        <v>0</v>
      </c>
      <c r="D19" s="108">
        <v>0</v>
      </c>
      <c r="E19" s="57">
        <v>0</v>
      </c>
      <c r="F19" s="57">
        <v>1.62852</v>
      </c>
      <c r="G19" s="57">
        <v>0</v>
      </c>
      <c r="H19" s="57">
        <v>3.5065200000000001</v>
      </c>
      <c r="I19" s="108">
        <v>0</v>
      </c>
      <c r="J19" s="60"/>
      <c r="K19" s="108">
        <v>5.1350300000000004</v>
      </c>
    </row>
    <row r="20" spans="1:11" ht="15.75" hidden="1" customHeight="1" x14ac:dyDescent="0.2">
      <c r="A20" s="52" t="s">
        <v>34</v>
      </c>
      <c r="B20" s="58">
        <v>0</v>
      </c>
      <c r="C20" s="58">
        <v>0</v>
      </c>
      <c r="D20" s="113">
        <v>2.3071199999999998</v>
      </c>
      <c r="E20" s="58">
        <v>0.99980999999999998</v>
      </c>
      <c r="F20" s="58">
        <v>0.99980999999999998</v>
      </c>
      <c r="G20" s="58">
        <v>1.39961</v>
      </c>
      <c r="H20" s="58">
        <v>12.299630000000001</v>
      </c>
      <c r="I20" s="113">
        <v>0</v>
      </c>
      <c r="J20" s="60"/>
      <c r="K20" s="113">
        <v>18.005990000000001</v>
      </c>
    </row>
    <row r="21" spans="1:11" ht="15.75" customHeight="1" x14ac:dyDescent="0.2">
      <c r="A21" s="50" t="s">
        <v>35</v>
      </c>
      <c r="B21" s="108">
        <v>5.4755799999999999</v>
      </c>
      <c r="C21" s="108">
        <v>5.4200699999999999</v>
      </c>
      <c r="D21" s="108">
        <v>14.893660000000001</v>
      </c>
      <c r="E21" s="57">
        <v>3.5657700000000001</v>
      </c>
      <c r="F21" s="57">
        <v>5.6820300000000001</v>
      </c>
      <c r="G21" s="57">
        <v>15.08638</v>
      </c>
      <c r="H21" s="57">
        <v>76.744839999999996</v>
      </c>
      <c r="I21" s="108">
        <v>0</v>
      </c>
      <c r="J21" s="60"/>
      <c r="K21" s="108">
        <v>126.86833</v>
      </c>
    </row>
    <row r="22" spans="1:11" ht="15.75" customHeight="1" x14ac:dyDescent="0.2">
      <c r="A22" s="52" t="s">
        <v>36</v>
      </c>
      <c r="B22" s="58">
        <v>0.99980999999999998</v>
      </c>
      <c r="C22" s="58">
        <v>0.99980999999999998</v>
      </c>
      <c r="D22" s="113">
        <v>1.79941</v>
      </c>
      <c r="E22" s="58">
        <v>1.3072999999999999</v>
      </c>
      <c r="F22" s="58">
        <v>0</v>
      </c>
      <c r="G22" s="58">
        <v>0.30748999999999999</v>
      </c>
      <c r="H22" s="58">
        <v>7.6305100000000001</v>
      </c>
      <c r="I22" s="113">
        <v>0</v>
      </c>
      <c r="J22" s="60"/>
      <c r="K22" s="113">
        <v>13.04435</v>
      </c>
    </row>
    <row r="23" spans="1:11" ht="15.75" customHeight="1" x14ac:dyDescent="0.2">
      <c r="A23" s="50" t="s">
        <v>37</v>
      </c>
      <c r="B23" s="57">
        <v>0.64554</v>
      </c>
      <c r="C23" s="57">
        <v>0.16903000000000001</v>
      </c>
      <c r="D23" s="108">
        <v>2.53789</v>
      </c>
      <c r="E23" s="57">
        <v>0.61497999999999997</v>
      </c>
      <c r="F23" s="57">
        <v>0.67486000000000002</v>
      </c>
      <c r="G23" s="57">
        <v>0.99980999999999998</v>
      </c>
      <c r="H23" s="57">
        <v>26.509080000000001</v>
      </c>
      <c r="I23" s="108">
        <v>0</v>
      </c>
      <c r="J23" s="60"/>
      <c r="K23" s="108">
        <v>32.15119</v>
      </c>
    </row>
    <row r="24" spans="1:11" ht="15.75" customHeight="1" x14ac:dyDescent="0.2">
      <c r="A24" s="52" t="s">
        <v>38</v>
      </c>
      <c r="B24" s="58">
        <v>0.99980999999999998</v>
      </c>
      <c r="C24" s="58">
        <v>0.15406</v>
      </c>
      <c r="D24" s="113">
        <v>0.52266999999999997</v>
      </c>
      <c r="E24" s="58">
        <v>1.6547099999999999</v>
      </c>
      <c r="F24" s="58">
        <v>1.2124999999999999</v>
      </c>
      <c r="G24" s="58">
        <v>7.9841600000000001</v>
      </c>
      <c r="H24" s="58">
        <v>40.36674</v>
      </c>
      <c r="I24" s="113">
        <v>0</v>
      </c>
      <c r="J24" s="60"/>
      <c r="K24" s="113">
        <v>52.894649999999999</v>
      </c>
    </row>
    <row r="25" spans="1:11" ht="15.75" customHeight="1" x14ac:dyDescent="0.2">
      <c r="A25" s="50" t="s">
        <v>39</v>
      </c>
      <c r="B25" s="57">
        <v>2.53789</v>
      </c>
      <c r="C25" s="57">
        <v>1.56864</v>
      </c>
      <c r="D25" s="108">
        <v>22.393809999999998</v>
      </c>
      <c r="E25" s="57">
        <v>6.0194599999999996</v>
      </c>
      <c r="F25" s="57">
        <v>20.4023</v>
      </c>
      <c r="G25" s="57">
        <v>8.3471600000000006</v>
      </c>
      <c r="H25" s="57">
        <v>107.46024</v>
      </c>
      <c r="I25" s="108">
        <v>0</v>
      </c>
      <c r="J25" s="60"/>
      <c r="K25" s="108">
        <v>168.7295</v>
      </c>
    </row>
    <row r="26" spans="1:11" ht="15.75" customHeight="1" x14ac:dyDescent="0.2">
      <c r="A26" s="52" t="s">
        <v>40</v>
      </c>
      <c r="B26" s="58">
        <v>31.156359999999999</v>
      </c>
      <c r="C26" s="58">
        <v>9.4299300000000006</v>
      </c>
      <c r="D26" s="113">
        <v>119.2372</v>
      </c>
      <c r="E26" s="58">
        <v>16.167899999999999</v>
      </c>
      <c r="F26" s="58">
        <v>64.805090000000007</v>
      </c>
      <c r="G26" s="58">
        <v>12.13996</v>
      </c>
      <c r="H26" s="58">
        <v>153.92751999999999</v>
      </c>
      <c r="I26" s="113">
        <v>0</v>
      </c>
      <c r="J26" s="60"/>
      <c r="K26" s="113">
        <v>406.86396999999999</v>
      </c>
    </row>
    <row r="27" spans="1:11" ht="15.75" customHeight="1" x14ac:dyDescent="0.2">
      <c r="A27" s="50" t="s">
        <v>41</v>
      </c>
      <c r="B27" s="57">
        <v>2.1069</v>
      </c>
      <c r="C27" s="57">
        <v>1.1688400000000001</v>
      </c>
      <c r="D27" s="108">
        <v>30.943680000000001</v>
      </c>
      <c r="E27" s="57">
        <v>4.4352299999999998</v>
      </c>
      <c r="F27" s="57">
        <v>2.6146099999999999</v>
      </c>
      <c r="G27" s="57">
        <v>5.5217400000000003</v>
      </c>
      <c r="H27" s="57">
        <v>40.23639</v>
      </c>
      <c r="I27" s="108">
        <v>0</v>
      </c>
      <c r="J27" s="60"/>
      <c r="K27" s="108">
        <v>88.027190000000004</v>
      </c>
    </row>
    <row r="28" spans="1:11" ht="15.75" customHeight="1" x14ac:dyDescent="0.2">
      <c r="A28" s="52" t="s">
        <v>191</v>
      </c>
      <c r="B28" s="58">
        <v>17.89434</v>
      </c>
      <c r="C28" s="58">
        <v>7.9610799999999999</v>
      </c>
      <c r="D28" s="113">
        <v>100.15281</v>
      </c>
      <c r="E28" s="58">
        <v>7.9517199999999999</v>
      </c>
      <c r="F28" s="58">
        <v>11.079650000000001</v>
      </c>
      <c r="G28" s="58">
        <v>7.90245</v>
      </c>
      <c r="H28" s="58">
        <v>339.92203999999998</v>
      </c>
      <c r="I28" s="113">
        <v>0</v>
      </c>
      <c r="J28" s="60"/>
      <c r="K28" s="113">
        <v>492.86408999999998</v>
      </c>
    </row>
    <row r="29" spans="1:11" ht="15.75" customHeight="1" x14ac:dyDescent="0.2">
      <c r="A29" s="50" t="s">
        <v>43</v>
      </c>
      <c r="B29" s="57">
        <v>5.39886</v>
      </c>
      <c r="C29" s="57">
        <v>0.99980999999999998</v>
      </c>
      <c r="D29" s="108">
        <v>0</v>
      </c>
      <c r="E29" s="57">
        <v>0.98421999999999998</v>
      </c>
      <c r="F29" s="57">
        <v>0</v>
      </c>
      <c r="G29" s="57">
        <v>0</v>
      </c>
      <c r="H29" s="57">
        <v>1.6609499999999999</v>
      </c>
      <c r="I29" s="108">
        <v>0</v>
      </c>
      <c r="J29" s="60"/>
      <c r="K29" s="108">
        <v>9.0438500000000008</v>
      </c>
    </row>
    <row r="30" spans="1:11" ht="15.75" customHeight="1" x14ac:dyDescent="0.2">
      <c r="A30" s="52" t="s">
        <v>44</v>
      </c>
      <c r="B30" s="58">
        <v>12.113770000000001</v>
      </c>
      <c r="C30" s="58">
        <v>4.1988399999999997</v>
      </c>
      <c r="D30" s="113">
        <v>13.92004</v>
      </c>
      <c r="E30" s="58">
        <v>5.4755799999999999</v>
      </c>
      <c r="F30" s="58">
        <v>6.8384</v>
      </c>
      <c r="G30" s="58">
        <v>14.341049999999999</v>
      </c>
      <c r="H30" s="58">
        <v>52.451819999999998</v>
      </c>
      <c r="I30" s="113">
        <v>0</v>
      </c>
      <c r="J30" s="60"/>
      <c r="K30" s="113">
        <v>109.33949</v>
      </c>
    </row>
    <row r="31" spans="1:11" ht="15.75" customHeight="1" x14ac:dyDescent="0.2">
      <c r="A31" s="50" t="s">
        <v>45</v>
      </c>
      <c r="B31" s="57">
        <v>5.3932500000000001</v>
      </c>
      <c r="C31" s="57">
        <v>0.86134999999999995</v>
      </c>
      <c r="D31" s="108">
        <v>3.1291699999999998</v>
      </c>
      <c r="E31" s="57">
        <v>0.10603</v>
      </c>
      <c r="F31" s="57">
        <v>2.4374699999999998</v>
      </c>
      <c r="G31" s="57">
        <v>2.5141900000000001</v>
      </c>
      <c r="H31" s="57">
        <v>14.78326</v>
      </c>
      <c r="I31" s="108">
        <v>0.76903999999999995</v>
      </c>
      <c r="J31" s="60"/>
      <c r="K31" s="108">
        <v>29.993760000000002</v>
      </c>
    </row>
    <row r="32" spans="1:11" ht="15.75" customHeight="1" x14ac:dyDescent="0.2">
      <c r="A32" s="52" t="s">
        <v>46</v>
      </c>
      <c r="B32" s="58">
        <v>1.39961</v>
      </c>
      <c r="C32" s="58">
        <v>2.3071199999999998</v>
      </c>
      <c r="D32" s="113">
        <v>24.846879999999999</v>
      </c>
      <c r="E32" s="58">
        <v>2.90713</v>
      </c>
      <c r="F32" s="58">
        <v>0.16903000000000001</v>
      </c>
      <c r="G32" s="58">
        <v>1.78382</v>
      </c>
      <c r="H32" s="58">
        <v>24.141459999999999</v>
      </c>
      <c r="I32" s="113">
        <v>0</v>
      </c>
      <c r="J32" s="60"/>
      <c r="K32" s="113">
        <v>58.335929999999998</v>
      </c>
    </row>
    <row r="33" spans="1:11" ht="15.75" customHeight="1" x14ac:dyDescent="0.2">
      <c r="A33" s="50" t="s">
        <v>47</v>
      </c>
      <c r="B33" s="57">
        <v>70.868830000000003</v>
      </c>
      <c r="C33" s="57">
        <v>7.3230199999999996</v>
      </c>
      <c r="D33" s="108">
        <v>157.72656000000001</v>
      </c>
      <c r="E33" s="57">
        <v>9.9251500000000004</v>
      </c>
      <c r="F33" s="57">
        <v>56.899520000000003</v>
      </c>
      <c r="G33" s="57">
        <v>19.086880000000001</v>
      </c>
      <c r="H33" s="57">
        <v>198.43323000000001</v>
      </c>
      <c r="I33" s="108">
        <v>0</v>
      </c>
      <c r="J33" s="60"/>
      <c r="K33" s="108">
        <v>520.26320999999996</v>
      </c>
    </row>
    <row r="34" spans="1:11" ht="15.75" customHeight="1" x14ac:dyDescent="0.2">
      <c r="A34" s="52" t="s">
        <v>48</v>
      </c>
      <c r="B34" s="58">
        <v>25.562280000000001</v>
      </c>
      <c r="C34" s="58">
        <v>6.6294500000000003</v>
      </c>
      <c r="D34" s="113">
        <v>102.48487</v>
      </c>
      <c r="E34" s="58">
        <v>13.56827</v>
      </c>
      <c r="F34" s="58">
        <v>19.172329999999999</v>
      </c>
      <c r="G34" s="58">
        <v>19.36693</v>
      </c>
      <c r="H34" s="58">
        <v>219.08439000000001</v>
      </c>
      <c r="I34" s="113">
        <v>0.84575999999999996</v>
      </c>
      <c r="J34" s="60"/>
      <c r="K34" s="113">
        <v>406.71427999999997</v>
      </c>
    </row>
    <row r="35" spans="1:11" ht="15.75" customHeight="1" x14ac:dyDescent="0.2">
      <c r="A35" s="50" t="s">
        <v>49</v>
      </c>
      <c r="B35" s="57">
        <v>35.195529999999998</v>
      </c>
      <c r="C35" s="57">
        <v>3.3312499999999998</v>
      </c>
      <c r="D35" s="108">
        <v>62.711280000000002</v>
      </c>
      <c r="E35" s="57">
        <v>7.4446500000000002</v>
      </c>
      <c r="F35" s="57">
        <v>29.79729</v>
      </c>
      <c r="G35" s="57">
        <v>10.22142</v>
      </c>
      <c r="H35" s="57">
        <v>109.08314</v>
      </c>
      <c r="I35" s="108">
        <v>0</v>
      </c>
      <c r="J35" s="60"/>
      <c r="K35" s="108">
        <v>257.78456999999997</v>
      </c>
    </row>
    <row r="36" spans="1:11" ht="15.75" customHeight="1" x14ac:dyDescent="0.2">
      <c r="A36" s="52" t="s">
        <v>50</v>
      </c>
      <c r="B36" s="58">
        <v>176.22030000000001</v>
      </c>
      <c r="C36" s="58">
        <v>22.855979999999999</v>
      </c>
      <c r="D36" s="113">
        <v>242.49860000000001</v>
      </c>
      <c r="E36" s="58">
        <v>52.421259999999997</v>
      </c>
      <c r="F36" s="58">
        <v>125.57662000000001</v>
      </c>
      <c r="G36" s="58">
        <v>90.921220000000005</v>
      </c>
      <c r="H36" s="58">
        <v>786.25959</v>
      </c>
      <c r="I36" s="113">
        <v>0</v>
      </c>
      <c r="J36" s="60"/>
      <c r="K36" s="113">
        <v>1496.7535700000001</v>
      </c>
    </row>
    <row r="37" spans="1:11" ht="15.75" customHeight="1" x14ac:dyDescent="0.2">
      <c r="A37" s="50" t="s">
        <v>51</v>
      </c>
      <c r="B37" s="57">
        <v>173.32252</v>
      </c>
      <c r="C37" s="57">
        <v>36.005110000000002</v>
      </c>
      <c r="D37" s="108">
        <v>410.61997000000002</v>
      </c>
      <c r="E37" s="57">
        <v>88.368369999999999</v>
      </c>
      <c r="F37" s="57">
        <v>137.51761999999999</v>
      </c>
      <c r="G37" s="57">
        <v>75.927149999999997</v>
      </c>
      <c r="H37" s="57">
        <v>982.68384000000003</v>
      </c>
      <c r="I37" s="108">
        <v>1.2293400000000001</v>
      </c>
      <c r="J37" s="60"/>
      <c r="K37" s="108">
        <v>1906.55024</v>
      </c>
    </row>
    <row r="38" spans="1:11" ht="15.75" customHeight="1" x14ac:dyDescent="0.2">
      <c r="A38" s="52" t="s">
        <v>52</v>
      </c>
      <c r="B38" s="58">
        <v>32.970750000000002</v>
      </c>
      <c r="C38" s="58">
        <v>15.30593</v>
      </c>
      <c r="D38" s="113">
        <v>97.347970000000004</v>
      </c>
      <c r="E38" s="58">
        <v>32.647660000000002</v>
      </c>
      <c r="F38" s="58">
        <v>49.205390000000001</v>
      </c>
      <c r="G38" s="58">
        <v>10.956149999999999</v>
      </c>
      <c r="H38" s="58">
        <v>146.91761</v>
      </c>
      <c r="I38" s="113">
        <v>0</v>
      </c>
      <c r="J38" s="60"/>
      <c r="K38" s="113">
        <v>385.35145999999997</v>
      </c>
    </row>
    <row r="39" spans="1:11" ht="15.75" customHeight="1" x14ac:dyDescent="0.2">
      <c r="A39" s="50" t="s">
        <v>53</v>
      </c>
      <c r="B39" s="57">
        <v>30.34055</v>
      </c>
      <c r="C39" s="57">
        <v>1.8424499999999999</v>
      </c>
      <c r="D39" s="108">
        <v>54.440840000000001</v>
      </c>
      <c r="E39" s="57">
        <v>14.47889</v>
      </c>
      <c r="F39" s="57">
        <v>28.954029999999999</v>
      </c>
      <c r="G39" s="57">
        <v>18.830539999999999</v>
      </c>
      <c r="H39" s="57">
        <v>209.00331</v>
      </c>
      <c r="I39" s="108">
        <v>0</v>
      </c>
      <c r="J39" s="60"/>
      <c r="K39" s="108">
        <v>357.89060000000001</v>
      </c>
    </row>
    <row r="40" spans="1:11" ht="15.75" customHeight="1" x14ac:dyDescent="0.2">
      <c r="A40" s="52" t="s">
        <v>54</v>
      </c>
      <c r="B40" s="58">
        <v>40.114759999999997</v>
      </c>
      <c r="C40" s="58">
        <v>10.76717</v>
      </c>
      <c r="D40" s="113">
        <v>83.613169999999997</v>
      </c>
      <c r="E40" s="58">
        <v>24.08907</v>
      </c>
      <c r="F40" s="58">
        <v>31.935379999999999</v>
      </c>
      <c r="G40" s="58">
        <v>28.42512</v>
      </c>
      <c r="H40" s="58">
        <v>240.09729999999999</v>
      </c>
      <c r="I40" s="113">
        <v>2.16865</v>
      </c>
      <c r="J40" s="60"/>
      <c r="K40" s="113">
        <v>461.21062999999998</v>
      </c>
    </row>
    <row r="41" spans="1:11" ht="15.75" customHeight="1" x14ac:dyDescent="0.2">
      <c r="A41" s="50" t="s">
        <v>55</v>
      </c>
      <c r="B41" s="57">
        <v>104.46080000000001</v>
      </c>
      <c r="C41" s="57">
        <v>5.8753799999999998</v>
      </c>
      <c r="D41" s="108">
        <v>90.939310000000006</v>
      </c>
      <c r="E41" s="57">
        <v>19.076899999999998</v>
      </c>
      <c r="F41" s="57">
        <v>16.978110000000001</v>
      </c>
      <c r="G41" s="57">
        <v>9.9145500000000002</v>
      </c>
      <c r="H41" s="57">
        <v>171.53121999999999</v>
      </c>
      <c r="I41" s="108">
        <v>0</v>
      </c>
      <c r="J41" s="60"/>
      <c r="K41" s="108">
        <v>418.77627000000001</v>
      </c>
    </row>
    <row r="42" spans="1:11" ht="15.75" customHeight="1" x14ac:dyDescent="0.2">
      <c r="A42" s="52" t="s">
        <v>56</v>
      </c>
      <c r="B42" s="58">
        <v>12.814819999999999</v>
      </c>
      <c r="C42" s="58">
        <v>0.72287999999999997</v>
      </c>
      <c r="D42" s="113">
        <v>17.185179999999999</v>
      </c>
      <c r="E42" s="58">
        <v>3.7740900000000002</v>
      </c>
      <c r="F42" s="58">
        <v>6.9169799999999997</v>
      </c>
      <c r="G42" s="58">
        <v>3.61442</v>
      </c>
      <c r="H42" s="58">
        <v>38.223039999999997</v>
      </c>
      <c r="I42" s="113">
        <v>0</v>
      </c>
      <c r="J42" s="60"/>
      <c r="K42" s="113">
        <v>83.863280000000003</v>
      </c>
    </row>
    <row r="43" spans="1:11" ht="15.75" customHeight="1" x14ac:dyDescent="0.2">
      <c r="A43" s="50" t="s">
        <v>57</v>
      </c>
      <c r="B43" s="57">
        <v>40.188989999999997</v>
      </c>
      <c r="C43" s="57">
        <v>6.423</v>
      </c>
      <c r="D43" s="108">
        <v>90.566329999999994</v>
      </c>
      <c r="E43" s="57">
        <v>23.76286</v>
      </c>
      <c r="F43" s="57">
        <v>46.329450000000001</v>
      </c>
      <c r="G43" s="57">
        <v>20.9574</v>
      </c>
      <c r="H43" s="57">
        <v>196.57955000000001</v>
      </c>
      <c r="I43" s="108">
        <v>0</v>
      </c>
      <c r="J43" s="60"/>
      <c r="K43" s="108">
        <v>427.32988</v>
      </c>
    </row>
    <row r="44" spans="1:11" ht="15.75" customHeight="1" x14ac:dyDescent="0.2">
      <c r="A44" s="52" t="s">
        <v>58</v>
      </c>
      <c r="B44" s="58">
        <v>24.76455</v>
      </c>
      <c r="C44" s="58">
        <v>0.99980999999999998</v>
      </c>
      <c r="D44" s="113">
        <v>38.429490000000001</v>
      </c>
      <c r="E44" s="58">
        <v>8.7457100000000008</v>
      </c>
      <c r="F44" s="58">
        <v>8.4388400000000008</v>
      </c>
      <c r="G44" s="58">
        <v>1.96844</v>
      </c>
      <c r="H44" s="58">
        <v>118.92098</v>
      </c>
      <c r="I44" s="113">
        <v>2.0301900000000002</v>
      </c>
      <c r="J44" s="60"/>
      <c r="K44" s="113">
        <v>204.29801</v>
      </c>
    </row>
    <row r="45" spans="1:11" ht="15.75" customHeight="1" x14ac:dyDescent="0.2">
      <c r="A45" s="50" t="s">
        <v>59</v>
      </c>
      <c r="B45" s="57">
        <v>84.125870000000006</v>
      </c>
      <c r="C45" s="57">
        <v>24.65727</v>
      </c>
      <c r="D45" s="108">
        <v>181.35158999999999</v>
      </c>
      <c r="E45" s="57">
        <v>47.445889999999999</v>
      </c>
      <c r="F45" s="57">
        <v>99.156739999999999</v>
      </c>
      <c r="G45" s="57">
        <v>71.230590000000007</v>
      </c>
      <c r="H45" s="57">
        <v>664.66287999999997</v>
      </c>
      <c r="I45" s="108">
        <v>2.7530700000000001</v>
      </c>
      <c r="J45" s="60"/>
      <c r="K45" s="108">
        <v>1176.1404600000001</v>
      </c>
    </row>
    <row r="46" spans="1:11" ht="15.75" customHeight="1" x14ac:dyDescent="0.2">
      <c r="A46" s="59"/>
    </row>
    <row r="47" spans="1:11" ht="15.75" customHeight="1" x14ac:dyDescent="0.2">
      <c r="A47" s="53" t="s">
        <v>20</v>
      </c>
      <c r="B47" s="117">
        <f>SUM(B9:B45)-SUM(B17:B20)</f>
        <v>1926.35688</v>
      </c>
      <c r="C47" s="117">
        <f t="shared" ref="C47:I47" si="0">SUM(C9:C45)-SUM(C17:C20)</f>
        <v>344.82251999999994</v>
      </c>
      <c r="D47" s="117">
        <f t="shared" si="0"/>
        <v>3635.0377000000003</v>
      </c>
      <c r="E47" s="117">
        <f t="shared" si="0"/>
        <v>752.33766999999989</v>
      </c>
      <c r="F47" s="117">
        <f t="shared" si="0"/>
        <v>1536.4429700000001</v>
      </c>
      <c r="G47" s="117">
        <f t="shared" si="0"/>
        <v>869.98937999999987</v>
      </c>
      <c r="H47" s="117">
        <f t="shared" si="0"/>
        <v>8786.6325900000011</v>
      </c>
      <c r="I47" s="117">
        <f t="shared" si="0"/>
        <v>33.779719999999998</v>
      </c>
      <c r="J47" s="59"/>
      <c r="K47" s="117">
        <f>SUM(K9:K45)-SUM(K17:K20)</f>
        <v>17895.317769999994</v>
      </c>
    </row>
    <row r="48" spans="1:11" ht="15.75" customHeight="1" x14ac:dyDescent="0.2">
      <c r="B48" s="55"/>
      <c r="C48" s="55"/>
      <c r="D48" s="55"/>
      <c r="E48" s="55"/>
      <c r="F48" s="81"/>
      <c r="G48" s="55"/>
      <c r="H48" s="55"/>
      <c r="I48" s="55"/>
      <c r="K48" s="55"/>
    </row>
    <row r="49" spans="1:11" ht="15.75" customHeight="1" x14ac:dyDescent="0.2">
      <c r="A49" s="35" t="s">
        <v>60</v>
      </c>
      <c r="B49" s="57">
        <v>289.85842000000002</v>
      </c>
      <c r="C49" s="57">
        <v>47.871270000000003</v>
      </c>
      <c r="D49" s="108">
        <v>313.68738999999999</v>
      </c>
      <c r="E49" s="57">
        <v>121.44015</v>
      </c>
      <c r="F49" s="57">
        <v>176.96501000000001</v>
      </c>
      <c r="G49" s="57">
        <v>99.233459999999994</v>
      </c>
      <c r="H49" s="57">
        <v>796.32944999999995</v>
      </c>
      <c r="I49" s="108">
        <v>3.5221100000000001</v>
      </c>
      <c r="J49" s="60"/>
      <c r="K49" s="57">
        <v>1849.8447000000001</v>
      </c>
    </row>
    <row r="50" spans="1:11" ht="15.75" customHeight="1" x14ac:dyDescent="0.2">
      <c r="A50" s="38" t="s">
        <v>61</v>
      </c>
      <c r="B50" s="58">
        <v>469.12430999999998</v>
      </c>
      <c r="C50" s="58">
        <v>99.886480000000006</v>
      </c>
      <c r="D50" s="113">
        <v>1064.45768</v>
      </c>
      <c r="E50" s="58">
        <v>181.58235999999999</v>
      </c>
      <c r="F50" s="58">
        <v>402.7038</v>
      </c>
      <c r="G50" s="58">
        <v>246.30949000000001</v>
      </c>
      <c r="H50" s="58">
        <v>2281.9229099999998</v>
      </c>
      <c r="I50" s="113">
        <v>16.849</v>
      </c>
      <c r="J50" s="60"/>
      <c r="K50" s="58">
        <v>4765.2691299999997</v>
      </c>
    </row>
    <row r="51" spans="1:11" ht="15.75" customHeight="1" x14ac:dyDescent="0.2">
      <c r="A51" s="35" t="s">
        <v>62</v>
      </c>
      <c r="B51" s="57">
        <v>443.27138000000002</v>
      </c>
      <c r="C51" s="57">
        <v>84.127740000000003</v>
      </c>
      <c r="D51" s="108">
        <v>915.66269999999997</v>
      </c>
      <c r="E51" s="57">
        <v>194.4502</v>
      </c>
      <c r="F51" s="57">
        <v>361.26925999999997</v>
      </c>
      <c r="G51" s="57">
        <v>207.39287999999999</v>
      </c>
      <c r="H51" s="57">
        <v>2244.0285699999999</v>
      </c>
      <c r="I51" s="108">
        <v>2.0750999999999999</v>
      </c>
      <c r="J51" s="60"/>
      <c r="K51" s="57">
        <v>4453.1541200000001</v>
      </c>
    </row>
    <row r="52" spans="1:11" s="41" customFormat="1" ht="15" x14ac:dyDescent="0.2">
      <c r="A52" s="44" t="s">
        <v>63</v>
      </c>
      <c r="B52"/>
      <c r="C52"/>
      <c r="D52"/>
      <c r="E52"/>
      <c r="F52" s="80"/>
      <c r="G52"/>
      <c r="H52"/>
      <c r="I52"/>
      <c r="J52"/>
    </row>
    <row r="53" spans="1:11" s="41" customFormat="1" ht="15" x14ac:dyDescent="0.2"/>
    <row r="54" spans="1:11" s="41" customFormat="1" ht="15" x14ac:dyDescent="0.2"/>
    <row r="57" spans="1:11" s="44" customFormat="1" ht="11.25" x14ac:dyDescent="0.2"/>
    <row r="59" spans="1:11" x14ac:dyDescent="0.2">
      <c r="B59" s="49"/>
      <c r="C59" s="49"/>
      <c r="D59" s="49"/>
      <c r="E59" s="49"/>
      <c r="F59" s="49"/>
      <c r="G59" s="49"/>
    </row>
    <row r="60" spans="1:11" x14ac:dyDescent="0.2">
      <c r="B60" s="49"/>
      <c r="C60" s="49"/>
      <c r="D60" s="49"/>
      <c r="E60" s="49"/>
      <c r="F60" s="49"/>
      <c r="G60" s="49"/>
    </row>
    <row r="61" spans="1:11" x14ac:dyDescent="0.2">
      <c r="B61" s="49"/>
      <c r="C61" s="49"/>
      <c r="D61" s="49"/>
      <c r="E61" s="49"/>
      <c r="F61" s="49"/>
      <c r="G61" s="49"/>
    </row>
    <row r="62" spans="1:11" x14ac:dyDescent="0.2">
      <c r="B62" s="49"/>
      <c r="C62" s="49"/>
      <c r="D62" s="49"/>
      <c r="E62" s="49"/>
      <c r="F62" s="49"/>
      <c r="G62" s="49"/>
    </row>
    <row r="63" spans="1:11" x14ac:dyDescent="0.2">
      <c r="B63" s="49"/>
      <c r="C63" s="49"/>
      <c r="D63" s="49"/>
      <c r="E63" s="49"/>
      <c r="F63" s="49"/>
      <c r="G63" s="49"/>
    </row>
    <row r="64" spans="1:11" x14ac:dyDescent="0.2">
      <c r="B64" s="49"/>
      <c r="C64" s="49"/>
      <c r="D64" s="49"/>
      <c r="E64" s="49"/>
      <c r="F64" s="49"/>
      <c r="G64" s="49"/>
    </row>
    <row r="65" spans="2:7" x14ac:dyDescent="0.2">
      <c r="B65" s="49"/>
      <c r="C65" s="49"/>
      <c r="D65" s="49"/>
      <c r="E65" s="49"/>
      <c r="F65" s="49"/>
      <c r="G65" s="49"/>
    </row>
    <row r="66" spans="2:7" x14ac:dyDescent="0.2">
      <c r="B66" s="49"/>
      <c r="C66" s="49"/>
      <c r="D66" s="49"/>
      <c r="E66" s="49"/>
      <c r="F66" s="49"/>
      <c r="G66" s="49"/>
    </row>
    <row r="67" spans="2:7" x14ac:dyDescent="0.2">
      <c r="B67" s="49"/>
      <c r="C67" s="49"/>
      <c r="D67" s="49"/>
      <c r="E67" s="49"/>
      <c r="F67" s="49"/>
      <c r="G67" s="49"/>
    </row>
    <row r="68" spans="2:7" x14ac:dyDescent="0.2">
      <c r="B68" s="49"/>
      <c r="C68" s="49"/>
      <c r="D68" s="49"/>
      <c r="E68" s="49"/>
      <c r="F68" s="49"/>
      <c r="G68" s="49"/>
    </row>
    <row r="69" spans="2:7" x14ac:dyDescent="0.2">
      <c r="B69" s="49"/>
      <c r="C69" s="49"/>
      <c r="D69" s="49"/>
      <c r="E69" s="49"/>
      <c r="F69" s="49"/>
      <c r="G69" s="49"/>
    </row>
    <row r="70" spans="2:7" x14ac:dyDescent="0.2">
      <c r="B70" s="49"/>
      <c r="C70" s="49"/>
      <c r="D70" s="49"/>
      <c r="E70" s="49"/>
      <c r="F70" s="49"/>
      <c r="G70" s="49"/>
    </row>
    <row r="71" spans="2:7" x14ac:dyDescent="0.2">
      <c r="B71" s="49"/>
      <c r="C71" s="49"/>
      <c r="D71" s="49"/>
      <c r="E71" s="49"/>
      <c r="F71" s="49"/>
      <c r="G71" s="49"/>
    </row>
    <row r="72" spans="2:7" x14ac:dyDescent="0.2">
      <c r="B72" s="49"/>
      <c r="C72" s="49"/>
      <c r="D72" s="49"/>
      <c r="E72" s="49"/>
      <c r="F72" s="49"/>
      <c r="G72" s="49"/>
    </row>
    <row r="73" spans="2:7" x14ac:dyDescent="0.2">
      <c r="B73" s="49"/>
      <c r="C73" s="49"/>
      <c r="D73" s="49"/>
      <c r="E73" s="49"/>
      <c r="F73" s="49"/>
      <c r="G73" s="49"/>
    </row>
    <row r="74" spans="2:7" x14ac:dyDescent="0.2">
      <c r="B74" s="49"/>
      <c r="C74" s="49"/>
      <c r="D74" s="49"/>
      <c r="E74" s="49"/>
      <c r="F74" s="49"/>
      <c r="G74" s="49"/>
    </row>
    <row r="75" spans="2:7" x14ac:dyDescent="0.2">
      <c r="B75" s="49"/>
      <c r="C75" s="49"/>
      <c r="D75" s="49"/>
      <c r="E75" s="49"/>
      <c r="F75" s="49"/>
      <c r="G75" s="49"/>
    </row>
    <row r="76" spans="2:7" x14ac:dyDescent="0.2">
      <c r="B76" s="49"/>
      <c r="C76" s="49"/>
      <c r="D76" s="49"/>
      <c r="E76" s="49"/>
      <c r="F76" s="49"/>
      <c r="G76" s="49"/>
    </row>
    <row r="77" spans="2:7" x14ac:dyDescent="0.2">
      <c r="B77" s="49"/>
      <c r="C77" s="49"/>
      <c r="D77" s="49"/>
      <c r="E77" s="49"/>
      <c r="F77" s="49"/>
      <c r="G77" s="49"/>
    </row>
    <row r="78" spans="2:7" x14ac:dyDescent="0.2">
      <c r="B78" s="49"/>
      <c r="C78" s="49"/>
      <c r="D78" s="49"/>
      <c r="E78" s="49"/>
      <c r="F78" s="49"/>
      <c r="G78" s="49"/>
    </row>
    <row r="79" spans="2:7" x14ac:dyDescent="0.2">
      <c r="B79" s="49"/>
      <c r="C79" s="49"/>
      <c r="D79" s="49"/>
      <c r="E79" s="49"/>
      <c r="F79" s="49"/>
      <c r="G79" s="49"/>
    </row>
    <row r="80" spans="2:7" x14ac:dyDescent="0.2">
      <c r="B80" s="49"/>
      <c r="C80" s="49"/>
      <c r="D80" s="49"/>
      <c r="E80" s="49"/>
      <c r="F80" s="49"/>
      <c r="G80" s="49"/>
    </row>
    <row r="81" spans="2:7" x14ac:dyDescent="0.2">
      <c r="B81" s="49"/>
      <c r="C81" s="49"/>
      <c r="D81" s="49"/>
      <c r="E81" s="49"/>
      <c r="F81" s="49"/>
      <c r="G81" s="49"/>
    </row>
    <row r="82" spans="2:7" x14ac:dyDescent="0.2">
      <c r="B82" s="49"/>
      <c r="C82" s="49"/>
      <c r="D82" s="49"/>
      <c r="E82" s="49"/>
      <c r="F82" s="49"/>
      <c r="G82" s="49"/>
    </row>
    <row r="83" spans="2:7" x14ac:dyDescent="0.2">
      <c r="B83" s="49"/>
      <c r="C83" s="49"/>
      <c r="D83" s="49"/>
      <c r="E83" s="49"/>
      <c r="F83" s="49"/>
      <c r="G83" s="49"/>
    </row>
    <row r="84" spans="2:7" x14ac:dyDescent="0.2">
      <c r="B84" s="49"/>
      <c r="C84" s="49"/>
      <c r="D84" s="49"/>
      <c r="E84" s="49"/>
      <c r="F84" s="49"/>
      <c r="G84" s="49"/>
    </row>
    <row r="85" spans="2:7" x14ac:dyDescent="0.2">
      <c r="B85" s="49"/>
      <c r="C85" s="49"/>
      <c r="D85" s="49"/>
      <c r="E85" s="49"/>
      <c r="F85" s="49"/>
      <c r="G85" s="49"/>
    </row>
    <row r="86" spans="2:7" x14ac:dyDescent="0.2">
      <c r="B86" s="49"/>
      <c r="C86" s="49"/>
      <c r="D86" s="49"/>
      <c r="E86" s="49"/>
      <c r="F86" s="49"/>
      <c r="G86" s="49"/>
    </row>
    <row r="87" spans="2:7" x14ac:dyDescent="0.2">
      <c r="B87" s="49"/>
      <c r="C87" s="49"/>
      <c r="D87" s="49"/>
      <c r="E87" s="49"/>
      <c r="F87" s="49"/>
      <c r="G87" s="49"/>
    </row>
    <row r="88" spans="2:7" x14ac:dyDescent="0.2">
      <c r="B88" s="49"/>
      <c r="C88" s="49"/>
      <c r="D88" s="49"/>
      <c r="E88" s="49"/>
      <c r="F88" s="49"/>
      <c r="G88" s="49"/>
    </row>
    <row r="89" spans="2:7" x14ac:dyDescent="0.2">
      <c r="B89" s="49"/>
      <c r="C89" s="49"/>
      <c r="D89" s="49"/>
      <c r="E89" s="49"/>
      <c r="F89" s="49"/>
      <c r="G89" s="49"/>
    </row>
    <row r="90" spans="2:7" x14ac:dyDescent="0.2">
      <c r="B90" s="49"/>
      <c r="C90" s="49"/>
      <c r="D90" s="49"/>
      <c r="E90" s="49"/>
      <c r="F90" s="49"/>
      <c r="G90" s="49"/>
    </row>
    <row r="91" spans="2:7" x14ac:dyDescent="0.2">
      <c r="B91" s="49"/>
      <c r="C91" s="49"/>
      <c r="D91" s="49"/>
      <c r="E91" s="49"/>
      <c r="F91" s="49"/>
      <c r="G91" s="49"/>
    </row>
    <row r="92" spans="2:7" x14ac:dyDescent="0.2">
      <c r="B92" s="49"/>
      <c r="C92" s="49"/>
      <c r="D92" s="49"/>
      <c r="E92" s="49"/>
      <c r="F92" s="49"/>
      <c r="G92" s="49"/>
    </row>
    <row r="93" spans="2:7" x14ac:dyDescent="0.2">
      <c r="B93" s="49"/>
      <c r="C93" s="49"/>
      <c r="D93" s="49"/>
      <c r="E93" s="49"/>
      <c r="F93" s="49"/>
      <c r="G93" s="49"/>
    </row>
    <row r="94" spans="2:7" x14ac:dyDescent="0.2">
      <c r="B94" s="49"/>
      <c r="C94" s="49"/>
      <c r="D94" s="49"/>
      <c r="E94" s="49"/>
      <c r="F94" s="49"/>
      <c r="G94" s="49"/>
    </row>
    <row r="95" spans="2:7" x14ac:dyDescent="0.2">
      <c r="B95" s="49"/>
      <c r="C95" s="49"/>
      <c r="D95" s="49"/>
      <c r="E95" s="49"/>
      <c r="F95" s="49"/>
      <c r="G95" s="49"/>
    </row>
    <row r="96" spans="2:7" x14ac:dyDescent="0.2">
      <c r="B96" s="49"/>
      <c r="C96" s="49"/>
      <c r="D96" s="49"/>
      <c r="E96" s="49"/>
      <c r="F96" s="49"/>
      <c r="G96" s="49"/>
    </row>
    <row r="97" spans="2:7" x14ac:dyDescent="0.2">
      <c r="B97" s="49"/>
      <c r="C97" s="49"/>
      <c r="D97" s="49"/>
      <c r="E97" s="49"/>
      <c r="F97" s="49"/>
      <c r="G97" s="49"/>
    </row>
    <row r="104" spans="2:7" s="41" customFormat="1" ht="15" x14ac:dyDescent="0.2"/>
    <row r="105" spans="2:7" s="41" customFormat="1" ht="15" x14ac:dyDescent="0.2"/>
    <row r="106" spans="2:7" s="41" customFormat="1" ht="15" x14ac:dyDescent="0.2"/>
    <row r="109" spans="2:7" s="44" customFormat="1" ht="11.25" x14ac:dyDescent="0.2"/>
    <row r="111" spans="2:7" x14ac:dyDescent="0.2">
      <c r="B111" s="49"/>
      <c r="C111" s="49"/>
      <c r="D111" s="49"/>
      <c r="E111" s="49"/>
      <c r="F111" s="49"/>
    </row>
    <row r="112" spans="2:7" x14ac:dyDescent="0.2">
      <c r="B112" s="49"/>
      <c r="C112" s="49"/>
      <c r="D112" s="49"/>
      <c r="E112" s="49"/>
      <c r="F112" s="49"/>
    </row>
    <row r="113" spans="2:6" x14ac:dyDescent="0.2">
      <c r="B113" s="49"/>
      <c r="C113" s="49"/>
      <c r="D113" s="49"/>
      <c r="E113" s="49"/>
      <c r="F113" s="49"/>
    </row>
    <row r="114" spans="2:6" x14ac:dyDescent="0.2">
      <c r="B114" s="49"/>
      <c r="C114" s="49"/>
      <c r="D114" s="49"/>
      <c r="E114" s="49"/>
      <c r="F114" s="49"/>
    </row>
    <row r="115" spans="2:6" x14ac:dyDescent="0.2">
      <c r="B115" s="49"/>
      <c r="C115" s="49"/>
      <c r="D115" s="49"/>
      <c r="E115" s="49"/>
      <c r="F115" s="49"/>
    </row>
    <row r="116" spans="2:6" x14ac:dyDescent="0.2">
      <c r="B116" s="49"/>
      <c r="C116" s="49"/>
      <c r="D116" s="49"/>
      <c r="E116" s="49"/>
      <c r="F116" s="49"/>
    </row>
    <row r="117" spans="2:6" x14ac:dyDescent="0.2">
      <c r="B117" s="49"/>
      <c r="C117" s="49"/>
      <c r="D117" s="49"/>
      <c r="E117" s="49"/>
      <c r="F117" s="49"/>
    </row>
    <row r="118" spans="2:6" x14ac:dyDescent="0.2">
      <c r="B118" s="49"/>
      <c r="C118" s="49"/>
      <c r="D118" s="49"/>
      <c r="E118" s="49"/>
      <c r="F118" s="49"/>
    </row>
    <row r="119" spans="2:6" x14ac:dyDescent="0.2">
      <c r="B119" s="49"/>
      <c r="C119" s="49"/>
      <c r="D119" s="49"/>
      <c r="E119" s="49"/>
      <c r="F119" s="49"/>
    </row>
    <row r="120" spans="2:6" x14ac:dyDescent="0.2">
      <c r="B120" s="49"/>
      <c r="C120" s="49"/>
      <c r="D120" s="49"/>
      <c r="E120" s="49"/>
      <c r="F120" s="49"/>
    </row>
    <row r="121" spans="2:6" x14ac:dyDescent="0.2">
      <c r="B121" s="49"/>
      <c r="C121" s="49"/>
      <c r="D121" s="49"/>
      <c r="E121" s="49"/>
      <c r="F121" s="49"/>
    </row>
    <row r="122" spans="2:6" x14ac:dyDescent="0.2">
      <c r="B122" s="49"/>
      <c r="C122" s="49"/>
      <c r="D122" s="49"/>
      <c r="E122" s="49"/>
      <c r="F122" s="49"/>
    </row>
    <row r="123" spans="2:6" x14ac:dyDescent="0.2">
      <c r="B123" s="49"/>
      <c r="C123" s="49"/>
      <c r="D123" s="49"/>
      <c r="E123" s="49"/>
      <c r="F123" s="49"/>
    </row>
    <row r="124" spans="2:6" x14ac:dyDescent="0.2">
      <c r="B124" s="49"/>
      <c r="C124" s="49"/>
      <c r="D124" s="49"/>
      <c r="E124" s="49"/>
      <c r="F124" s="49"/>
    </row>
    <row r="125" spans="2:6" x14ac:dyDescent="0.2">
      <c r="B125" s="49"/>
      <c r="C125" s="49"/>
      <c r="D125" s="49"/>
      <c r="E125" s="49"/>
      <c r="F125" s="49"/>
    </row>
    <row r="126" spans="2:6" x14ac:dyDescent="0.2">
      <c r="B126" s="49"/>
      <c r="C126" s="49"/>
      <c r="D126" s="49"/>
      <c r="E126" s="49"/>
      <c r="F126" s="49"/>
    </row>
    <row r="127" spans="2:6" x14ac:dyDescent="0.2">
      <c r="B127" s="49"/>
      <c r="C127" s="49"/>
      <c r="D127" s="49"/>
      <c r="E127" s="49"/>
      <c r="F127" s="49"/>
    </row>
    <row r="128" spans="2:6" x14ac:dyDescent="0.2">
      <c r="B128" s="49"/>
      <c r="C128" s="49"/>
      <c r="D128" s="49"/>
      <c r="E128" s="49"/>
      <c r="F128" s="49"/>
    </row>
    <row r="129" spans="2:6" x14ac:dyDescent="0.2">
      <c r="B129" s="49"/>
      <c r="C129" s="49"/>
      <c r="D129" s="49"/>
      <c r="E129" s="49"/>
      <c r="F129" s="49"/>
    </row>
    <row r="130" spans="2:6" x14ac:dyDescent="0.2">
      <c r="B130" s="49"/>
      <c r="C130" s="49"/>
      <c r="D130" s="49"/>
      <c r="E130" s="49"/>
      <c r="F130" s="49"/>
    </row>
    <row r="131" spans="2:6" x14ac:dyDescent="0.2">
      <c r="B131" s="49"/>
      <c r="C131" s="49"/>
      <c r="D131" s="49"/>
      <c r="E131" s="49"/>
      <c r="F131" s="49"/>
    </row>
    <row r="132" spans="2:6" x14ac:dyDescent="0.2">
      <c r="B132" s="49"/>
      <c r="C132" s="49"/>
      <c r="D132" s="49"/>
      <c r="E132" s="49"/>
      <c r="F132" s="49"/>
    </row>
    <row r="133" spans="2:6" x14ac:dyDescent="0.2">
      <c r="B133" s="49"/>
      <c r="C133" s="49"/>
      <c r="D133" s="49"/>
      <c r="E133" s="49"/>
      <c r="F133" s="49"/>
    </row>
    <row r="134" spans="2:6" x14ac:dyDescent="0.2">
      <c r="B134" s="49"/>
      <c r="C134" s="49"/>
      <c r="D134" s="49"/>
      <c r="E134" s="49"/>
      <c r="F134" s="49"/>
    </row>
    <row r="135" spans="2:6" x14ac:dyDescent="0.2">
      <c r="B135" s="49"/>
      <c r="C135" s="49"/>
      <c r="D135" s="49"/>
      <c r="E135" s="49"/>
      <c r="F135" s="49"/>
    </row>
    <row r="136" spans="2:6" x14ac:dyDescent="0.2">
      <c r="B136" s="49"/>
      <c r="C136" s="49"/>
      <c r="D136" s="49"/>
      <c r="E136" s="49"/>
      <c r="F136" s="49"/>
    </row>
    <row r="137" spans="2:6" x14ac:dyDescent="0.2">
      <c r="B137" s="49"/>
      <c r="C137" s="49"/>
      <c r="D137" s="49"/>
      <c r="E137" s="49"/>
      <c r="F137" s="49"/>
    </row>
    <row r="138" spans="2:6" x14ac:dyDescent="0.2">
      <c r="B138" s="49"/>
      <c r="C138" s="49"/>
      <c r="D138" s="49"/>
      <c r="E138" s="49"/>
      <c r="F138" s="49"/>
    </row>
    <row r="139" spans="2:6" x14ac:dyDescent="0.2">
      <c r="B139" s="49"/>
      <c r="C139" s="49"/>
      <c r="D139" s="49"/>
      <c r="E139" s="49"/>
      <c r="F139" s="49"/>
    </row>
    <row r="140" spans="2:6" x14ac:dyDescent="0.2">
      <c r="B140" s="49"/>
      <c r="C140" s="49"/>
      <c r="D140" s="49"/>
      <c r="E140" s="49"/>
      <c r="F140" s="49"/>
    </row>
    <row r="141" spans="2:6" x14ac:dyDescent="0.2">
      <c r="B141" s="49"/>
      <c r="C141" s="49"/>
      <c r="D141" s="49"/>
      <c r="E141" s="49"/>
      <c r="F141" s="49"/>
    </row>
    <row r="142" spans="2:6" x14ac:dyDescent="0.2">
      <c r="B142" s="49"/>
      <c r="C142" s="49"/>
      <c r="D142" s="49"/>
      <c r="E142" s="49"/>
      <c r="F142" s="49"/>
    </row>
    <row r="143" spans="2:6" x14ac:dyDescent="0.2">
      <c r="B143" s="49"/>
      <c r="C143" s="49"/>
      <c r="D143" s="49"/>
      <c r="E143" s="49"/>
      <c r="F143" s="49"/>
    </row>
    <row r="144" spans="2:6" x14ac:dyDescent="0.2">
      <c r="B144" s="49"/>
      <c r="C144" s="49"/>
      <c r="D144" s="49"/>
      <c r="E144" s="49"/>
      <c r="F144" s="49"/>
    </row>
    <row r="145" spans="2:6" x14ac:dyDescent="0.2">
      <c r="B145" s="49"/>
      <c r="C145" s="49"/>
      <c r="D145" s="49"/>
      <c r="E145" s="49"/>
      <c r="F145" s="49"/>
    </row>
    <row r="146" spans="2:6" x14ac:dyDescent="0.2">
      <c r="B146" s="49"/>
      <c r="C146" s="49"/>
      <c r="D146" s="49"/>
      <c r="E146" s="49"/>
      <c r="F146" s="49"/>
    </row>
    <row r="147" spans="2:6" x14ac:dyDescent="0.2">
      <c r="B147" s="49"/>
      <c r="C147" s="49"/>
      <c r="D147" s="49"/>
      <c r="E147" s="49"/>
      <c r="F147" s="49"/>
    </row>
    <row r="148" spans="2:6" x14ac:dyDescent="0.2">
      <c r="B148" s="49"/>
      <c r="C148" s="49"/>
      <c r="D148" s="49"/>
      <c r="E148" s="49"/>
      <c r="F148" s="49"/>
    </row>
    <row r="149" spans="2:6" x14ac:dyDescent="0.2">
      <c r="B149" s="49"/>
      <c r="C149" s="49"/>
      <c r="D149" s="49"/>
      <c r="E149" s="49"/>
      <c r="F149" s="49"/>
    </row>
    <row r="156" spans="2:6" s="41" customFormat="1" ht="15" x14ac:dyDescent="0.2"/>
    <row r="157" spans="2:6" s="41" customFormat="1" ht="15" x14ac:dyDescent="0.2"/>
    <row r="158" spans="2:6" s="41" customFormat="1" ht="15" x14ac:dyDescent="0.2"/>
    <row r="161" spans="2:6" s="44" customFormat="1" ht="11.25" x14ac:dyDescent="0.2"/>
    <row r="163" spans="2:6" x14ac:dyDescent="0.2">
      <c r="B163" s="49"/>
      <c r="C163" s="49"/>
      <c r="D163" s="49"/>
      <c r="E163" s="49"/>
      <c r="F163" s="49"/>
    </row>
    <row r="164" spans="2:6" x14ac:dyDescent="0.2">
      <c r="B164" s="49"/>
      <c r="C164" s="49"/>
      <c r="D164" s="49"/>
      <c r="E164" s="49"/>
      <c r="F164" s="49"/>
    </row>
    <row r="165" spans="2:6" x14ac:dyDescent="0.2">
      <c r="B165" s="49"/>
      <c r="C165" s="49"/>
      <c r="D165" s="49"/>
      <c r="E165" s="49"/>
      <c r="F165" s="49"/>
    </row>
    <row r="166" spans="2:6" x14ac:dyDescent="0.2">
      <c r="B166" s="49"/>
      <c r="C166" s="49"/>
      <c r="D166" s="49"/>
      <c r="E166" s="49"/>
      <c r="F166" s="49"/>
    </row>
    <row r="167" spans="2:6" x14ac:dyDescent="0.2">
      <c r="B167" s="49"/>
      <c r="C167" s="49"/>
      <c r="D167" s="49"/>
      <c r="E167" s="49"/>
      <c r="F167" s="49"/>
    </row>
    <row r="168" spans="2:6" x14ac:dyDescent="0.2">
      <c r="B168" s="49"/>
      <c r="C168" s="49"/>
      <c r="D168" s="49"/>
      <c r="E168" s="49"/>
      <c r="F168" s="49"/>
    </row>
    <row r="169" spans="2:6" x14ac:dyDescent="0.2">
      <c r="B169" s="49"/>
      <c r="C169" s="49"/>
      <c r="D169" s="49"/>
      <c r="E169" s="49"/>
      <c r="F169" s="49"/>
    </row>
    <row r="170" spans="2:6" x14ac:dyDescent="0.2">
      <c r="B170" s="49"/>
      <c r="C170" s="49"/>
      <c r="D170" s="49"/>
      <c r="E170" s="49"/>
      <c r="F170" s="49"/>
    </row>
    <row r="171" spans="2:6" x14ac:dyDescent="0.2">
      <c r="B171" s="49"/>
      <c r="C171" s="49"/>
      <c r="D171" s="49"/>
      <c r="E171" s="49"/>
      <c r="F171" s="49"/>
    </row>
    <row r="172" spans="2:6" x14ac:dyDescent="0.2">
      <c r="B172" s="49"/>
      <c r="C172" s="49"/>
      <c r="D172" s="49"/>
      <c r="E172" s="49"/>
      <c r="F172" s="49"/>
    </row>
    <row r="173" spans="2:6" x14ac:dyDescent="0.2">
      <c r="B173" s="49"/>
      <c r="C173" s="49"/>
      <c r="D173" s="49"/>
      <c r="E173" s="49"/>
      <c r="F173" s="49"/>
    </row>
    <row r="174" spans="2:6" x14ac:dyDescent="0.2">
      <c r="B174" s="49"/>
      <c r="C174" s="49"/>
      <c r="D174" s="49"/>
      <c r="E174" s="49"/>
      <c r="F174" s="49"/>
    </row>
    <row r="175" spans="2:6" x14ac:dyDescent="0.2">
      <c r="B175" s="49"/>
      <c r="C175" s="49"/>
      <c r="D175" s="49"/>
      <c r="E175" s="49"/>
      <c r="F175" s="49"/>
    </row>
    <row r="176" spans="2:6" x14ac:dyDescent="0.2">
      <c r="B176" s="49"/>
      <c r="C176" s="49"/>
      <c r="D176" s="49"/>
      <c r="E176" s="49"/>
      <c r="F176" s="49"/>
    </row>
    <row r="177" spans="2:6" x14ac:dyDescent="0.2">
      <c r="B177" s="49"/>
      <c r="C177" s="49"/>
      <c r="D177" s="49"/>
      <c r="E177" s="49"/>
      <c r="F177" s="49"/>
    </row>
    <row r="178" spans="2:6" x14ac:dyDescent="0.2">
      <c r="B178" s="49"/>
      <c r="C178" s="49"/>
      <c r="D178" s="49"/>
      <c r="E178" s="49"/>
      <c r="F178" s="49"/>
    </row>
    <row r="179" spans="2:6" x14ac:dyDescent="0.2">
      <c r="B179" s="49"/>
      <c r="C179" s="49"/>
      <c r="D179" s="49"/>
      <c r="E179" s="49"/>
      <c r="F179" s="49"/>
    </row>
    <row r="180" spans="2:6" x14ac:dyDescent="0.2">
      <c r="B180" s="49"/>
      <c r="C180" s="49"/>
      <c r="D180" s="49"/>
      <c r="E180" s="49"/>
      <c r="F180" s="49"/>
    </row>
    <row r="181" spans="2:6" x14ac:dyDescent="0.2">
      <c r="B181" s="49"/>
      <c r="C181" s="49"/>
      <c r="D181" s="49"/>
      <c r="E181" s="49"/>
      <c r="F181" s="49"/>
    </row>
    <row r="182" spans="2:6" x14ac:dyDescent="0.2">
      <c r="B182" s="49"/>
      <c r="C182" s="49"/>
      <c r="D182" s="49"/>
      <c r="E182" s="49"/>
      <c r="F182" s="49"/>
    </row>
    <row r="183" spans="2:6" x14ac:dyDescent="0.2">
      <c r="B183" s="49"/>
      <c r="C183" s="49"/>
      <c r="D183" s="49"/>
      <c r="E183" s="49"/>
      <c r="F183" s="49"/>
    </row>
    <row r="184" spans="2:6" x14ac:dyDescent="0.2">
      <c r="B184" s="49"/>
      <c r="C184" s="49"/>
      <c r="D184" s="49"/>
      <c r="E184" s="49"/>
      <c r="F184" s="49"/>
    </row>
    <row r="185" spans="2:6" x14ac:dyDescent="0.2">
      <c r="B185" s="49"/>
      <c r="C185" s="49"/>
      <c r="D185" s="49"/>
      <c r="E185" s="49"/>
      <c r="F185" s="49"/>
    </row>
    <row r="186" spans="2:6" x14ac:dyDescent="0.2">
      <c r="B186" s="49"/>
      <c r="C186" s="49"/>
      <c r="D186" s="49"/>
      <c r="E186" s="49"/>
      <c r="F186" s="49"/>
    </row>
    <row r="187" spans="2:6" x14ac:dyDescent="0.2">
      <c r="B187" s="49"/>
      <c r="C187" s="49"/>
      <c r="D187" s="49"/>
      <c r="E187" s="49"/>
      <c r="F187" s="49"/>
    </row>
    <row r="188" spans="2:6" x14ac:dyDescent="0.2">
      <c r="B188" s="49"/>
      <c r="C188" s="49"/>
      <c r="D188" s="49"/>
      <c r="E188" s="49"/>
      <c r="F188" s="49"/>
    </row>
    <row r="189" spans="2:6" x14ac:dyDescent="0.2">
      <c r="B189" s="49"/>
      <c r="C189" s="49"/>
      <c r="D189" s="49"/>
      <c r="E189" s="49"/>
      <c r="F189" s="49"/>
    </row>
    <row r="190" spans="2:6" x14ac:dyDescent="0.2">
      <c r="B190" s="49"/>
      <c r="C190" s="49"/>
      <c r="D190" s="49"/>
      <c r="E190" s="49"/>
      <c r="F190" s="49"/>
    </row>
    <row r="191" spans="2:6" x14ac:dyDescent="0.2">
      <c r="B191" s="49"/>
      <c r="C191" s="49"/>
      <c r="D191" s="49"/>
      <c r="E191" s="49"/>
      <c r="F191" s="49"/>
    </row>
    <row r="192" spans="2:6" x14ac:dyDescent="0.2">
      <c r="B192" s="49"/>
      <c r="C192" s="49"/>
      <c r="D192" s="49"/>
      <c r="E192" s="49"/>
      <c r="F192" s="49"/>
    </row>
    <row r="193" spans="2:6" x14ac:dyDescent="0.2">
      <c r="B193" s="49"/>
      <c r="C193" s="49"/>
      <c r="D193" s="49"/>
      <c r="E193" s="49"/>
      <c r="F193" s="49"/>
    </row>
    <row r="194" spans="2:6" x14ac:dyDescent="0.2">
      <c r="B194" s="49"/>
      <c r="C194" s="49"/>
      <c r="D194" s="49"/>
      <c r="E194" s="49"/>
      <c r="F194" s="49"/>
    </row>
    <row r="195" spans="2:6" x14ac:dyDescent="0.2">
      <c r="B195" s="49"/>
      <c r="C195" s="49"/>
      <c r="D195" s="49"/>
      <c r="E195" s="49"/>
      <c r="F195" s="49"/>
    </row>
    <row r="196" spans="2:6" x14ac:dyDescent="0.2">
      <c r="B196" s="49"/>
      <c r="C196" s="49"/>
      <c r="D196" s="49"/>
      <c r="E196" s="49"/>
      <c r="F196" s="49"/>
    </row>
    <row r="197" spans="2:6" x14ac:dyDescent="0.2">
      <c r="B197" s="49"/>
      <c r="C197" s="49"/>
      <c r="D197" s="49"/>
      <c r="E197" s="49"/>
      <c r="F197" s="49"/>
    </row>
    <row r="198" spans="2:6" x14ac:dyDescent="0.2">
      <c r="B198" s="49"/>
      <c r="C198" s="49"/>
      <c r="D198" s="49"/>
      <c r="E198" s="49"/>
      <c r="F198" s="49"/>
    </row>
    <row r="199" spans="2:6" x14ac:dyDescent="0.2">
      <c r="B199" s="49"/>
      <c r="C199" s="49"/>
      <c r="D199" s="49"/>
      <c r="E199" s="49"/>
      <c r="F199" s="49"/>
    </row>
    <row r="200" spans="2:6" x14ac:dyDescent="0.2">
      <c r="B200" s="49"/>
      <c r="C200" s="49"/>
      <c r="D200" s="49"/>
      <c r="E200" s="49"/>
      <c r="F200" s="49"/>
    </row>
    <row r="201" spans="2:6" x14ac:dyDescent="0.2">
      <c r="B201" s="49"/>
      <c r="C201" s="49"/>
      <c r="D201" s="49"/>
      <c r="E201" s="49"/>
      <c r="F201" s="49"/>
    </row>
    <row r="208" spans="2:6" s="41" customFormat="1" ht="15" x14ac:dyDescent="0.2"/>
    <row r="209" spans="2:6" s="41" customFormat="1" ht="15" x14ac:dyDescent="0.2"/>
    <row r="210" spans="2:6" s="41" customFormat="1" ht="15" x14ac:dyDescent="0.2"/>
    <row r="213" spans="2:6" s="44" customFormat="1" ht="11.25" x14ac:dyDescent="0.2"/>
    <row r="216" spans="2:6" x14ac:dyDescent="0.2">
      <c r="B216" s="49"/>
      <c r="C216" s="49"/>
      <c r="D216" s="49"/>
      <c r="E216" s="49"/>
      <c r="F216" s="49"/>
    </row>
    <row r="217" spans="2:6" x14ac:dyDescent="0.2">
      <c r="B217" s="49"/>
      <c r="C217" s="49"/>
      <c r="D217" s="49"/>
      <c r="E217" s="49"/>
      <c r="F217" s="49"/>
    </row>
    <row r="218" spans="2:6" x14ac:dyDescent="0.2">
      <c r="B218" s="49"/>
      <c r="C218" s="49"/>
      <c r="D218" s="49"/>
      <c r="E218" s="49"/>
      <c r="F218" s="49"/>
    </row>
    <row r="219" spans="2:6" x14ac:dyDescent="0.2">
      <c r="B219" s="49"/>
      <c r="C219" s="49"/>
      <c r="D219" s="49"/>
      <c r="E219" s="49"/>
      <c r="F219" s="49"/>
    </row>
    <row r="220" spans="2:6" x14ac:dyDescent="0.2">
      <c r="B220" s="49"/>
      <c r="C220" s="49"/>
      <c r="D220" s="49"/>
      <c r="E220" s="49"/>
      <c r="F220" s="49"/>
    </row>
    <row r="221" spans="2:6" x14ac:dyDescent="0.2">
      <c r="B221" s="49"/>
      <c r="C221" s="49"/>
      <c r="D221" s="49"/>
      <c r="E221" s="49"/>
      <c r="F221" s="49"/>
    </row>
    <row r="222" spans="2:6" x14ac:dyDescent="0.2">
      <c r="B222" s="49"/>
      <c r="C222" s="49"/>
      <c r="D222" s="49"/>
      <c r="E222" s="49"/>
      <c r="F222" s="49"/>
    </row>
    <row r="223" spans="2:6" x14ac:dyDescent="0.2">
      <c r="B223" s="49"/>
      <c r="C223" s="49"/>
      <c r="D223" s="49"/>
      <c r="E223" s="49"/>
      <c r="F223" s="49"/>
    </row>
    <row r="224" spans="2:6" x14ac:dyDescent="0.2">
      <c r="B224" s="49"/>
      <c r="C224" s="49"/>
      <c r="D224" s="49"/>
      <c r="E224" s="49"/>
      <c r="F224" s="49"/>
    </row>
    <row r="225" spans="2:6" x14ac:dyDescent="0.2">
      <c r="B225" s="49"/>
      <c r="C225" s="49"/>
      <c r="D225" s="49"/>
      <c r="E225" s="49"/>
      <c r="F225" s="49"/>
    </row>
    <row r="226" spans="2:6" x14ac:dyDescent="0.2">
      <c r="B226" s="49"/>
      <c r="C226" s="49"/>
      <c r="D226" s="49"/>
      <c r="E226" s="49"/>
      <c r="F226" s="49"/>
    </row>
    <row r="227" spans="2:6" x14ac:dyDescent="0.2">
      <c r="B227" s="49"/>
      <c r="C227" s="49"/>
      <c r="D227" s="49"/>
      <c r="E227" s="49"/>
      <c r="F227" s="49"/>
    </row>
    <row r="228" spans="2:6" x14ac:dyDescent="0.2">
      <c r="B228" s="49"/>
      <c r="C228" s="49"/>
      <c r="D228" s="49"/>
      <c r="E228" s="49"/>
      <c r="F228" s="49"/>
    </row>
    <row r="229" spans="2:6" x14ac:dyDescent="0.2">
      <c r="B229" s="49"/>
      <c r="C229" s="49"/>
      <c r="D229" s="49"/>
      <c r="E229" s="49"/>
      <c r="F229" s="49"/>
    </row>
    <row r="230" spans="2:6" x14ac:dyDescent="0.2">
      <c r="B230" s="49"/>
      <c r="C230" s="49"/>
      <c r="D230" s="49"/>
      <c r="E230" s="49"/>
      <c r="F230" s="49"/>
    </row>
    <row r="231" spans="2:6" x14ac:dyDescent="0.2">
      <c r="B231" s="49"/>
      <c r="C231" s="49"/>
      <c r="D231" s="49"/>
      <c r="E231" s="49"/>
      <c r="F231" s="49"/>
    </row>
    <row r="232" spans="2:6" x14ac:dyDescent="0.2">
      <c r="B232" s="49"/>
      <c r="C232" s="49"/>
      <c r="D232" s="49"/>
      <c r="E232" s="49"/>
      <c r="F232" s="49"/>
    </row>
    <row r="233" spans="2:6" x14ac:dyDescent="0.2">
      <c r="B233" s="49"/>
      <c r="C233" s="49"/>
      <c r="D233" s="49"/>
      <c r="E233" s="49"/>
      <c r="F233" s="49"/>
    </row>
    <row r="234" spans="2:6" x14ac:dyDescent="0.2">
      <c r="B234" s="49"/>
      <c r="C234" s="49"/>
      <c r="D234" s="49"/>
      <c r="E234" s="49"/>
      <c r="F234" s="49"/>
    </row>
    <row r="235" spans="2:6" x14ac:dyDescent="0.2">
      <c r="B235" s="49"/>
      <c r="C235" s="49"/>
      <c r="D235" s="49"/>
      <c r="E235" s="49"/>
      <c r="F235" s="49"/>
    </row>
    <row r="236" spans="2:6" x14ac:dyDescent="0.2">
      <c r="B236" s="49"/>
      <c r="C236" s="49"/>
      <c r="D236" s="49"/>
      <c r="E236" s="49"/>
      <c r="F236" s="49"/>
    </row>
    <row r="237" spans="2:6" x14ac:dyDescent="0.2">
      <c r="B237" s="49"/>
      <c r="C237" s="49"/>
      <c r="D237" s="49"/>
      <c r="E237" s="49"/>
      <c r="F237" s="49"/>
    </row>
    <row r="238" spans="2:6" x14ac:dyDescent="0.2">
      <c r="B238" s="49"/>
      <c r="C238" s="49"/>
      <c r="D238" s="49"/>
      <c r="E238" s="49"/>
      <c r="F238" s="49"/>
    </row>
    <row r="239" spans="2:6" x14ac:dyDescent="0.2">
      <c r="B239" s="49"/>
      <c r="C239" s="49"/>
      <c r="D239" s="49"/>
      <c r="E239" s="49"/>
      <c r="F239" s="49"/>
    </row>
    <row r="240" spans="2:6" x14ac:dyDescent="0.2">
      <c r="B240" s="49"/>
      <c r="C240" s="49"/>
      <c r="D240" s="49"/>
      <c r="E240" s="49"/>
      <c r="F240" s="49"/>
    </row>
    <row r="241" spans="2:6" x14ac:dyDescent="0.2">
      <c r="B241" s="49"/>
      <c r="C241" s="49"/>
      <c r="D241" s="49"/>
      <c r="E241" s="49"/>
      <c r="F241" s="49"/>
    </row>
    <row r="242" spans="2:6" x14ac:dyDescent="0.2">
      <c r="B242" s="49"/>
      <c r="C242" s="49"/>
      <c r="D242" s="49"/>
      <c r="E242" s="49"/>
      <c r="F242" s="49"/>
    </row>
    <row r="243" spans="2:6" x14ac:dyDescent="0.2">
      <c r="B243" s="49"/>
      <c r="C243" s="49"/>
      <c r="D243" s="49"/>
      <c r="E243" s="49"/>
      <c r="F243" s="49"/>
    </row>
    <row r="244" spans="2:6" x14ac:dyDescent="0.2">
      <c r="B244" s="49"/>
      <c r="C244" s="49"/>
      <c r="D244" s="49"/>
      <c r="E244" s="49"/>
      <c r="F244" s="49"/>
    </row>
    <row r="245" spans="2:6" x14ac:dyDescent="0.2">
      <c r="B245" s="49"/>
      <c r="C245" s="49"/>
      <c r="D245" s="49"/>
      <c r="E245" s="49"/>
      <c r="F245" s="49"/>
    </row>
    <row r="246" spans="2:6" x14ac:dyDescent="0.2">
      <c r="B246" s="49"/>
      <c r="C246" s="49"/>
      <c r="D246" s="49"/>
      <c r="E246" s="49"/>
      <c r="F246" s="49"/>
    </row>
    <row r="247" spans="2:6" x14ac:dyDescent="0.2">
      <c r="B247" s="49"/>
      <c r="C247" s="49"/>
      <c r="D247" s="49"/>
      <c r="E247" s="49"/>
      <c r="F247" s="49"/>
    </row>
    <row r="248" spans="2:6" x14ac:dyDescent="0.2">
      <c r="B248" s="49"/>
      <c r="C248" s="49"/>
      <c r="D248" s="49"/>
      <c r="E248" s="49"/>
      <c r="F248" s="49"/>
    </row>
    <row r="249" spans="2:6" x14ac:dyDescent="0.2">
      <c r="B249" s="49"/>
      <c r="C249" s="49"/>
      <c r="D249" s="49"/>
      <c r="E249" s="49"/>
      <c r="F249" s="49"/>
    </row>
    <row r="250" spans="2:6" x14ac:dyDescent="0.2">
      <c r="B250" s="49"/>
      <c r="C250" s="49"/>
      <c r="D250" s="49"/>
      <c r="E250" s="49"/>
      <c r="F250" s="49"/>
    </row>
    <row r="251" spans="2:6" x14ac:dyDescent="0.2">
      <c r="B251" s="49"/>
      <c r="C251" s="49"/>
      <c r="D251" s="49"/>
      <c r="E251" s="49"/>
      <c r="F251" s="49"/>
    </row>
    <row r="252" spans="2:6" x14ac:dyDescent="0.2">
      <c r="B252" s="49"/>
      <c r="C252" s="49"/>
      <c r="D252" s="49"/>
      <c r="E252" s="49"/>
      <c r="F252" s="49"/>
    </row>
    <row r="253" spans="2:6" x14ac:dyDescent="0.2">
      <c r="B253" s="49"/>
      <c r="C253" s="49"/>
      <c r="D253" s="49"/>
      <c r="E253" s="49"/>
      <c r="F253" s="49"/>
    </row>
    <row r="260" spans="2:6" s="41" customFormat="1" ht="15" x14ac:dyDescent="0.2"/>
    <row r="261" spans="2:6" s="41" customFormat="1" ht="15" x14ac:dyDescent="0.2"/>
    <row r="262" spans="2:6" s="41" customFormat="1" ht="15" x14ac:dyDescent="0.2"/>
    <row r="265" spans="2:6" s="44" customFormat="1" ht="11.25" x14ac:dyDescent="0.2"/>
    <row r="268" spans="2:6" x14ac:dyDescent="0.2">
      <c r="B268" s="49"/>
      <c r="C268" s="49"/>
      <c r="D268" s="49"/>
      <c r="E268" s="49"/>
      <c r="F268" s="49"/>
    </row>
    <row r="269" spans="2:6" x14ac:dyDescent="0.2">
      <c r="B269" s="49"/>
      <c r="C269" s="49"/>
      <c r="D269" s="49"/>
      <c r="E269" s="49"/>
      <c r="F269" s="49"/>
    </row>
    <row r="270" spans="2:6" x14ac:dyDescent="0.2">
      <c r="B270" s="49"/>
      <c r="C270" s="49"/>
      <c r="D270" s="49"/>
      <c r="E270" s="49"/>
      <c r="F270" s="49"/>
    </row>
    <row r="271" spans="2:6" x14ac:dyDescent="0.2">
      <c r="B271" s="49"/>
      <c r="C271" s="49"/>
      <c r="D271" s="49"/>
      <c r="E271" s="49"/>
      <c r="F271" s="49"/>
    </row>
    <row r="272" spans="2:6" x14ac:dyDescent="0.2">
      <c r="B272" s="49"/>
      <c r="C272" s="49"/>
      <c r="D272" s="49"/>
      <c r="E272" s="49"/>
      <c r="F272" s="49"/>
    </row>
    <row r="273" spans="2:6" x14ac:dyDescent="0.2">
      <c r="B273" s="49"/>
      <c r="C273" s="49"/>
      <c r="D273" s="49"/>
      <c r="E273" s="49"/>
      <c r="F273" s="49"/>
    </row>
    <row r="274" spans="2:6" x14ac:dyDescent="0.2">
      <c r="B274" s="49"/>
      <c r="C274" s="49"/>
      <c r="D274" s="49"/>
      <c r="E274" s="49"/>
      <c r="F274" s="49"/>
    </row>
    <row r="275" spans="2:6" x14ac:dyDescent="0.2">
      <c r="B275" s="49"/>
      <c r="C275" s="49"/>
      <c r="D275" s="49"/>
      <c r="E275" s="49"/>
      <c r="F275" s="49"/>
    </row>
    <row r="276" spans="2:6" x14ac:dyDescent="0.2">
      <c r="B276" s="49"/>
      <c r="C276" s="49"/>
      <c r="D276" s="49"/>
      <c r="E276" s="49"/>
      <c r="F276" s="49"/>
    </row>
    <row r="277" spans="2:6" x14ac:dyDescent="0.2">
      <c r="B277" s="49"/>
      <c r="C277" s="49"/>
      <c r="D277" s="49"/>
      <c r="E277" s="49"/>
      <c r="F277" s="49"/>
    </row>
    <row r="278" spans="2:6" x14ac:dyDescent="0.2">
      <c r="B278" s="49"/>
      <c r="C278" s="49"/>
      <c r="D278" s="49"/>
      <c r="E278" s="49"/>
      <c r="F278" s="49"/>
    </row>
    <row r="279" spans="2:6" x14ac:dyDescent="0.2">
      <c r="B279" s="49"/>
      <c r="C279" s="49"/>
      <c r="D279" s="49"/>
      <c r="E279" s="49"/>
      <c r="F279" s="49"/>
    </row>
    <row r="280" spans="2:6" x14ac:dyDescent="0.2">
      <c r="B280" s="49"/>
      <c r="C280" s="49"/>
      <c r="D280" s="49"/>
      <c r="E280" s="49"/>
      <c r="F280" s="49"/>
    </row>
    <row r="281" spans="2:6" x14ac:dyDescent="0.2">
      <c r="B281" s="49"/>
      <c r="C281" s="49"/>
      <c r="D281" s="49"/>
      <c r="E281" s="49"/>
      <c r="F281" s="49"/>
    </row>
    <row r="282" spans="2:6" x14ac:dyDescent="0.2">
      <c r="B282" s="49"/>
      <c r="C282" s="49"/>
      <c r="D282" s="49"/>
      <c r="E282" s="49"/>
      <c r="F282" s="49"/>
    </row>
    <row r="283" spans="2:6" x14ac:dyDescent="0.2">
      <c r="B283" s="49"/>
      <c r="C283" s="49"/>
      <c r="D283" s="49"/>
      <c r="E283" s="49"/>
      <c r="F283" s="49"/>
    </row>
    <row r="284" spans="2:6" x14ac:dyDescent="0.2">
      <c r="B284" s="49"/>
      <c r="C284" s="49"/>
      <c r="D284" s="49"/>
      <c r="E284" s="49"/>
      <c r="F284" s="49"/>
    </row>
    <row r="285" spans="2:6" x14ac:dyDescent="0.2">
      <c r="B285" s="49"/>
      <c r="C285" s="49"/>
      <c r="D285" s="49"/>
      <c r="E285" s="49"/>
      <c r="F285" s="49"/>
    </row>
    <row r="286" spans="2:6" x14ac:dyDescent="0.2">
      <c r="B286" s="49"/>
      <c r="C286" s="49"/>
      <c r="D286" s="49"/>
      <c r="E286" s="49"/>
      <c r="F286" s="49"/>
    </row>
    <row r="287" spans="2:6" x14ac:dyDescent="0.2">
      <c r="B287" s="49"/>
      <c r="C287" s="49"/>
      <c r="D287" s="49"/>
      <c r="E287" s="49"/>
      <c r="F287" s="49"/>
    </row>
    <row r="288" spans="2:6" x14ac:dyDescent="0.2">
      <c r="B288" s="49"/>
      <c r="C288" s="49"/>
      <c r="D288" s="49"/>
      <c r="E288" s="49"/>
      <c r="F288" s="49"/>
    </row>
    <row r="289" spans="2:6" x14ac:dyDescent="0.2">
      <c r="B289" s="49"/>
      <c r="C289" s="49"/>
      <c r="D289" s="49"/>
      <c r="E289" s="49"/>
      <c r="F289" s="49"/>
    </row>
    <row r="290" spans="2:6" x14ac:dyDescent="0.2">
      <c r="B290" s="49"/>
      <c r="C290" s="49"/>
      <c r="D290" s="49"/>
      <c r="E290" s="49"/>
      <c r="F290" s="49"/>
    </row>
    <row r="291" spans="2:6" x14ac:dyDescent="0.2">
      <c r="B291" s="49"/>
      <c r="C291" s="49"/>
      <c r="D291" s="49"/>
      <c r="E291" s="49"/>
      <c r="F291" s="49"/>
    </row>
    <row r="292" spans="2:6" x14ac:dyDescent="0.2">
      <c r="B292" s="49"/>
      <c r="C292" s="49"/>
      <c r="D292" s="49"/>
      <c r="E292" s="49"/>
      <c r="F292" s="49"/>
    </row>
    <row r="293" spans="2:6" x14ac:dyDescent="0.2">
      <c r="B293" s="49"/>
      <c r="C293" s="49"/>
      <c r="D293" s="49"/>
      <c r="E293" s="49"/>
      <c r="F293" s="49"/>
    </row>
    <row r="294" spans="2:6" x14ac:dyDescent="0.2">
      <c r="B294" s="49"/>
      <c r="C294" s="49"/>
      <c r="D294" s="49"/>
      <c r="E294" s="49"/>
      <c r="F294" s="49"/>
    </row>
    <row r="295" spans="2:6" x14ac:dyDescent="0.2">
      <c r="B295" s="49"/>
      <c r="C295" s="49"/>
      <c r="D295" s="49"/>
      <c r="E295" s="49"/>
      <c r="F295" s="49"/>
    </row>
    <row r="296" spans="2:6" x14ac:dyDescent="0.2">
      <c r="B296" s="49"/>
      <c r="C296" s="49"/>
      <c r="D296" s="49"/>
      <c r="E296" s="49"/>
      <c r="F296" s="49"/>
    </row>
    <row r="297" spans="2:6" x14ac:dyDescent="0.2">
      <c r="B297" s="49"/>
      <c r="C297" s="49"/>
      <c r="D297" s="49"/>
      <c r="E297" s="49"/>
      <c r="F297" s="49"/>
    </row>
    <row r="298" spans="2:6" x14ac:dyDescent="0.2">
      <c r="B298" s="49"/>
      <c r="C298" s="49"/>
      <c r="D298" s="49"/>
      <c r="E298" s="49"/>
      <c r="F298" s="49"/>
    </row>
    <row r="299" spans="2:6" x14ac:dyDescent="0.2">
      <c r="B299" s="49"/>
      <c r="C299" s="49"/>
      <c r="D299" s="49"/>
      <c r="E299" s="49"/>
      <c r="F299" s="49"/>
    </row>
    <row r="300" spans="2:6" x14ac:dyDescent="0.2">
      <c r="B300" s="49"/>
      <c r="C300" s="49"/>
      <c r="D300" s="49"/>
      <c r="E300" s="49"/>
      <c r="F300" s="49"/>
    </row>
    <row r="301" spans="2:6" x14ac:dyDescent="0.2">
      <c r="B301" s="49"/>
      <c r="C301" s="49"/>
      <c r="D301" s="49"/>
      <c r="E301" s="49"/>
      <c r="F301" s="49"/>
    </row>
    <row r="302" spans="2:6" x14ac:dyDescent="0.2">
      <c r="B302" s="49"/>
      <c r="C302" s="49"/>
      <c r="D302" s="49"/>
      <c r="E302" s="49"/>
      <c r="F302" s="49"/>
    </row>
    <row r="303" spans="2:6" x14ac:dyDescent="0.2">
      <c r="B303" s="49"/>
      <c r="C303" s="49"/>
      <c r="D303" s="49"/>
      <c r="E303" s="49"/>
      <c r="F303" s="49"/>
    </row>
    <row r="304" spans="2:6" x14ac:dyDescent="0.2">
      <c r="B304" s="49"/>
      <c r="C304" s="49"/>
      <c r="D304" s="49"/>
      <c r="E304" s="49"/>
      <c r="F304" s="49"/>
    </row>
    <row r="305" spans="2:6" x14ac:dyDescent="0.2">
      <c r="B305" s="49"/>
      <c r="C305" s="49"/>
      <c r="D305" s="49"/>
      <c r="E305" s="49"/>
      <c r="F305" s="49"/>
    </row>
    <row r="312" spans="2:6" s="41" customFormat="1" ht="15" x14ac:dyDescent="0.2"/>
    <row r="313" spans="2:6" s="41" customFormat="1" ht="15" x14ac:dyDescent="0.2"/>
    <row r="314" spans="2:6" s="41" customFormat="1" ht="15" x14ac:dyDescent="0.2"/>
    <row r="317" spans="2:6" s="44" customFormat="1" ht="11.25" x14ac:dyDescent="0.2"/>
    <row r="320" spans="2:6" x14ac:dyDescent="0.2">
      <c r="B320" s="49"/>
      <c r="C320" s="49"/>
      <c r="D320" s="49"/>
      <c r="E320" s="49"/>
      <c r="F320" s="49"/>
    </row>
    <row r="321" spans="2:6" x14ac:dyDescent="0.2">
      <c r="B321" s="49"/>
      <c r="C321" s="49"/>
      <c r="D321" s="49"/>
      <c r="E321" s="49"/>
      <c r="F321" s="49"/>
    </row>
    <row r="322" spans="2:6" x14ac:dyDescent="0.2">
      <c r="B322" s="49"/>
      <c r="C322" s="49"/>
      <c r="D322" s="49"/>
      <c r="E322" s="49"/>
      <c r="F322" s="49"/>
    </row>
    <row r="323" spans="2:6" x14ac:dyDescent="0.2">
      <c r="B323" s="49"/>
      <c r="C323" s="49"/>
      <c r="D323" s="49"/>
      <c r="E323" s="49"/>
      <c r="F323" s="49"/>
    </row>
    <row r="324" spans="2:6" x14ac:dyDescent="0.2">
      <c r="B324" s="49"/>
      <c r="C324" s="49"/>
      <c r="D324" s="49"/>
      <c r="E324" s="49"/>
      <c r="F324" s="49"/>
    </row>
    <row r="325" spans="2:6" x14ac:dyDescent="0.2">
      <c r="B325" s="49"/>
      <c r="C325" s="49"/>
      <c r="D325" s="49"/>
      <c r="E325" s="49"/>
      <c r="F325" s="49"/>
    </row>
    <row r="326" spans="2:6" x14ac:dyDescent="0.2">
      <c r="B326" s="49"/>
      <c r="C326" s="49"/>
      <c r="D326" s="49"/>
      <c r="E326" s="49"/>
      <c r="F326" s="49"/>
    </row>
    <row r="327" spans="2:6" x14ac:dyDescent="0.2">
      <c r="B327" s="49"/>
      <c r="C327" s="49"/>
      <c r="D327" s="49"/>
      <c r="E327" s="49"/>
      <c r="F327" s="49"/>
    </row>
    <row r="328" spans="2:6" x14ac:dyDescent="0.2">
      <c r="B328" s="49"/>
      <c r="C328" s="49"/>
      <c r="D328" s="49"/>
      <c r="E328" s="49"/>
      <c r="F328" s="49"/>
    </row>
    <row r="329" spans="2:6" x14ac:dyDescent="0.2">
      <c r="B329" s="49"/>
      <c r="C329" s="49"/>
      <c r="D329" s="49"/>
      <c r="E329" s="49"/>
      <c r="F329" s="49"/>
    </row>
    <row r="330" spans="2:6" x14ac:dyDescent="0.2">
      <c r="B330" s="49"/>
      <c r="C330" s="49"/>
      <c r="D330" s="49"/>
      <c r="E330" s="49"/>
      <c r="F330" s="49"/>
    </row>
    <row r="331" spans="2:6" x14ac:dyDescent="0.2">
      <c r="B331" s="49"/>
      <c r="C331" s="49"/>
      <c r="D331" s="49"/>
      <c r="E331" s="49"/>
      <c r="F331" s="49"/>
    </row>
    <row r="332" spans="2:6" x14ac:dyDescent="0.2">
      <c r="B332" s="49"/>
      <c r="C332" s="49"/>
      <c r="D332" s="49"/>
      <c r="E332" s="49"/>
      <c r="F332" s="49"/>
    </row>
    <row r="333" spans="2:6" x14ac:dyDescent="0.2">
      <c r="B333" s="49"/>
      <c r="C333" s="49"/>
      <c r="D333" s="49"/>
      <c r="E333" s="49"/>
      <c r="F333" s="49"/>
    </row>
    <row r="334" spans="2:6" x14ac:dyDescent="0.2">
      <c r="B334" s="49"/>
      <c r="C334" s="49"/>
      <c r="D334" s="49"/>
      <c r="E334" s="49"/>
      <c r="F334" s="49"/>
    </row>
    <row r="335" spans="2:6" x14ac:dyDescent="0.2">
      <c r="B335" s="49"/>
      <c r="C335" s="49"/>
      <c r="D335" s="49"/>
      <c r="E335" s="49"/>
      <c r="F335" s="49"/>
    </row>
    <row r="336" spans="2:6" x14ac:dyDescent="0.2">
      <c r="B336" s="49"/>
      <c r="C336" s="49"/>
      <c r="D336" s="49"/>
      <c r="E336" s="49"/>
      <c r="F336" s="49"/>
    </row>
    <row r="337" spans="2:6" x14ac:dyDescent="0.2">
      <c r="B337" s="49"/>
      <c r="C337" s="49"/>
      <c r="D337" s="49"/>
      <c r="E337" s="49"/>
      <c r="F337" s="49"/>
    </row>
    <row r="338" spans="2:6" x14ac:dyDescent="0.2">
      <c r="B338" s="49"/>
      <c r="C338" s="49"/>
      <c r="D338" s="49"/>
      <c r="E338" s="49"/>
      <c r="F338" s="49"/>
    </row>
    <row r="339" spans="2:6" x14ac:dyDescent="0.2">
      <c r="B339" s="49"/>
      <c r="C339" s="49"/>
      <c r="D339" s="49"/>
      <c r="E339" s="49"/>
      <c r="F339" s="49"/>
    </row>
    <row r="340" spans="2:6" x14ac:dyDescent="0.2">
      <c r="B340" s="49"/>
      <c r="C340" s="49"/>
      <c r="D340" s="49"/>
      <c r="E340" s="49"/>
      <c r="F340" s="49"/>
    </row>
    <row r="341" spans="2:6" x14ac:dyDescent="0.2">
      <c r="B341" s="49"/>
      <c r="C341" s="49"/>
      <c r="D341" s="49"/>
      <c r="E341" s="49"/>
      <c r="F341" s="49"/>
    </row>
    <row r="342" spans="2:6" x14ac:dyDescent="0.2">
      <c r="B342" s="49"/>
      <c r="C342" s="49"/>
      <c r="D342" s="49"/>
      <c r="E342" s="49"/>
      <c r="F342" s="49"/>
    </row>
    <row r="343" spans="2:6" x14ac:dyDescent="0.2">
      <c r="B343" s="49"/>
      <c r="C343" s="49"/>
      <c r="D343" s="49"/>
      <c r="E343" s="49"/>
      <c r="F343" s="49"/>
    </row>
    <row r="344" spans="2:6" x14ac:dyDescent="0.2">
      <c r="B344" s="49"/>
      <c r="C344" s="49"/>
      <c r="D344" s="49"/>
      <c r="E344" s="49"/>
      <c r="F344" s="49"/>
    </row>
    <row r="345" spans="2:6" x14ac:dyDescent="0.2">
      <c r="B345" s="49"/>
      <c r="C345" s="49"/>
      <c r="D345" s="49"/>
      <c r="E345" s="49"/>
      <c r="F345" s="49"/>
    </row>
    <row r="346" spans="2:6" x14ac:dyDescent="0.2">
      <c r="B346" s="49"/>
      <c r="C346" s="49"/>
      <c r="D346" s="49"/>
      <c r="E346" s="49"/>
      <c r="F346" s="49"/>
    </row>
    <row r="347" spans="2:6" x14ac:dyDescent="0.2">
      <c r="B347" s="49"/>
      <c r="C347" s="49"/>
      <c r="D347" s="49"/>
      <c r="E347" s="49"/>
      <c r="F347" s="49"/>
    </row>
    <row r="348" spans="2:6" x14ac:dyDescent="0.2">
      <c r="B348" s="49"/>
      <c r="C348" s="49"/>
      <c r="D348" s="49"/>
      <c r="E348" s="49"/>
      <c r="F348" s="49"/>
    </row>
    <row r="349" spans="2:6" x14ac:dyDescent="0.2">
      <c r="B349" s="49"/>
      <c r="C349" s="49"/>
      <c r="D349" s="49"/>
      <c r="E349" s="49"/>
      <c r="F349" s="49"/>
    </row>
    <row r="350" spans="2:6" x14ac:dyDescent="0.2">
      <c r="B350" s="49"/>
      <c r="C350" s="49"/>
      <c r="D350" s="49"/>
      <c r="E350" s="49"/>
      <c r="F350" s="49"/>
    </row>
    <row r="351" spans="2:6" x14ac:dyDescent="0.2">
      <c r="B351" s="49"/>
      <c r="C351" s="49"/>
      <c r="D351" s="49"/>
      <c r="E351" s="49"/>
      <c r="F351" s="49"/>
    </row>
    <row r="352" spans="2:6" x14ac:dyDescent="0.2">
      <c r="B352" s="49"/>
      <c r="C352" s="49"/>
      <c r="D352" s="49"/>
      <c r="E352" s="49"/>
      <c r="F352" s="49"/>
    </row>
    <row r="353" spans="2:6" x14ac:dyDescent="0.2">
      <c r="B353" s="49"/>
      <c r="C353" s="49"/>
      <c r="D353" s="49"/>
      <c r="E353" s="49"/>
      <c r="F353" s="49"/>
    </row>
    <row r="354" spans="2:6" x14ac:dyDescent="0.2">
      <c r="B354" s="49"/>
      <c r="C354" s="49"/>
      <c r="D354" s="49"/>
      <c r="E354" s="49"/>
      <c r="F354" s="49"/>
    </row>
    <row r="355" spans="2:6" x14ac:dyDescent="0.2">
      <c r="B355" s="49"/>
      <c r="C355" s="49"/>
      <c r="D355" s="49"/>
      <c r="E355" s="49"/>
      <c r="F355" s="49"/>
    </row>
    <row r="356" spans="2:6" x14ac:dyDescent="0.2">
      <c r="B356" s="49"/>
      <c r="C356" s="49"/>
      <c r="D356" s="49"/>
      <c r="E356" s="49"/>
      <c r="F356" s="49"/>
    </row>
    <row r="357" spans="2:6" x14ac:dyDescent="0.2">
      <c r="B357" s="49"/>
      <c r="C357" s="49"/>
      <c r="D357" s="49"/>
      <c r="E357" s="49"/>
      <c r="F357" s="49"/>
    </row>
    <row r="364" spans="2:6" s="41" customFormat="1" ht="15" x14ac:dyDescent="0.2"/>
    <row r="365" spans="2:6" s="41" customFormat="1" ht="15" x14ac:dyDescent="0.2"/>
    <row r="366" spans="2:6" s="41" customFormat="1" ht="15" x14ac:dyDescent="0.2"/>
    <row r="369" spans="2:6" s="44" customFormat="1" ht="11.25" x14ac:dyDescent="0.2"/>
    <row r="372" spans="2:6" x14ac:dyDescent="0.2">
      <c r="B372" s="49"/>
      <c r="C372" s="49"/>
      <c r="D372" s="49"/>
      <c r="E372" s="49"/>
      <c r="F372" s="49"/>
    </row>
    <row r="373" spans="2:6" x14ac:dyDescent="0.2">
      <c r="B373" s="49"/>
      <c r="C373" s="49"/>
      <c r="D373" s="49"/>
      <c r="E373" s="49"/>
      <c r="F373" s="49"/>
    </row>
    <row r="374" spans="2:6" x14ac:dyDescent="0.2">
      <c r="B374" s="49"/>
      <c r="C374" s="49"/>
      <c r="D374" s="49"/>
      <c r="E374" s="49"/>
      <c r="F374" s="49"/>
    </row>
    <row r="375" spans="2:6" x14ac:dyDescent="0.2">
      <c r="B375" s="49"/>
      <c r="C375" s="49"/>
      <c r="D375" s="49"/>
      <c r="E375" s="49"/>
      <c r="F375" s="49"/>
    </row>
    <row r="376" spans="2:6" x14ac:dyDescent="0.2">
      <c r="B376" s="49"/>
      <c r="C376" s="49"/>
      <c r="D376" s="49"/>
      <c r="E376" s="49"/>
      <c r="F376" s="49"/>
    </row>
    <row r="377" spans="2:6" x14ac:dyDescent="0.2">
      <c r="B377" s="49"/>
      <c r="C377" s="49"/>
      <c r="D377" s="49"/>
      <c r="E377" s="49"/>
      <c r="F377" s="49"/>
    </row>
    <row r="378" spans="2:6" x14ac:dyDescent="0.2">
      <c r="B378" s="49"/>
      <c r="C378" s="49"/>
      <c r="D378" s="49"/>
      <c r="E378" s="49"/>
      <c r="F378" s="49"/>
    </row>
    <row r="379" spans="2:6" x14ac:dyDescent="0.2">
      <c r="B379" s="49"/>
      <c r="C379" s="49"/>
      <c r="D379" s="49"/>
      <c r="E379" s="49"/>
      <c r="F379" s="49"/>
    </row>
    <row r="380" spans="2:6" x14ac:dyDescent="0.2">
      <c r="B380" s="49"/>
      <c r="C380" s="49"/>
      <c r="D380" s="49"/>
      <c r="E380" s="49"/>
      <c r="F380" s="49"/>
    </row>
    <row r="381" spans="2:6" x14ac:dyDescent="0.2">
      <c r="B381" s="49"/>
      <c r="C381" s="49"/>
      <c r="D381" s="49"/>
      <c r="E381" s="49"/>
      <c r="F381" s="49"/>
    </row>
    <row r="382" spans="2:6" x14ac:dyDescent="0.2">
      <c r="B382" s="49"/>
      <c r="C382" s="49"/>
      <c r="D382" s="49"/>
      <c r="E382" s="49"/>
      <c r="F382" s="49"/>
    </row>
    <row r="383" spans="2:6" x14ac:dyDescent="0.2">
      <c r="B383" s="49"/>
      <c r="C383" s="49"/>
      <c r="D383" s="49"/>
      <c r="E383" s="49"/>
      <c r="F383" s="49"/>
    </row>
    <row r="384" spans="2:6" x14ac:dyDescent="0.2">
      <c r="B384" s="49"/>
      <c r="C384" s="49"/>
      <c r="D384" s="49"/>
      <c r="E384" s="49"/>
      <c r="F384" s="49"/>
    </row>
    <row r="385" spans="2:6" x14ac:dyDescent="0.2">
      <c r="B385" s="49"/>
      <c r="C385" s="49"/>
      <c r="D385" s="49"/>
      <c r="E385" s="49"/>
      <c r="F385" s="49"/>
    </row>
    <row r="386" spans="2:6" x14ac:dyDescent="0.2">
      <c r="B386" s="49"/>
      <c r="C386" s="49"/>
      <c r="D386" s="49"/>
      <c r="E386" s="49"/>
      <c r="F386" s="49"/>
    </row>
    <row r="387" spans="2:6" x14ac:dyDescent="0.2">
      <c r="B387" s="49"/>
      <c r="C387" s="49"/>
      <c r="D387" s="49"/>
      <c r="E387" s="49"/>
      <c r="F387" s="49"/>
    </row>
    <row r="388" spans="2:6" x14ac:dyDescent="0.2">
      <c r="B388" s="49"/>
      <c r="C388" s="49"/>
      <c r="D388" s="49"/>
      <c r="E388" s="49"/>
      <c r="F388" s="49"/>
    </row>
    <row r="389" spans="2:6" x14ac:dyDescent="0.2">
      <c r="B389" s="49"/>
      <c r="C389" s="49"/>
      <c r="D389" s="49"/>
      <c r="E389" s="49"/>
      <c r="F389" s="49"/>
    </row>
    <row r="390" spans="2:6" x14ac:dyDescent="0.2">
      <c r="B390" s="49"/>
      <c r="C390" s="49"/>
      <c r="D390" s="49"/>
      <c r="E390" s="49"/>
      <c r="F390" s="49"/>
    </row>
    <row r="391" spans="2:6" x14ac:dyDescent="0.2">
      <c r="B391" s="49"/>
      <c r="C391" s="49"/>
      <c r="D391" s="49"/>
      <c r="E391" s="49"/>
      <c r="F391" s="49"/>
    </row>
    <row r="392" spans="2:6" x14ac:dyDescent="0.2">
      <c r="B392" s="49"/>
      <c r="C392" s="49"/>
      <c r="D392" s="49"/>
      <c r="E392" s="49"/>
      <c r="F392" s="49"/>
    </row>
    <row r="393" spans="2:6" x14ac:dyDescent="0.2">
      <c r="B393" s="49"/>
      <c r="C393" s="49"/>
      <c r="D393" s="49"/>
      <c r="E393" s="49"/>
      <c r="F393" s="49"/>
    </row>
    <row r="394" spans="2:6" x14ac:dyDescent="0.2">
      <c r="B394" s="49"/>
      <c r="C394" s="49"/>
      <c r="D394" s="49"/>
      <c r="E394" s="49"/>
      <c r="F394" s="49"/>
    </row>
    <row r="395" spans="2:6" x14ac:dyDescent="0.2">
      <c r="B395" s="49"/>
      <c r="C395" s="49"/>
      <c r="D395" s="49"/>
      <c r="E395" s="49"/>
      <c r="F395" s="49"/>
    </row>
    <row r="396" spans="2:6" x14ac:dyDescent="0.2">
      <c r="B396" s="49"/>
      <c r="C396" s="49"/>
      <c r="D396" s="49"/>
      <c r="E396" s="49"/>
      <c r="F396" s="49"/>
    </row>
    <row r="397" spans="2:6" x14ac:dyDescent="0.2">
      <c r="B397" s="49"/>
      <c r="C397" s="49"/>
      <c r="D397" s="49"/>
      <c r="E397" s="49"/>
      <c r="F397" s="49"/>
    </row>
    <row r="398" spans="2:6" x14ac:dyDescent="0.2">
      <c r="B398" s="49"/>
      <c r="C398" s="49"/>
      <c r="D398" s="49"/>
      <c r="E398" s="49"/>
      <c r="F398" s="49"/>
    </row>
    <row r="399" spans="2:6" x14ac:dyDescent="0.2">
      <c r="B399" s="49"/>
      <c r="C399" s="49"/>
      <c r="D399" s="49"/>
      <c r="E399" s="49"/>
      <c r="F399" s="49"/>
    </row>
    <row r="400" spans="2:6" x14ac:dyDescent="0.2">
      <c r="B400" s="49"/>
      <c r="C400" s="49"/>
      <c r="D400" s="49"/>
      <c r="E400" s="49"/>
      <c r="F400" s="49"/>
    </row>
    <row r="401" spans="2:6" x14ac:dyDescent="0.2">
      <c r="B401" s="49"/>
      <c r="C401" s="49"/>
      <c r="D401" s="49"/>
      <c r="E401" s="49"/>
      <c r="F401" s="49"/>
    </row>
    <row r="402" spans="2:6" x14ac:dyDescent="0.2">
      <c r="B402" s="49"/>
      <c r="C402" s="49"/>
      <c r="D402" s="49"/>
      <c r="E402" s="49"/>
      <c r="F402" s="49"/>
    </row>
    <row r="403" spans="2:6" x14ac:dyDescent="0.2">
      <c r="B403" s="49"/>
      <c r="C403" s="49"/>
      <c r="D403" s="49"/>
      <c r="E403" s="49"/>
      <c r="F403" s="49"/>
    </row>
    <row r="404" spans="2:6" x14ac:dyDescent="0.2">
      <c r="B404" s="49"/>
      <c r="C404" s="49"/>
      <c r="D404" s="49"/>
      <c r="E404" s="49"/>
      <c r="F404" s="49"/>
    </row>
    <row r="405" spans="2:6" x14ac:dyDescent="0.2">
      <c r="B405" s="49"/>
      <c r="C405" s="49"/>
      <c r="D405" s="49"/>
      <c r="E405" s="49"/>
      <c r="F405" s="49"/>
    </row>
    <row r="406" spans="2:6" x14ac:dyDescent="0.2">
      <c r="B406" s="49"/>
      <c r="C406" s="49"/>
      <c r="D406" s="49"/>
      <c r="E406" s="49"/>
      <c r="F406" s="49"/>
    </row>
    <row r="407" spans="2:6" x14ac:dyDescent="0.2">
      <c r="B407" s="49"/>
      <c r="C407" s="49"/>
      <c r="D407" s="49"/>
      <c r="E407" s="49"/>
      <c r="F407" s="49"/>
    </row>
    <row r="408" spans="2:6" x14ac:dyDescent="0.2">
      <c r="B408" s="49"/>
      <c r="C408" s="49"/>
      <c r="D408" s="49"/>
      <c r="E408" s="49"/>
      <c r="F408" s="49"/>
    </row>
    <row r="409" spans="2:6" x14ac:dyDescent="0.2">
      <c r="B409" s="49"/>
      <c r="C409" s="49"/>
      <c r="D409" s="49"/>
      <c r="E409" s="49"/>
      <c r="F409" s="49"/>
    </row>
    <row r="416" spans="2:6" s="41" customFormat="1" ht="15" x14ac:dyDescent="0.2"/>
    <row r="417" spans="2:6" s="41" customFormat="1" ht="15" x14ac:dyDescent="0.2"/>
    <row r="418" spans="2:6" s="41" customFormat="1" ht="15" x14ac:dyDescent="0.2"/>
    <row r="421" spans="2:6" s="44" customFormat="1" ht="11.25" x14ac:dyDescent="0.2"/>
    <row r="424" spans="2:6" x14ac:dyDescent="0.2">
      <c r="B424" s="49"/>
      <c r="C424" s="49"/>
      <c r="D424" s="49"/>
      <c r="E424" s="49"/>
      <c r="F424" s="49"/>
    </row>
    <row r="425" spans="2:6" x14ac:dyDescent="0.2">
      <c r="B425" s="49"/>
      <c r="C425" s="49"/>
      <c r="D425" s="49"/>
      <c r="E425" s="49"/>
      <c r="F425" s="49"/>
    </row>
    <row r="426" spans="2:6" x14ac:dyDescent="0.2">
      <c r="B426" s="49"/>
      <c r="C426" s="49"/>
      <c r="D426" s="49"/>
      <c r="E426" s="49"/>
      <c r="F426" s="49"/>
    </row>
    <row r="427" spans="2:6" x14ac:dyDescent="0.2">
      <c r="B427" s="49"/>
      <c r="C427" s="49"/>
      <c r="D427" s="49"/>
      <c r="E427" s="49"/>
      <c r="F427" s="49"/>
    </row>
    <row r="428" spans="2:6" x14ac:dyDescent="0.2">
      <c r="B428" s="49"/>
      <c r="C428" s="49"/>
      <c r="D428" s="49"/>
      <c r="E428" s="49"/>
      <c r="F428" s="49"/>
    </row>
    <row r="429" spans="2:6" x14ac:dyDescent="0.2">
      <c r="B429" s="49"/>
      <c r="C429" s="49"/>
      <c r="D429" s="49"/>
      <c r="E429" s="49"/>
      <c r="F429" s="49"/>
    </row>
    <row r="430" spans="2:6" x14ac:dyDescent="0.2">
      <c r="B430" s="49"/>
      <c r="C430" s="49"/>
      <c r="D430" s="49"/>
      <c r="E430" s="49"/>
      <c r="F430" s="49"/>
    </row>
    <row r="431" spans="2:6" x14ac:dyDescent="0.2">
      <c r="B431" s="49"/>
      <c r="C431" s="49"/>
      <c r="D431" s="49"/>
      <c r="E431" s="49"/>
      <c r="F431" s="49"/>
    </row>
    <row r="432" spans="2:6" x14ac:dyDescent="0.2">
      <c r="B432" s="49"/>
      <c r="C432" s="49"/>
      <c r="D432" s="49"/>
      <c r="E432" s="49"/>
      <c r="F432" s="49"/>
    </row>
    <row r="433" spans="2:6" x14ac:dyDescent="0.2">
      <c r="B433" s="49"/>
      <c r="C433" s="49"/>
      <c r="D433" s="49"/>
      <c r="E433" s="49"/>
      <c r="F433" s="49"/>
    </row>
    <row r="434" spans="2:6" x14ac:dyDescent="0.2">
      <c r="B434" s="49"/>
      <c r="C434" s="49"/>
      <c r="D434" s="49"/>
      <c r="E434" s="49"/>
      <c r="F434" s="49"/>
    </row>
    <row r="435" spans="2:6" x14ac:dyDescent="0.2">
      <c r="B435" s="49"/>
      <c r="C435" s="49"/>
      <c r="D435" s="49"/>
      <c r="E435" s="49"/>
      <c r="F435" s="49"/>
    </row>
    <row r="436" spans="2:6" x14ac:dyDescent="0.2">
      <c r="B436" s="49"/>
      <c r="C436" s="49"/>
      <c r="D436" s="49"/>
      <c r="E436" s="49"/>
      <c r="F436" s="49"/>
    </row>
    <row r="437" spans="2:6" x14ac:dyDescent="0.2">
      <c r="B437" s="49"/>
      <c r="C437" s="49"/>
      <c r="D437" s="49"/>
      <c r="E437" s="49"/>
      <c r="F437" s="49"/>
    </row>
    <row r="438" spans="2:6" x14ac:dyDescent="0.2">
      <c r="B438" s="49"/>
      <c r="C438" s="49"/>
      <c r="D438" s="49"/>
      <c r="E438" s="49"/>
      <c r="F438" s="49"/>
    </row>
    <row r="439" spans="2:6" x14ac:dyDescent="0.2">
      <c r="B439" s="49"/>
      <c r="C439" s="49"/>
      <c r="D439" s="49"/>
      <c r="E439" s="49"/>
      <c r="F439" s="49"/>
    </row>
    <row r="440" spans="2:6" x14ac:dyDescent="0.2">
      <c r="B440" s="49"/>
      <c r="C440" s="49"/>
      <c r="D440" s="49"/>
      <c r="E440" s="49"/>
      <c r="F440" s="49"/>
    </row>
    <row r="441" spans="2:6" x14ac:dyDescent="0.2">
      <c r="B441" s="49"/>
      <c r="C441" s="49"/>
      <c r="D441" s="49"/>
      <c r="E441" s="49"/>
      <c r="F441" s="49"/>
    </row>
    <row r="442" spans="2:6" x14ac:dyDescent="0.2">
      <c r="B442" s="49"/>
      <c r="C442" s="49"/>
      <c r="D442" s="49"/>
      <c r="E442" s="49"/>
      <c r="F442" s="49"/>
    </row>
    <row r="443" spans="2:6" x14ac:dyDescent="0.2">
      <c r="B443" s="49"/>
      <c r="C443" s="49"/>
      <c r="D443" s="49"/>
      <c r="E443" s="49"/>
      <c r="F443" s="49"/>
    </row>
    <row r="444" spans="2:6" x14ac:dyDescent="0.2">
      <c r="B444" s="49"/>
      <c r="C444" s="49"/>
      <c r="D444" s="49"/>
      <c r="E444" s="49"/>
      <c r="F444" s="49"/>
    </row>
    <row r="445" spans="2:6" x14ac:dyDescent="0.2">
      <c r="B445" s="49"/>
      <c r="C445" s="49"/>
      <c r="D445" s="49"/>
      <c r="E445" s="49"/>
      <c r="F445" s="49"/>
    </row>
    <row r="446" spans="2:6" x14ac:dyDescent="0.2">
      <c r="B446" s="49"/>
      <c r="C446" s="49"/>
      <c r="D446" s="49"/>
      <c r="E446" s="49"/>
      <c r="F446" s="49"/>
    </row>
    <row r="447" spans="2:6" x14ac:dyDescent="0.2">
      <c r="B447" s="49"/>
      <c r="C447" s="49"/>
      <c r="D447" s="49"/>
      <c r="E447" s="49"/>
      <c r="F447" s="49"/>
    </row>
    <row r="448" spans="2:6" x14ac:dyDescent="0.2">
      <c r="B448" s="49"/>
      <c r="C448" s="49"/>
      <c r="D448" s="49"/>
      <c r="E448" s="49"/>
      <c r="F448" s="49"/>
    </row>
    <row r="449" spans="2:6" x14ac:dyDescent="0.2">
      <c r="B449" s="49"/>
      <c r="C449" s="49"/>
      <c r="D449" s="49"/>
      <c r="E449" s="49"/>
      <c r="F449" s="49"/>
    </row>
    <row r="450" spans="2:6" x14ac:dyDescent="0.2">
      <c r="B450" s="49"/>
      <c r="C450" s="49"/>
      <c r="D450" s="49"/>
      <c r="E450" s="49"/>
      <c r="F450" s="49"/>
    </row>
    <row r="451" spans="2:6" x14ac:dyDescent="0.2">
      <c r="B451" s="49"/>
      <c r="C451" s="49"/>
      <c r="D451" s="49"/>
      <c r="E451" s="49"/>
      <c r="F451" s="49"/>
    </row>
    <row r="452" spans="2:6" x14ac:dyDescent="0.2">
      <c r="B452" s="49"/>
      <c r="C452" s="49"/>
      <c r="D452" s="49"/>
      <c r="E452" s="49"/>
      <c r="F452" s="49"/>
    </row>
    <row r="453" spans="2:6" x14ac:dyDescent="0.2">
      <c r="B453" s="49"/>
      <c r="C453" s="49"/>
      <c r="D453" s="49"/>
      <c r="E453" s="49"/>
      <c r="F453" s="49"/>
    </row>
    <row r="454" spans="2:6" x14ac:dyDescent="0.2">
      <c r="B454" s="49"/>
      <c r="C454" s="49"/>
      <c r="D454" s="49"/>
      <c r="E454" s="49"/>
      <c r="F454" s="49"/>
    </row>
    <row r="455" spans="2:6" x14ac:dyDescent="0.2">
      <c r="B455" s="49"/>
      <c r="C455" s="49"/>
      <c r="D455" s="49"/>
      <c r="E455" s="49"/>
      <c r="F455" s="49"/>
    </row>
    <row r="456" spans="2:6" x14ac:dyDescent="0.2">
      <c r="B456" s="49"/>
      <c r="C456" s="49"/>
      <c r="D456" s="49"/>
      <c r="E456" s="49"/>
      <c r="F456" s="49"/>
    </row>
    <row r="457" spans="2:6" x14ac:dyDescent="0.2">
      <c r="B457" s="49"/>
      <c r="C457" s="49"/>
      <c r="D457" s="49"/>
      <c r="E457" s="49"/>
      <c r="F457" s="49"/>
    </row>
    <row r="458" spans="2:6" x14ac:dyDescent="0.2">
      <c r="B458" s="49"/>
      <c r="C458" s="49"/>
      <c r="D458" s="49"/>
      <c r="E458" s="49"/>
      <c r="F458" s="49"/>
    </row>
    <row r="459" spans="2:6" x14ac:dyDescent="0.2">
      <c r="B459" s="49"/>
      <c r="C459" s="49"/>
      <c r="D459" s="49"/>
      <c r="E459" s="49"/>
      <c r="F459" s="49"/>
    </row>
    <row r="460" spans="2:6" x14ac:dyDescent="0.2">
      <c r="B460" s="49"/>
      <c r="C460" s="49"/>
      <c r="D460" s="49"/>
      <c r="E460" s="49"/>
      <c r="F460" s="49"/>
    </row>
    <row r="461" spans="2:6" x14ac:dyDescent="0.2">
      <c r="B461" s="49"/>
      <c r="C461" s="49"/>
      <c r="D461" s="49"/>
      <c r="E461" s="49"/>
      <c r="F461" s="49"/>
    </row>
    <row r="462" spans="2:6" x14ac:dyDescent="0.2">
      <c r="B462" s="49"/>
      <c r="C462" s="49"/>
      <c r="D462" s="49"/>
      <c r="E462" s="49"/>
      <c r="F462" s="49"/>
    </row>
    <row r="463" spans="2:6" x14ac:dyDescent="0.2">
      <c r="B463" s="49"/>
      <c r="C463" s="49"/>
      <c r="D463" s="49"/>
      <c r="E463" s="49"/>
      <c r="F463" s="49"/>
    </row>
    <row r="464" spans="2:6" x14ac:dyDescent="0.2">
      <c r="B464" s="49"/>
      <c r="C464" s="49"/>
      <c r="D464" s="49"/>
      <c r="E464" s="49"/>
      <c r="F464" s="49"/>
    </row>
    <row r="465" spans="2:6" x14ac:dyDescent="0.2">
      <c r="B465" s="49"/>
      <c r="C465" s="49"/>
      <c r="D465" s="49"/>
      <c r="E465" s="49"/>
      <c r="F465" s="49"/>
    </row>
    <row r="466" spans="2:6" x14ac:dyDescent="0.2">
      <c r="B466" s="49"/>
      <c r="C466" s="49"/>
      <c r="D466" s="49"/>
      <c r="E466" s="49"/>
      <c r="F466" s="49"/>
    </row>
    <row r="467" spans="2:6" x14ac:dyDescent="0.2">
      <c r="B467" s="49"/>
      <c r="C467" s="49"/>
      <c r="D467" s="49"/>
      <c r="E467" s="49"/>
      <c r="F467" s="49"/>
    </row>
    <row r="468" spans="2:6" s="41" customFormat="1" ht="15" x14ac:dyDescent="0.2">
      <c r="B468" s="49"/>
      <c r="C468" s="49"/>
      <c r="D468" s="49"/>
      <c r="E468" s="49"/>
      <c r="F468" s="49"/>
    </row>
    <row r="469" spans="2:6" s="41" customFormat="1" ht="15" x14ac:dyDescent="0.2">
      <c r="B469" s="49"/>
      <c r="C469" s="49"/>
      <c r="D469" s="49"/>
      <c r="E469" s="49"/>
      <c r="F469" s="49"/>
    </row>
    <row r="470" spans="2:6" s="41" customFormat="1" ht="15" x14ac:dyDescent="0.2">
      <c r="B470" s="49"/>
      <c r="C470" s="49"/>
      <c r="D470" s="49"/>
      <c r="E470" s="49"/>
      <c r="F470" s="49"/>
    </row>
    <row r="471" spans="2:6" x14ac:dyDescent="0.2">
      <c r="B471" s="49"/>
      <c r="C471" s="49"/>
      <c r="D471" s="49"/>
      <c r="E471" s="49"/>
      <c r="F471" s="49"/>
    </row>
    <row r="472" spans="2:6" x14ac:dyDescent="0.2">
      <c r="B472" s="49"/>
      <c r="C472" s="49"/>
      <c r="D472" s="49"/>
      <c r="E472" s="49"/>
      <c r="F472" s="49"/>
    </row>
    <row r="473" spans="2:6" s="44" customFormat="1" ht="11.25" x14ac:dyDescent="0.2"/>
    <row r="474" spans="2:6" x14ac:dyDescent="0.2">
      <c r="B474" s="49"/>
      <c r="C474" s="49"/>
      <c r="D474" s="49"/>
      <c r="E474" s="49"/>
      <c r="F474" s="49"/>
    </row>
    <row r="475" spans="2:6" x14ac:dyDescent="0.2">
      <c r="B475" s="49"/>
      <c r="C475" s="49"/>
      <c r="D475" s="49"/>
      <c r="E475" s="49"/>
      <c r="F475" s="49"/>
    </row>
    <row r="476" spans="2:6" x14ac:dyDescent="0.2">
      <c r="B476" s="49"/>
      <c r="C476" s="49"/>
      <c r="D476" s="49"/>
      <c r="E476" s="49"/>
      <c r="F476" s="49"/>
    </row>
    <row r="477" spans="2:6" x14ac:dyDescent="0.2">
      <c r="B477" s="49"/>
      <c r="C477" s="49"/>
      <c r="D477" s="49"/>
      <c r="E477" s="49"/>
      <c r="F477" s="49"/>
    </row>
    <row r="478" spans="2:6" x14ac:dyDescent="0.2">
      <c r="B478" s="49"/>
      <c r="C478" s="49"/>
      <c r="D478" s="49"/>
      <c r="E478" s="49"/>
      <c r="F478" s="49"/>
    </row>
    <row r="479" spans="2:6" x14ac:dyDescent="0.2">
      <c r="B479" s="49"/>
      <c r="C479" s="49"/>
      <c r="D479" s="49"/>
      <c r="E479" s="49"/>
      <c r="F479" s="49"/>
    </row>
    <row r="480" spans="2:6" x14ac:dyDescent="0.2">
      <c r="B480" s="49"/>
      <c r="C480" s="49"/>
      <c r="D480" s="49"/>
      <c r="E480" s="49"/>
      <c r="F480" s="49"/>
    </row>
    <row r="481" spans="2:6" x14ac:dyDescent="0.2">
      <c r="B481" s="49"/>
      <c r="C481" s="49"/>
      <c r="D481" s="49"/>
      <c r="E481" s="49"/>
      <c r="F481" s="49"/>
    </row>
    <row r="482" spans="2:6" x14ac:dyDescent="0.2">
      <c r="B482" s="49"/>
      <c r="C482" s="49"/>
      <c r="D482" s="49"/>
      <c r="E482" s="49"/>
      <c r="F482" s="49"/>
    </row>
    <row r="483" spans="2:6" x14ac:dyDescent="0.2">
      <c r="B483" s="49"/>
      <c r="C483" s="49"/>
      <c r="D483" s="49"/>
      <c r="E483" s="49"/>
      <c r="F483" s="49"/>
    </row>
    <row r="484" spans="2:6" x14ac:dyDescent="0.2">
      <c r="B484" s="49"/>
      <c r="C484" s="49"/>
      <c r="D484" s="49"/>
      <c r="E484" s="49"/>
      <c r="F484" s="49"/>
    </row>
    <row r="485" spans="2:6" x14ac:dyDescent="0.2">
      <c r="B485" s="49"/>
      <c r="C485" s="49"/>
      <c r="D485" s="49"/>
      <c r="E485" s="49"/>
      <c r="F485" s="49"/>
    </row>
    <row r="486" spans="2:6" x14ac:dyDescent="0.2">
      <c r="B486" s="49"/>
      <c r="C486" s="49"/>
      <c r="D486" s="49"/>
      <c r="E486" s="49"/>
      <c r="F486" s="49"/>
    </row>
    <row r="487" spans="2:6" x14ac:dyDescent="0.2">
      <c r="B487" s="49"/>
      <c r="C487" s="49"/>
      <c r="D487" s="49"/>
      <c r="E487" s="49"/>
      <c r="F487" s="49"/>
    </row>
    <row r="488" spans="2:6" x14ac:dyDescent="0.2">
      <c r="B488" s="49"/>
      <c r="C488" s="49"/>
      <c r="D488" s="49"/>
      <c r="E488" s="49"/>
      <c r="F488" s="49"/>
    </row>
    <row r="489" spans="2:6" x14ac:dyDescent="0.2">
      <c r="B489" s="49"/>
      <c r="C489" s="49"/>
      <c r="D489" s="49"/>
      <c r="E489" s="49"/>
      <c r="F489" s="49"/>
    </row>
    <row r="490" spans="2:6" x14ac:dyDescent="0.2">
      <c r="B490" s="49"/>
      <c r="C490" s="49"/>
      <c r="D490" s="49"/>
      <c r="E490" s="49"/>
      <c r="F490" s="49"/>
    </row>
    <row r="491" spans="2:6" x14ac:dyDescent="0.2">
      <c r="B491" s="49"/>
      <c r="C491" s="49"/>
      <c r="D491" s="49"/>
      <c r="E491" s="49"/>
      <c r="F491" s="49"/>
    </row>
    <row r="492" spans="2:6" x14ac:dyDescent="0.2">
      <c r="B492" s="49"/>
      <c r="C492" s="49"/>
      <c r="D492" s="49"/>
      <c r="E492" s="49"/>
      <c r="F492" s="49"/>
    </row>
    <row r="493" spans="2:6" x14ac:dyDescent="0.2">
      <c r="B493" s="49"/>
      <c r="C493" s="49"/>
      <c r="D493" s="49"/>
      <c r="E493" s="49"/>
      <c r="F493" s="49"/>
    </row>
    <row r="494" spans="2:6" x14ac:dyDescent="0.2">
      <c r="B494" s="49"/>
      <c r="C494" s="49"/>
      <c r="D494" s="49"/>
      <c r="E494" s="49"/>
      <c r="F494" s="49"/>
    </row>
    <row r="495" spans="2:6" x14ac:dyDescent="0.2">
      <c r="B495" s="49"/>
      <c r="C495" s="49"/>
      <c r="D495" s="49"/>
      <c r="E495" s="49"/>
      <c r="F495" s="49"/>
    </row>
    <row r="496" spans="2:6" x14ac:dyDescent="0.2">
      <c r="B496" s="49"/>
      <c r="C496" s="49"/>
      <c r="D496" s="49"/>
      <c r="E496" s="49"/>
      <c r="F496" s="49"/>
    </row>
    <row r="497" spans="2:6" x14ac:dyDescent="0.2">
      <c r="B497" s="49"/>
      <c r="C497" s="49"/>
      <c r="D497" s="49"/>
      <c r="E497" s="49"/>
      <c r="F497" s="49"/>
    </row>
    <row r="498" spans="2:6" x14ac:dyDescent="0.2">
      <c r="B498" s="49"/>
      <c r="C498" s="49"/>
      <c r="D498" s="49"/>
      <c r="E498" s="49"/>
      <c r="F498" s="49"/>
    </row>
    <row r="499" spans="2:6" x14ac:dyDescent="0.2">
      <c r="B499" s="49"/>
      <c r="C499" s="49"/>
      <c r="D499" s="49"/>
      <c r="E499" s="49"/>
      <c r="F499" s="49"/>
    </row>
    <row r="500" spans="2:6" x14ac:dyDescent="0.2">
      <c r="B500" s="49"/>
      <c r="C500" s="49"/>
      <c r="D500" s="49"/>
      <c r="E500" s="49"/>
      <c r="F500" s="49"/>
    </row>
    <row r="501" spans="2:6" x14ac:dyDescent="0.2">
      <c r="B501" s="49"/>
      <c r="C501" s="49"/>
      <c r="D501" s="49"/>
      <c r="E501" s="49"/>
      <c r="F501" s="49"/>
    </row>
    <row r="502" spans="2:6" x14ac:dyDescent="0.2">
      <c r="B502" s="49"/>
      <c r="C502" s="49"/>
      <c r="D502" s="49"/>
      <c r="E502" s="49"/>
      <c r="F502" s="49"/>
    </row>
    <row r="503" spans="2:6" x14ac:dyDescent="0.2">
      <c r="B503" s="49"/>
      <c r="C503" s="49"/>
      <c r="D503" s="49"/>
      <c r="E503" s="49"/>
      <c r="F503" s="49"/>
    </row>
    <row r="504" spans="2:6" x14ac:dyDescent="0.2">
      <c r="B504" s="49"/>
      <c r="C504" s="49"/>
      <c r="D504" s="49"/>
      <c r="E504" s="49"/>
      <c r="F504" s="49"/>
    </row>
    <row r="505" spans="2:6" x14ac:dyDescent="0.2">
      <c r="B505" s="49"/>
      <c r="C505" s="49"/>
      <c r="D505" s="49"/>
      <c r="E505" s="49"/>
      <c r="F505" s="49"/>
    </row>
    <row r="506" spans="2:6" x14ac:dyDescent="0.2">
      <c r="B506" s="49"/>
      <c r="C506" s="49"/>
      <c r="D506" s="49"/>
      <c r="E506" s="49"/>
      <c r="F506" s="49"/>
    </row>
    <row r="507" spans="2:6" x14ac:dyDescent="0.2">
      <c r="B507" s="49"/>
      <c r="C507" s="49"/>
      <c r="D507" s="49"/>
      <c r="E507" s="49"/>
      <c r="F507" s="49"/>
    </row>
    <row r="508" spans="2:6" x14ac:dyDescent="0.2">
      <c r="B508" s="49"/>
      <c r="C508" s="49"/>
      <c r="D508" s="49"/>
      <c r="E508" s="49"/>
      <c r="F508" s="49"/>
    </row>
    <row r="509" spans="2:6" x14ac:dyDescent="0.2">
      <c r="B509" s="49"/>
      <c r="C509" s="49"/>
      <c r="D509" s="49"/>
      <c r="E509" s="49"/>
      <c r="F509" s="49"/>
    </row>
    <row r="510" spans="2:6" x14ac:dyDescent="0.2">
      <c r="B510" s="49"/>
      <c r="C510" s="49"/>
      <c r="D510" s="49"/>
      <c r="E510" s="49"/>
      <c r="F510" s="49"/>
    </row>
    <row r="511" spans="2:6" x14ac:dyDescent="0.2">
      <c r="B511" s="49"/>
      <c r="C511" s="49"/>
      <c r="D511" s="49"/>
      <c r="E511" s="49"/>
      <c r="F511" s="49"/>
    </row>
    <row r="512" spans="2:6" x14ac:dyDescent="0.2">
      <c r="B512" s="49"/>
      <c r="C512" s="49"/>
      <c r="D512" s="49"/>
      <c r="E512" s="49"/>
      <c r="F512" s="49"/>
    </row>
    <row r="513" spans="2:6" x14ac:dyDescent="0.2">
      <c r="B513" s="49"/>
      <c r="C513" s="49"/>
      <c r="D513" s="49"/>
      <c r="E513" s="49"/>
      <c r="F513" s="49"/>
    </row>
    <row r="520" spans="2:6" s="41" customFormat="1" ht="15" x14ac:dyDescent="0.2"/>
    <row r="521" spans="2:6" s="41" customFormat="1" ht="15" x14ac:dyDescent="0.2"/>
    <row r="522" spans="2:6" s="41" customFormat="1" ht="15" x14ac:dyDescent="0.2"/>
    <row r="525" spans="2:6" s="44" customFormat="1" ht="11.25" x14ac:dyDescent="0.2"/>
    <row r="528" spans="2:6" x14ac:dyDescent="0.2">
      <c r="B528" s="49"/>
      <c r="C528" s="49"/>
      <c r="D528" s="49"/>
      <c r="E528" s="49"/>
      <c r="F528" s="49"/>
    </row>
    <row r="529" spans="2:6" x14ac:dyDescent="0.2">
      <c r="B529" s="49"/>
      <c r="C529" s="49"/>
      <c r="D529" s="49"/>
      <c r="E529" s="49"/>
      <c r="F529" s="49"/>
    </row>
    <row r="530" spans="2:6" x14ac:dyDescent="0.2">
      <c r="B530" s="49"/>
      <c r="C530" s="49"/>
      <c r="D530" s="49"/>
      <c r="E530" s="49"/>
      <c r="F530" s="49"/>
    </row>
    <row r="531" spans="2:6" x14ac:dyDescent="0.2">
      <c r="B531" s="49"/>
      <c r="C531" s="49"/>
      <c r="D531" s="49"/>
      <c r="E531" s="49"/>
      <c r="F531" s="49"/>
    </row>
    <row r="532" spans="2:6" x14ac:dyDescent="0.2">
      <c r="B532" s="49"/>
      <c r="C532" s="49"/>
      <c r="D532" s="49"/>
      <c r="E532" s="49"/>
      <c r="F532" s="49"/>
    </row>
    <row r="533" spans="2:6" x14ac:dyDescent="0.2">
      <c r="B533" s="49"/>
      <c r="C533" s="49"/>
      <c r="D533" s="49"/>
      <c r="E533" s="49"/>
      <c r="F533" s="49"/>
    </row>
    <row r="534" spans="2:6" x14ac:dyDescent="0.2">
      <c r="B534" s="49"/>
      <c r="C534" s="49"/>
      <c r="D534" s="49"/>
      <c r="E534" s="49"/>
      <c r="F534" s="49"/>
    </row>
    <row r="535" spans="2:6" x14ac:dyDescent="0.2">
      <c r="B535" s="49"/>
      <c r="C535" s="49"/>
      <c r="D535" s="49"/>
      <c r="E535" s="49"/>
      <c r="F535" s="49"/>
    </row>
    <row r="536" spans="2:6" x14ac:dyDescent="0.2">
      <c r="B536" s="49"/>
      <c r="C536" s="49"/>
      <c r="D536" s="49"/>
      <c r="E536" s="49"/>
      <c r="F536" s="49"/>
    </row>
    <row r="537" spans="2:6" x14ac:dyDescent="0.2">
      <c r="B537" s="49"/>
      <c r="C537" s="49"/>
      <c r="D537" s="49"/>
      <c r="E537" s="49"/>
      <c r="F537" s="49"/>
    </row>
    <row r="538" spans="2:6" x14ac:dyDescent="0.2">
      <c r="B538" s="49"/>
      <c r="C538" s="49"/>
      <c r="D538" s="49"/>
      <c r="E538" s="49"/>
      <c r="F538" s="49"/>
    </row>
    <row r="539" spans="2:6" x14ac:dyDescent="0.2">
      <c r="B539" s="49"/>
      <c r="C539" s="49"/>
      <c r="D539" s="49"/>
      <c r="E539" s="49"/>
      <c r="F539" s="49"/>
    </row>
    <row r="540" spans="2:6" x14ac:dyDescent="0.2">
      <c r="B540" s="49"/>
      <c r="C540" s="49"/>
      <c r="D540" s="49"/>
      <c r="E540" s="49"/>
      <c r="F540" s="49"/>
    </row>
    <row r="541" spans="2:6" x14ac:dyDescent="0.2">
      <c r="B541" s="49"/>
      <c r="C541" s="49"/>
      <c r="D541" s="49"/>
      <c r="E541" s="49"/>
      <c r="F541" s="49"/>
    </row>
    <row r="542" spans="2:6" x14ac:dyDescent="0.2">
      <c r="B542" s="49"/>
      <c r="C542" s="49"/>
      <c r="D542" s="49"/>
      <c r="E542" s="49"/>
      <c r="F542" s="49"/>
    </row>
    <row r="543" spans="2:6" x14ac:dyDescent="0.2">
      <c r="B543" s="49"/>
      <c r="C543" s="49"/>
      <c r="D543" s="49"/>
      <c r="E543" s="49"/>
      <c r="F543" s="49"/>
    </row>
    <row r="544" spans="2:6" x14ac:dyDescent="0.2">
      <c r="B544" s="49"/>
      <c r="C544" s="49"/>
      <c r="D544" s="49"/>
      <c r="E544" s="49"/>
      <c r="F544" s="49"/>
    </row>
    <row r="545" spans="2:6" x14ac:dyDescent="0.2">
      <c r="B545" s="49"/>
      <c r="C545" s="49"/>
      <c r="D545" s="49"/>
      <c r="E545" s="49"/>
      <c r="F545" s="49"/>
    </row>
    <row r="546" spans="2:6" x14ac:dyDescent="0.2">
      <c r="B546" s="49"/>
      <c r="C546" s="49"/>
      <c r="D546" s="49"/>
      <c r="E546" s="49"/>
      <c r="F546" s="49"/>
    </row>
    <row r="547" spans="2:6" x14ac:dyDescent="0.2">
      <c r="B547" s="49"/>
      <c r="C547" s="49"/>
      <c r="D547" s="49"/>
      <c r="E547" s="49"/>
      <c r="F547" s="49"/>
    </row>
    <row r="548" spans="2:6" x14ac:dyDescent="0.2">
      <c r="B548" s="49"/>
      <c r="C548" s="49"/>
      <c r="D548" s="49"/>
      <c r="E548" s="49"/>
      <c r="F548" s="49"/>
    </row>
    <row r="549" spans="2:6" x14ac:dyDescent="0.2">
      <c r="B549" s="49"/>
      <c r="C549" s="49"/>
      <c r="D549" s="49"/>
      <c r="E549" s="49"/>
      <c r="F549" s="49"/>
    </row>
    <row r="550" spans="2:6" x14ac:dyDescent="0.2">
      <c r="B550" s="49"/>
      <c r="C550" s="49"/>
      <c r="D550" s="49"/>
      <c r="E550" s="49"/>
      <c r="F550" s="49"/>
    </row>
    <row r="551" spans="2:6" x14ac:dyDescent="0.2">
      <c r="B551" s="49"/>
      <c r="C551" s="49"/>
      <c r="D551" s="49"/>
      <c r="E551" s="49"/>
      <c r="F551" s="49"/>
    </row>
    <row r="552" spans="2:6" x14ac:dyDescent="0.2">
      <c r="B552" s="49"/>
      <c r="C552" s="49"/>
      <c r="D552" s="49"/>
      <c r="E552" s="49"/>
      <c r="F552" s="49"/>
    </row>
    <row r="553" spans="2:6" x14ac:dyDescent="0.2">
      <c r="B553" s="49"/>
      <c r="C553" s="49"/>
      <c r="D553" s="49"/>
      <c r="E553" s="49"/>
      <c r="F553" s="49"/>
    </row>
    <row r="554" spans="2:6" x14ac:dyDescent="0.2">
      <c r="B554" s="49"/>
      <c r="C554" s="49"/>
      <c r="D554" s="49"/>
      <c r="E554" s="49"/>
      <c r="F554" s="49"/>
    </row>
    <row r="555" spans="2:6" x14ac:dyDescent="0.2">
      <c r="B555" s="49"/>
      <c r="C555" s="49"/>
      <c r="D555" s="49"/>
      <c r="E555" s="49"/>
      <c r="F555" s="49"/>
    </row>
    <row r="556" spans="2:6" x14ac:dyDescent="0.2">
      <c r="B556" s="49"/>
      <c r="C556" s="49"/>
      <c r="D556" s="49"/>
      <c r="E556" s="49"/>
      <c r="F556" s="49"/>
    </row>
    <row r="557" spans="2:6" x14ac:dyDescent="0.2">
      <c r="B557" s="49"/>
      <c r="C557" s="49"/>
      <c r="D557" s="49"/>
      <c r="E557" s="49"/>
      <c r="F557" s="49"/>
    </row>
    <row r="558" spans="2:6" x14ac:dyDescent="0.2">
      <c r="B558" s="49"/>
      <c r="C558" s="49"/>
      <c r="D558" s="49"/>
      <c r="E558" s="49"/>
      <c r="F558" s="49"/>
    </row>
    <row r="559" spans="2:6" x14ac:dyDescent="0.2">
      <c r="B559" s="49"/>
      <c r="C559" s="49"/>
      <c r="D559" s="49"/>
      <c r="E559" s="49"/>
      <c r="F559" s="49"/>
    </row>
    <row r="560" spans="2:6" x14ac:dyDescent="0.2">
      <c r="B560" s="49"/>
      <c r="C560" s="49"/>
      <c r="D560" s="49"/>
      <c r="E560" s="49"/>
      <c r="F560" s="49"/>
    </row>
    <row r="561" spans="2:6" x14ac:dyDescent="0.2">
      <c r="B561" s="49"/>
      <c r="C561" s="49"/>
      <c r="D561" s="49"/>
      <c r="E561" s="49"/>
      <c r="F561" s="49"/>
    </row>
    <row r="562" spans="2:6" x14ac:dyDescent="0.2">
      <c r="B562" s="49"/>
      <c r="C562" s="49"/>
      <c r="D562" s="49"/>
      <c r="E562" s="49"/>
      <c r="F562" s="49"/>
    </row>
    <row r="563" spans="2:6" x14ac:dyDescent="0.2">
      <c r="B563" s="49"/>
      <c r="C563" s="49"/>
      <c r="D563" s="49"/>
      <c r="E563" s="49"/>
      <c r="F563" s="49"/>
    </row>
    <row r="564" spans="2:6" x14ac:dyDescent="0.2">
      <c r="B564" s="49"/>
      <c r="C564" s="49"/>
      <c r="D564" s="49"/>
      <c r="E564" s="49"/>
      <c r="F564" s="49"/>
    </row>
    <row r="565" spans="2:6" x14ac:dyDescent="0.2">
      <c r="B565" s="49"/>
      <c r="C565" s="49"/>
      <c r="D565" s="49"/>
      <c r="E565" s="49"/>
      <c r="F565" s="49"/>
    </row>
    <row r="566" spans="2:6" x14ac:dyDescent="0.2">
      <c r="B566" s="49"/>
      <c r="C566" s="49"/>
      <c r="D566" s="49"/>
      <c r="E566" s="49"/>
      <c r="F566" s="49"/>
    </row>
    <row r="567" spans="2:6" x14ac:dyDescent="0.2">
      <c r="B567" s="49"/>
      <c r="C567" s="49"/>
      <c r="D567" s="49"/>
      <c r="E567" s="49"/>
      <c r="F567" s="49"/>
    </row>
    <row r="568" spans="2:6" x14ac:dyDescent="0.2">
      <c r="B568" s="49"/>
      <c r="C568" s="49"/>
      <c r="D568" s="49"/>
      <c r="E568" s="49"/>
      <c r="F568" s="49"/>
    </row>
    <row r="569" spans="2:6" x14ac:dyDescent="0.2">
      <c r="B569" s="49"/>
      <c r="C569" s="49"/>
      <c r="D569" s="49"/>
      <c r="E569" s="49"/>
      <c r="F569" s="49"/>
    </row>
    <row r="570" spans="2:6" x14ac:dyDescent="0.2">
      <c r="B570" s="49"/>
      <c r="C570" s="49"/>
      <c r="D570" s="49"/>
      <c r="E570" s="49"/>
      <c r="F570" s="49"/>
    </row>
    <row r="571" spans="2:6" x14ac:dyDescent="0.2">
      <c r="B571" s="49"/>
      <c r="C571" s="49"/>
      <c r="D571" s="49"/>
      <c r="E571" s="49"/>
      <c r="F571" s="49"/>
    </row>
    <row r="572" spans="2:6" s="41" customFormat="1" ht="15" x14ac:dyDescent="0.2">
      <c r="B572" s="49"/>
      <c r="C572" s="49"/>
      <c r="D572" s="49"/>
      <c r="E572" s="49"/>
      <c r="F572" s="49"/>
    </row>
    <row r="573" spans="2:6" s="41" customFormat="1" ht="15" x14ac:dyDescent="0.2">
      <c r="B573" s="49"/>
      <c r="C573" s="49"/>
      <c r="D573" s="49"/>
      <c r="E573" s="49"/>
      <c r="F573" s="49"/>
    </row>
    <row r="574" spans="2:6" s="41" customFormat="1" ht="15" x14ac:dyDescent="0.2">
      <c r="B574" s="49"/>
      <c r="C574" s="49"/>
      <c r="D574" s="49"/>
      <c r="E574" s="49"/>
      <c r="F574" s="49"/>
    </row>
    <row r="575" spans="2:6" x14ac:dyDescent="0.2">
      <c r="B575" s="49"/>
      <c r="C575" s="49"/>
      <c r="D575" s="49"/>
      <c r="E575" s="49"/>
      <c r="F575" s="49"/>
    </row>
    <row r="576" spans="2:6" x14ac:dyDescent="0.2">
      <c r="B576" s="49"/>
      <c r="C576" s="49"/>
      <c r="D576" s="49"/>
      <c r="E576" s="49"/>
      <c r="F576" s="49"/>
    </row>
    <row r="577" spans="2:6" s="44" customFormat="1" ht="11.25" x14ac:dyDescent="0.2"/>
    <row r="578" spans="2:6" x14ac:dyDescent="0.2">
      <c r="B578" s="49"/>
      <c r="C578" s="49"/>
      <c r="D578" s="49"/>
      <c r="E578" s="49"/>
      <c r="F578" s="49"/>
    </row>
    <row r="579" spans="2:6" x14ac:dyDescent="0.2">
      <c r="B579" s="49"/>
      <c r="C579" s="49"/>
      <c r="D579" s="49"/>
      <c r="E579" s="49"/>
      <c r="F579" s="49"/>
    </row>
    <row r="580" spans="2:6" x14ac:dyDescent="0.2">
      <c r="B580" s="49"/>
      <c r="C580" s="49"/>
      <c r="D580" s="49"/>
      <c r="E580" s="49"/>
      <c r="F580" s="49"/>
    </row>
    <row r="581" spans="2:6" x14ac:dyDescent="0.2">
      <c r="B581" s="49"/>
      <c r="C581" s="49"/>
      <c r="D581" s="49"/>
      <c r="E581" s="49"/>
      <c r="F581" s="49"/>
    </row>
    <row r="582" spans="2:6" x14ac:dyDescent="0.2">
      <c r="B582" s="49"/>
      <c r="C582" s="49"/>
      <c r="D582" s="49"/>
      <c r="E582" s="49"/>
      <c r="F582" s="49"/>
    </row>
    <row r="583" spans="2:6" x14ac:dyDescent="0.2">
      <c r="B583" s="49"/>
      <c r="C583" s="49"/>
      <c r="D583" s="49"/>
      <c r="E583" s="49"/>
      <c r="F583" s="49"/>
    </row>
    <row r="584" spans="2:6" x14ac:dyDescent="0.2">
      <c r="B584" s="49"/>
      <c r="C584" s="49"/>
      <c r="D584" s="49"/>
      <c r="E584" s="49"/>
      <c r="F584" s="49"/>
    </row>
    <row r="585" spans="2:6" x14ac:dyDescent="0.2">
      <c r="B585" s="49"/>
      <c r="C585" s="49"/>
      <c r="D585" s="49"/>
      <c r="E585" s="49"/>
      <c r="F585" s="49"/>
    </row>
    <row r="586" spans="2:6" x14ac:dyDescent="0.2">
      <c r="B586" s="49"/>
      <c r="C586" s="49"/>
      <c r="D586" s="49"/>
      <c r="E586" s="49"/>
      <c r="F586" s="49"/>
    </row>
    <row r="587" spans="2:6" x14ac:dyDescent="0.2">
      <c r="B587" s="49"/>
      <c r="C587" s="49"/>
      <c r="D587" s="49"/>
      <c r="E587" s="49"/>
      <c r="F587" s="49"/>
    </row>
    <row r="588" spans="2:6" x14ac:dyDescent="0.2">
      <c r="B588" s="49"/>
      <c r="C588" s="49"/>
      <c r="D588" s="49"/>
      <c r="E588" s="49"/>
      <c r="F588" s="49"/>
    </row>
    <row r="589" spans="2:6" x14ac:dyDescent="0.2">
      <c r="B589" s="49"/>
      <c r="C589" s="49"/>
      <c r="D589" s="49"/>
      <c r="E589" s="49"/>
      <c r="F589" s="49"/>
    </row>
    <row r="590" spans="2:6" x14ac:dyDescent="0.2">
      <c r="B590" s="49"/>
      <c r="C590" s="49"/>
      <c r="D590" s="49"/>
      <c r="E590" s="49"/>
      <c r="F590" s="49"/>
    </row>
    <row r="591" spans="2:6" x14ac:dyDescent="0.2">
      <c r="B591" s="49"/>
      <c r="C591" s="49"/>
      <c r="D591" s="49"/>
      <c r="E591" s="49"/>
      <c r="F591" s="49"/>
    </row>
    <row r="592" spans="2:6" x14ac:dyDescent="0.2">
      <c r="B592" s="49"/>
      <c r="C592" s="49"/>
      <c r="D592" s="49"/>
      <c r="E592" s="49"/>
      <c r="F592" s="49"/>
    </row>
    <row r="593" spans="2:6" x14ac:dyDescent="0.2">
      <c r="B593" s="49"/>
      <c r="C593" s="49"/>
      <c r="D593" s="49"/>
      <c r="E593" s="49"/>
      <c r="F593" s="49"/>
    </row>
    <row r="594" spans="2:6" x14ac:dyDescent="0.2">
      <c r="B594" s="49"/>
      <c r="C594" s="49"/>
      <c r="D594" s="49"/>
      <c r="E594" s="49"/>
      <c r="F594" s="49"/>
    </row>
    <row r="595" spans="2:6" x14ac:dyDescent="0.2">
      <c r="B595" s="49"/>
      <c r="C595" s="49"/>
      <c r="D595" s="49"/>
      <c r="E595" s="49"/>
      <c r="F595" s="49"/>
    </row>
    <row r="596" spans="2:6" x14ac:dyDescent="0.2">
      <c r="B596" s="49"/>
      <c r="C596" s="49"/>
      <c r="D596" s="49"/>
      <c r="E596" s="49"/>
      <c r="F596" s="49"/>
    </row>
    <row r="597" spans="2:6" x14ac:dyDescent="0.2">
      <c r="B597" s="49"/>
      <c r="C597" s="49"/>
      <c r="D597" s="49"/>
      <c r="E597" s="49"/>
      <c r="F597" s="49"/>
    </row>
    <row r="598" spans="2:6" x14ac:dyDescent="0.2">
      <c r="B598" s="49"/>
      <c r="C598" s="49"/>
      <c r="D598" s="49"/>
      <c r="E598" s="49"/>
      <c r="F598" s="49"/>
    </row>
    <row r="599" spans="2:6" x14ac:dyDescent="0.2">
      <c r="B599" s="49"/>
      <c r="C599" s="49"/>
      <c r="D599" s="49"/>
      <c r="E599" s="49"/>
      <c r="F599" s="49"/>
    </row>
    <row r="600" spans="2:6" x14ac:dyDescent="0.2">
      <c r="B600" s="49"/>
      <c r="C600" s="49"/>
      <c r="D600" s="49"/>
      <c r="E600" s="49"/>
      <c r="F600" s="49"/>
    </row>
    <row r="601" spans="2:6" x14ac:dyDescent="0.2">
      <c r="B601" s="49"/>
      <c r="C601" s="49"/>
      <c r="D601" s="49"/>
      <c r="E601" s="49"/>
      <c r="F601" s="49"/>
    </row>
    <row r="602" spans="2:6" x14ac:dyDescent="0.2">
      <c r="B602" s="49"/>
      <c r="C602" s="49"/>
      <c r="D602" s="49"/>
      <c r="E602" s="49"/>
      <c r="F602" s="49"/>
    </row>
    <row r="603" spans="2:6" x14ac:dyDescent="0.2">
      <c r="B603" s="49"/>
      <c r="C603" s="49"/>
      <c r="D603" s="49"/>
      <c r="E603" s="49"/>
      <c r="F603" s="49"/>
    </row>
    <row r="604" spans="2:6" x14ac:dyDescent="0.2">
      <c r="B604" s="49"/>
      <c r="C604" s="49"/>
      <c r="D604" s="49"/>
      <c r="E604" s="49"/>
      <c r="F604" s="49"/>
    </row>
    <row r="605" spans="2:6" x14ac:dyDescent="0.2">
      <c r="B605" s="49"/>
      <c r="C605" s="49"/>
      <c r="D605" s="49"/>
      <c r="E605" s="49"/>
      <c r="F605" s="49"/>
    </row>
    <row r="606" spans="2:6" x14ac:dyDescent="0.2">
      <c r="B606" s="49"/>
      <c r="C606" s="49"/>
      <c r="D606" s="49"/>
      <c r="E606" s="49"/>
      <c r="F606" s="49"/>
    </row>
    <row r="607" spans="2:6" x14ac:dyDescent="0.2">
      <c r="B607" s="49"/>
      <c r="C607" s="49"/>
      <c r="D607" s="49"/>
      <c r="E607" s="49"/>
      <c r="F607" s="49"/>
    </row>
    <row r="608" spans="2:6" x14ac:dyDescent="0.2">
      <c r="B608" s="49"/>
      <c r="C608" s="49"/>
      <c r="D608" s="49"/>
      <c r="E608" s="49"/>
      <c r="F608" s="49"/>
    </row>
    <row r="609" spans="2:6" x14ac:dyDescent="0.2">
      <c r="B609" s="49"/>
      <c r="C609" s="49"/>
      <c r="D609" s="49"/>
      <c r="E609" s="49"/>
      <c r="F609" s="49"/>
    </row>
    <row r="610" spans="2:6" x14ac:dyDescent="0.2">
      <c r="B610" s="49"/>
      <c r="C610" s="49"/>
      <c r="D610" s="49"/>
      <c r="E610" s="49"/>
      <c r="F610" s="49"/>
    </row>
    <row r="611" spans="2:6" x14ac:dyDescent="0.2">
      <c r="B611" s="49"/>
      <c r="C611" s="49"/>
      <c r="D611" s="49"/>
      <c r="E611" s="49"/>
      <c r="F611" s="49"/>
    </row>
    <row r="612" spans="2:6" x14ac:dyDescent="0.2">
      <c r="B612" s="49"/>
      <c r="C612" s="49"/>
      <c r="D612" s="49"/>
      <c r="E612" s="49"/>
      <c r="F612" s="49"/>
    </row>
    <row r="613" spans="2:6" x14ac:dyDescent="0.2">
      <c r="B613" s="49"/>
      <c r="C613" s="49"/>
      <c r="D613" s="49"/>
      <c r="E613" s="49"/>
      <c r="F613" s="49"/>
    </row>
    <row r="614" spans="2:6" x14ac:dyDescent="0.2">
      <c r="B614" s="49"/>
      <c r="C614" s="49"/>
      <c r="D614" s="49"/>
      <c r="E614" s="49"/>
      <c r="F614" s="49"/>
    </row>
    <row r="615" spans="2:6" x14ac:dyDescent="0.2">
      <c r="B615" s="49"/>
      <c r="C615" s="49"/>
      <c r="D615" s="49"/>
      <c r="E615" s="49"/>
      <c r="F615" s="49"/>
    </row>
    <row r="616" spans="2:6" x14ac:dyDescent="0.2">
      <c r="B616" s="49"/>
      <c r="C616" s="49"/>
      <c r="D616" s="49"/>
      <c r="E616" s="49"/>
      <c r="F616" s="49"/>
    </row>
    <row r="617" spans="2:6" x14ac:dyDescent="0.2">
      <c r="B617" s="49"/>
      <c r="C617" s="49"/>
      <c r="D617" s="49"/>
      <c r="E617" s="49"/>
      <c r="F617" s="49"/>
    </row>
    <row r="624" spans="2:6" s="41" customFormat="1" ht="15" x14ac:dyDescent="0.2"/>
    <row r="625" spans="2:6" s="41" customFormat="1" ht="15" x14ac:dyDescent="0.2"/>
    <row r="626" spans="2:6" s="41" customFormat="1" ht="15" x14ac:dyDescent="0.2"/>
    <row r="629" spans="2:6" s="44" customFormat="1" ht="11.25" x14ac:dyDescent="0.2"/>
    <row r="632" spans="2:6" x14ac:dyDescent="0.2">
      <c r="B632" s="49"/>
      <c r="C632" s="49"/>
      <c r="D632" s="49"/>
      <c r="E632" s="49"/>
      <c r="F632" s="49"/>
    </row>
    <row r="633" spans="2:6" x14ac:dyDescent="0.2">
      <c r="B633" s="49"/>
      <c r="C633" s="49"/>
      <c r="D633" s="49"/>
      <c r="E633" s="49"/>
      <c r="F633" s="49"/>
    </row>
    <row r="634" spans="2:6" x14ac:dyDescent="0.2">
      <c r="B634" s="49"/>
      <c r="C634" s="49"/>
      <c r="D634" s="49"/>
      <c r="E634" s="49"/>
      <c r="F634" s="49"/>
    </row>
    <row r="635" spans="2:6" x14ac:dyDescent="0.2">
      <c r="B635" s="49"/>
      <c r="C635" s="49"/>
      <c r="D635" s="49"/>
      <c r="E635" s="49"/>
      <c r="F635" s="49"/>
    </row>
    <row r="636" spans="2:6" x14ac:dyDescent="0.2">
      <c r="B636" s="49"/>
      <c r="C636" s="49"/>
      <c r="D636" s="49"/>
      <c r="E636" s="49"/>
      <c r="F636" s="49"/>
    </row>
    <row r="637" spans="2:6" x14ac:dyDescent="0.2">
      <c r="B637" s="49"/>
      <c r="C637" s="49"/>
      <c r="D637" s="49"/>
      <c r="E637" s="49"/>
      <c r="F637" s="49"/>
    </row>
    <row r="638" spans="2:6" x14ac:dyDescent="0.2">
      <c r="B638" s="49"/>
      <c r="C638" s="49"/>
      <c r="D638" s="49"/>
      <c r="E638" s="49"/>
      <c r="F638" s="49"/>
    </row>
    <row r="639" spans="2:6" x14ac:dyDescent="0.2">
      <c r="B639" s="49"/>
      <c r="C639" s="49"/>
      <c r="D639" s="49"/>
      <c r="E639" s="49"/>
      <c r="F639" s="49"/>
    </row>
    <row r="640" spans="2:6" x14ac:dyDescent="0.2">
      <c r="B640" s="49"/>
      <c r="C640" s="49"/>
      <c r="D640" s="49"/>
      <c r="E640" s="49"/>
      <c r="F640" s="49"/>
    </row>
    <row r="641" spans="2:6" x14ac:dyDescent="0.2">
      <c r="B641" s="49"/>
      <c r="C641" s="49"/>
      <c r="D641" s="49"/>
      <c r="E641" s="49"/>
      <c r="F641" s="49"/>
    </row>
    <row r="642" spans="2:6" x14ac:dyDescent="0.2">
      <c r="B642" s="49"/>
      <c r="C642" s="49"/>
      <c r="D642" s="49"/>
      <c r="E642" s="49"/>
      <c r="F642" s="49"/>
    </row>
    <row r="643" spans="2:6" x14ac:dyDescent="0.2">
      <c r="B643" s="49"/>
      <c r="C643" s="49"/>
      <c r="D643" s="49"/>
      <c r="E643" s="49"/>
      <c r="F643" s="49"/>
    </row>
    <row r="644" spans="2:6" x14ac:dyDescent="0.2">
      <c r="B644" s="49"/>
      <c r="C644" s="49"/>
      <c r="D644" s="49"/>
      <c r="E644" s="49"/>
      <c r="F644" s="49"/>
    </row>
    <row r="645" spans="2:6" x14ac:dyDescent="0.2">
      <c r="B645" s="49"/>
      <c r="C645" s="49"/>
      <c r="D645" s="49"/>
      <c r="E645" s="49"/>
      <c r="F645" s="49"/>
    </row>
    <row r="646" spans="2:6" x14ac:dyDescent="0.2">
      <c r="B646" s="49"/>
      <c r="C646" s="49"/>
      <c r="D646" s="49"/>
      <c r="E646" s="49"/>
      <c r="F646" s="49"/>
    </row>
    <row r="647" spans="2:6" x14ac:dyDescent="0.2">
      <c r="B647" s="49"/>
      <c r="C647" s="49"/>
      <c r="D647" s="49"/>
      <c r="E647" s="49"/>
      <c r="F647" s="49"/>
    </row>
    <row r="648" spans="2:6" x14ac:dyDescent="0.2">
      <c r="B648" s="49"/>
      <c r="C648" s="49"/>
      <c r="D648" s="49"/>
      <c r="E648" s="49"/>
      <c r="F648" s="49"/>
    </row>
    <row r="649" spans="2:6" x14ac:dyDescent="0.2">
      <c r="B649" s="49"/>
      <c r="C649" s="49"/>
      <c r="D649" s="49"/>
      <c r="E649" s="49"/>
      <c r="F649" s="49"/>
    </row>
    <row r="650" spans="2:6" x14ac:dyDescent="0.2">
      <c r="B650" s="49"/>
      <c r="C650" s="49"/>
      <c r="D650" s="49"/>
      <c r="E650" s="49"/>
      <c r="F650" s="49"/>
    </row>
    <row r="651" spans="2:6" x14ac:dyDescent="0.2">
      <c r="B651" s="49"/>
      <c r="C651" s="49"/>
      <c r="D651" s="49"/>
      <c r="E651" s="49"/>
      <c r="F651" s="49"/>
    </row>
    <row r="652" spans="2:6" x14ac:dyDescent="0.2">
      <c r="B652" s="49"/>
      <c r="C652" s="49"/>
      <c r="D652" s="49"/>
      <c r="E652" s="49"/>
      <c r="F652" s="49"/>
    </row>
    <row r="653" spans="2:6" x14ac:dyDescent="0.2">
      <c r="B653" s="49"/>
      <c r="C653" s="49"/>
      <c r="D653" s="49"/>
      <c r="E653" s="49"/>
      <c r="F653" s="49"/>
    </row>
    <row r="654" spans="2:6" x14ac:dyDescent="0.2">
      <c r="B654" s="49"/>
      <c r="C654" s="49"/>
      <c r="D654" s="49"/>
      <c r="E654" s="49"/>
      <c r="F654" s="49"/>
    </row>
    <row r="655" spans="2:6" x14ac:dyDescent="0.2">
      <c r="B655" s="49"/>
      <c r="C655" s="49"/>
      <c r="D655" s="49"/>
      <c r="E655" s="49"/>
      <c r="F655" s="49"/>
    </row>
    <row r="656" spans="2:6" x14ac:dyDescent="0.2">
      <c r="B656" s="49"/>
      <c r="C656" s="49"/>
      <c r="D656" s="49"/>
      <c r="E656" s="49"/>
      <c r="F656" s="49"/>
    </row>
    <row r="657" spans="2:6" x14ac:dyDescent="0.2">
      <c r="B657" s="49"/>
      <c r="C657" s="49"/>
      <c r="D657" s="49"/>
      <c r="E657" s="49"/>
      <c r="F657" s="49"/>
    </row>
    <row r="658" spans="2:6" x14ac:dyDescent="0.2">
      <c r="B658" s="49"/>
      <c r="C658" s="49"/>
      <c r="D658" s="49"/>
      <c r="E658" s="49"/>
      <c r="F658" s="49"/>
    </row>
    <row r="659" spans="2:6" x14ac:dyDescent="0.2">
      <c r="B659" s="49"/>
      <c r="C659" s="49"/>
      <c r="D659" s="49"/>
      <c r="E659" s="49"/>
      <c r="F659" s="49"/>
    </row>
    <row r="660" spans="2:6" x14ac:dyDescent="0.2">
      <c r="B660" s="49"/>
      <c r="C660" s="49"/>
      <c r="D660" s="49"/>
      <c r="E660" s="49"/>
      <c r="F660" s="49"/>
    </row>
    <row r="661" spans="2:6" x14ac:dyDescent="0.2">
      <c r="B661" s="49"/>
      <c r="C661" s="49"/>
      <c r="D661" s="49"/>
      <c r="E661" s="49"/>
      <c r="F661" s="49"/>
    </row>
    <row r="662" spans="2:6" x14ac:dyDescent="0.2">
      <c r="B662" s="49"/>
      <c r="C662" s="49"/>
      <c r="D662" s="49"/>
      <c r="E662" s="49"/>
      <c r="F662" s="49"/>
    </row>
    <row r="663" spans="2:6" x14ac:dyDescent="0.2">
      <c r="B663" s="49"/>
      <c r="C663" s="49"/>
      <c r="D663" s="49"/>
      <c r="E663" s="49"/>
      <c r="F663" s="49"/>
    </row>
    <row r="664" spans="2:6" x14ac:dyDescent="0.2">
      <c r="B664" s="49"/>
      <c r="C664" s="49"/>
      <c r="D664" s="49"/>
      <c r="E664" s="49"/>
      <c r="F664" s="49"/>
    </row>
    <row r="665" spans="2:6" x14ac:dyDescent="0.2">
      <c r="B665" s="49"/>
      <c r="C665" s="49"/>
      <c r="D665" s="49"/>
      <c r="E665" s="49"/>
      <c r="F665" s="49"/>
    </row>
    <row r="666" spans="2:6" x14ac:dyDescent="0.2">
      <c r="B666" s="49"/>
      <c r="C666" s="49"/>
      <c r="D666" s="49"/>
      <c r="E666" s="49"/>
      <c r="F666" s="49"/>
    </row>
    <row r="667" spans="2:6" x14ac:dyDescent="0.2">
      <c r="B667" s="49"/>
      <c r="C667" s="49"/>
      <c r="D667" s="49"/>
      <c r="E667" s="49"/>
      <c r="F667" s="49"/>
    </row>
    <row r="668" spans="2:6" x14ac:dyDescent="0.2">
      <c r="B668" s="49"/>
      <c r="C668" s="49"/>
      <c r="D668" s="49"/>
      <c r="E668" s="49"/>
      <c r="F668" s="49"/>
    </row>
    <row r="669" spans="2:6" x14ac:dyDescent="0.2">
      <c r="B669" s="49"/>
      <c r="C669" s="49"/>
      <c r="D669" s="49"/>
      <c r="E669" s="49"/>
      <c r="F669" s="49"/>
    </row>
    <row r="676" spans="2:6" s="41" customFormat="1" ht="15" x14ac:dyDescent="0.2"/>
    <row r="677" spans="2:6" s="41" customFormat="1" ht="15" x14ac:dyDescent="0.2"/>
    <row r="678" spans="2:6" s="41" customFormat="1" ht="15" x14ac:dyDescent="0.2"/>
    <row r="681" spans="2:6" s="44" customFormat="1" ht="11.25" x14ac:dyDescent="0.2"/>
    <row r="684" spans="2:6" x14ac:dyDescent="0.2">
      <c r="B684" s="49"/>
      <c r="C684" s="49"/>
      <c r="D684" s="49"/>
      <c r="E684" s="49"/>
      <c r="F684" s="49"/>
    </row>
    <row r="685" spans="2:6" x14ac:dyDescent="0.2">
      <c r="B685" s="49"/>
      <c r="C685" s="49"/>
      <c r="D685" s="49"/>
      <c r="E685" s="49"/>
      <c r="F685" s="49"/>
    </row>
    <row r="686" spans="2:6" x14ac:dyDescent="0.2">
      <c r="B686" s="49"/>
      <c r="C686" s="49"/>
      <c r="D686" s="49"/>
      <c r="E686" s="49"/>
      <c r="F686" s="49"/>
    </row>
    <row r="687" spans="2:6" x14ac:dyDescent="0.2">
      <c r="B687" s="49"/>
      <c r="C687" s="49"/>
      <c r="D687" s="49"/>
      <c r="E687" s="49"/>
      <c r="F687" s="49"/>
    </row>
    <row r="688" spans="2:6" x14ac:dyDescent="0.2">
      <c r="B688" s="49"/>
      <c r="C688" s="49"/>
      <c r="D688" s="49"/>
      <c r="E688" s="49"/>
      <c r="F688" s="49"/>
    </row>
    <row r="689" spans="2:6" x14ac:dyDescent="0.2">
      <c r="B689" s="49"/>
      <c r="C689" s="49"/>
      <c r="D689" s="49"/>
      <c r="E689" s="49"/>
      <c r="F689" s="49"/>
    </row>
    <row r="690" spans="2:6" x14ac:dyDescent="0.2">
      <c r="B690" s="49"/>
      <c r="C690" s="49"/>
      <c r="D690" s="49"/>
      <c r="E690" s="49"/>
      <c r="F690" s="49"/>
    </row>
    <row r="691" spans="2:6" x14ac:dyDescent="0.2">
      <c r="B691" s="49"/>
      <c r="C691" s="49"/>
      <c r="D691" s="49"/>
      <c r="E691" s="49"/>
      <c r="F691" s="49"/>
    </row>
    <row r="692" spans="2:6" x14ac:dyDescent="0.2">
      <c r="B692" s="49"/>
      <c r="C692" s="49"/>
      <c r="D692" s="49"/>
      <c r="E692" s="49"/>
      <c r="F692" s="49"/>
    </row>
    <row r="693" spans="2:6" x14ac:dyDescent="0.2">
      <c r="B693" s="49"/>
      <c r="C693" s="49"/>
      <c r="D693" s="49"/>
      <c r="E693" s="49"/>
      <c r="F693" s="49"/>
    </row>
    <row r="694" spans="2:6" x14ac:dyDescent="0.2">
      <c r="B694" s="49"/>
      <c r="C694" s="49"/>
      <c r="D694" s="49"/>
      <c r="E694" s="49"/>
      <c r="F694" s="49"/>
    </row>
    <row r="695" spans="2:6" x14ac:dyDescent="0.2">
      <c r="B695" s="49"/>
      <c r="C695" s="49"/>
      <c r="D695" s="49"/>
      <c r="E695" s="49"/>
      <c r="F695" s="49"/>
    </row>
    <row r="696" spans="2:6" x14ac:dyDescent="0.2">
      <c r="B696" s="49"/>
      <c r="C696" s="49"/>
      <c r="D696" s="49"/>
      <c r="E696" s="49"/>
      <c r="F696" s="49"/>
    </row>
    <row r="697" spans="2:6" x14ac:dyDescent="0.2">
      <c r="B697" s="49"/>
      <c r="C697" s="49"/>
      <c r="D697" s="49"/>
      <c r="E697" s="49"/>
      <c r="F697" s="49"/>
    </row>
    <row r="698" spans="2:6" x14ac:dyDescent="0.2">
      <c r="B698" s="49"/>
      <c r="C698" s="49"/>
      <c r="D698" s="49"/>
      <c r="E698" s="49"/>
      <c r="F698" s="49"/>
    </row>
    <row r="699" spans="2:6" x14ac:dyDescent="0.2">
      <c r="B699" s="49"/>
      <c r="C699" s="49"/>
      <c r="D699" s="49"/>
      <c r="E699" s="49"/>
      <c r="F699" s="49"/>
    </row>
    <row r="700" spans="2:6" x14ac:dyDescent="0.2">
      <c r="B700" s="49"/>
      <c r="C700" s="49"/>
      <c r="D700" s="49"/>
      <c r="E700" s="49"/>
      <c r="F700" s="49"/>
    </row>
    <row r="701" spans="2:6" x14ac:dyDescent="0.2">
      <c r="B701" s="49"/>
      <c r="C701" s="49"/>
      <c r="D701" s="49"/>
      <c r="E701" s="49"/>
      <c r="F701" s="49"/>
    </row>
    <row r="702" spans="2:6" x14ac:dyDescent="0.2">
      <c r="B702" s="49"/>
      <c r="C702" s="49"/>
      <c r="D702" s="49"/>
      <c r="E702" s="49"/>
      <c r="F702" s="49"/>
    </row>
    <row r="703" spans="2:6" x14ac:dyDescent="0.2">
      <c r="B703" s="49"/>
      <c r="C703" s="49"/>
      <c r="D703" s="49"/>
      <c r="E703" s="49"/>
      <c r="F703" s="49"/>
    </row>
    <row r="704" spans="2:6" x14ac:dyDescent="0.2">
      <c r="B704" s="49"/>
      <c r="C704" s="49"/>
      <c r="D704" s="49"/>
      <c r="E704" s="49"/>
      <c r="F704" s="49"/>
    </row>
    <row r="705" spans="2:6" x14ac:dyDescent="0.2">
      <c r="B705" s="49"/>
      <c r="C705" s="49"/>
      <c r="D705" s="49"/>
      <c r="E705" s="49"/>
      <c r="F705" s="49"/>
    </row>
    <row r="706" spans="2:6" x14ac:dyDescent="0.2">
      <c r="B706" s="49"/>
      <c r="C706" s="49"/>
      <c r="D706" s="49"/>
      <c r="E706" s="49"/>
      <c r="F706" s="49"/>
    </row>
    <row r="707" spans="2:6" x14ac:dyDescent="0.2">
      <c r="B707" s="49"/>
      <c r="C707" s="49"/>
      <c r="D707" s="49"/>
      <c r="E707" s="49"/>
      <c r="F707" s="49"/>
    </row>
    <row r="708" spans="2:6" x14ac:dyDescent="0.2">
      <c r="B708" s="49"/>
      <c r="C708" s="49"/>
      <c r="D708" s="49"/>
      <c r="E708" s="49"/>
      <c r="F708" s="49"/>
    </row>
    <row r="709" spans="2:6" x14ac:dyDescent="0.2">
      <c r="B709" s="49"/>
      <c r="C709" s="49"/>
      <c r="D709" s="49"/>
      <c r="E709" s="49"/>
      <c r="F709" s="49"/>
    </row>
    <row r="710" spans="2:6" x14ac:dyDescent="0.2">
      <c r="B710" s="49"/>
      <c r="C710" s="49"/>
      <c r="D710" s="49"/>
      <c r="E710" s="49"/>
      <c r="F710" s="49"/>
    </row>
    <row r="711" spans="2:6" x14ac:dyDescent="0.2">
      <c r="B711" s="49"/>
      <c r="C711" s="49"/>
      <c r="D711" s="49"/>
      <c r="E711" s="49"/>
      <c r="F711" s="49"/>
    </row>
    <row r="712" spans="2:6" x14ac:dyDescent="0.2">
      <c r="B712" s="49"/>
      <c r="C712" s="49"/>
      <c r="D712" s="49"/>
      <c r="E712" s="49"/>
      <c r="F712" s="49"/>
    </row>
    <row r="713" spans="2:6" x14ac:dyDescent="0.2">
      <c r="B713" s="49"/>
      <c r="C713" s="49"/>
      <c r="D713" s="49"/>
      <c r="E713" s="49"/>
      <c r="F713" s="49"/>
    </row>
    <row r="714" spans="2:6" x14ac:dyDescent="0.2">
      <c r="B714" s="49"/>
      <c r="C714" s="49"/>
      <c r="D714" s="49"/>
      <c r="E714" s="49"/>
      <c r="F714" s="49"/>
    </row>
    <row r="715" spans="2:6" x14ac:dyDescent="0.2">
      <c r="B715" s="49"/>
      <c r="C715" s="49"/>
      <c r="D715" s="49"/>
      <c r="E715" s="49"/>
      <c r="F715" s="49"/>
    </row>
    <row r="716" spans="2:6" x14ac:dyDescent="0.2">
      <c r="B716" s="49"/>
      <c r="C716" s="49"/>
      <c r="D716" s="49"/>
      <c r="E716" s="49"/>
      <c r="F716" s="49"/>
    </row>
    <row r="717" spans="2:6" x14ac:dyDescent="0.2">
      <c r="B717" s="49"/>
      <c r="C717" s="49"/>
      <c r="D717" s="49"/>
      <c r="E717" s="49"/>
      <c r="F717" s="49"/>
    </row>
    <row r="718" spans="2:6" x14ac:dyDescent="0.2">
      <c r="B718" s="49"/>
      <c r="C718" s="49"/>
      <c r="D718" s="49"/>
      <c r="E718" s="49"/>
      <c r="F718" s="49"/>
    </row>
    <row r="719" spans="2:6" x14ac:dyDescent="0.2">
      <c r="B719" s="49"/>
      <c r="C719" s="49"/>
      <c r="D719" s="49"/>
      <c r="E719" s="49"/>
      <c r="F719" s="49"/>
    </row>
    <row r="720" spans="2:6" x14ac:dyDescent="0.2">
      <c r="B720" s="49"/>
      <c r="C720" s="49"/>
      <c r="D720" s="49"/>
      <c r="E720" s="49"/>
      <c r="F720" s="49"/>
    </row>
    <row r="721" spans="2:6" x14ac:dyDescent="0.2">
      <c r="B721" s="49"/>
      <c r="C721" s="49"/>
      <c r="D721" s="49"/>
      <c r="E721" s="49"/>
      <c r="F721" s="49"/>
    </row>
    <row r="728" spans="2:6" s="41" customFormat="1" ht="15" x14ac:dyDescent="0.2"/>
    <row r="729" spans="2:6" s="41" customFormat="1" ht="15" x14ac:dyDescent="0.2"/>
    <row r="730" spans="2:6" s="41" customFormat="1" ht="15" x14ac:dyDescent="0.2"/>
    <row r="733" spans="2:6" s="44" customFormat="1" ht="11.25" x14ac:dyDescent="0.2"/>
    <row r="736" spans="2:6" x14ac:dyDescent="0.2">
      <c r="B736" s="49"/>
      <c r="C736" s="49"/>
      <c r="D736" s="49"/>
      <c r="E736" s="49"/>
      <c r="F736" s="49"/>
    </row>
    <row r="737" spans="2:6" x14ac:dyDescent="0.2">
      <c r="B737" s="49"/>
      <c r="C737" s="49"/>
      <c r="D737" s="49"/>
      <c r="E737" s="49"/>
      <c r="F737" s="49"/>
    </row>
    <row r="738" spans="2:6" x14ac:dyDescent="0.2">
      <c r="B738" s="49"/>
      <c r="C738" s="49"/>
      <c r="D738" s="49"/>
      <c r="E738" s="49"/>
      <c r="F738" s="49"/>
    </row>
    <row r="739" spans="2:6" x14ac:dyDescent="0.2">
      <c r="B739" s="49"/>
      <c r="C739" s="49"/>
      <c r="D739" s="49"/>
      <c r="E739" s="49"/>
      <c r="F739" s="49"/>
    </row>
    <row r="740" spans="2:6" x14ac:dyDescent="0.2">
      <c r="B740" s="49"/>
      <c r="C740" s="49"/>
      <c r="D740" s="49"/>
      <c r="E740" s="49"/>
      <c r="F740" s="49"/>
    </row>
    <row r="741" spans="2:6" x14ac:dyDescent="0.2">
      <c r="B741" s="49"/>
      <c r="C741" s="49"/>
      <c r="D741" s="49"/>
      <c r="E741" s="49"/>
      <c r="F741" s="49"/>
    </row>
    <row r="742" spans="2:6" x14ac:dyDescent="0.2">
      <c r="B742" s="49"/>
      <c r="C742" s="49"/>
      <c r="D742" s="49"/>
      <c r="E742" s="49"/>
      <c r="F742" s="49"/>
    </row>
    <row r="743" spans="2:6" x14ac:dyDescent="0.2">
      <c r="B743" s="49"/>
      <c r="C743" s="49"/>
      <c r="D743" s="49"/>
      <c r="E743" s="49"/>
      <c r="F743" s="49"/>
    </row>
    <row r="744" spans="2:6" x14ac:dyDescent="0.2">
      <c r="B744" s="49"/>
      <c r="C744" s="49"/>
      <c r="D744" s="49"/>
      <c r="E744" s="49"/>
      <c r="F744" s="49"/>
    </row>
    <row r="745" spans="2:6" x14ac:dyDescent="0.2">
      <c r="B745" s="49"/>
      <c r="C745" s="49"/>
      <c r="D745" s="49"/>
      <c r="E745" s="49"/>
      <c r="F745" s="49"/>
    </row>
    <row r="746" spans="2:6" x14ac:dyDescent="0.2">
      <c r="B746" s="49"/>
      <c r="C746" s="49"/>
      <c r="D746" s="49"/>
      <c r="E746" s="49"/>
      <c r="F746" s="49"/>
    </row>
    <row r="747" spans="2:6" x14ac:dyDescent="0.2">
      <c r="B747" s="49"/>
      <c r="C747" s="49"/>
      <c r="D747" s="49"/>
      <c r="E747" s="49"/>
      <c r="F747" s="49"/>
    </row>
    <row r="748" spans="2:6" x14ac:dyDescent="0.2">
      <c r="B748" s="49"/>
      <c r="C748" s="49"/>
      <c r="D748" s="49"/>
      <c r="E748" s="49"/>
      <c r="F748" s="49"/>
    </row>
    <row r="749" spans="2:6" x14ac:dyDescent="0.2">
      <c r="B749" s="49"/>
      <c r="C749" s="49"/>
      <c r="D749" s="49"/>
      <c r="E749" s="49"/>
      <c r="F749" s="49"/>
    </row>
    <row r="750" spans="2:6" x14ac:dyDescent="0.2">
      <c r="B750" s="49"/>
      <c r="C750" s="49"/>
      <c r="D750" s="49"/>
      <c r="E750" s="49"/>
      <c r="F750" s="49"/>
    </row>
    <row r="751" spans="2:6" x14ac:dyDescent="0.2">
      <c r="B751" s="49"/>
      <c r="C751" s="49"/>
      <c r="D751" s="49"/>
      <c r="E751" s="49"/>
      <c r="F751" s="49"/>
    </row>
    <row r="752" spans="2:6" x14ac:dyDescent="0.2">
      <c r="B752" s="49"/>
      <c r="C752" s="49"/>
      <c r="D752" s="49"/>
      <c r="E752" s="49"/>
      <c r="F752" s="49"/>
    </row>
    <row r="753" spans="2:6" x14ac:dyDescent="0.2">
      <c r="B753" s="49"/>
      <c r="C753" s="49"/>
      <c r="D753" s="49"/>
      <c r="E753" s="49"/>
      <c r="F753" s="49"/>
    </row>
    <row r="754" spans="2:6" x14ac:dyDescent="0.2">
      <c r="B754" s="49"/>
      <c r="C754" s="49"/>
      <c r="D754" s="49"/>
      <c r="E754" s="49"/>
      <c r="F754" s="49"/>
    </row>
    <row r="755" spans="2:6" x14ac:dyDescent="0.2">
      <c r="B755" s="49"/>
      <c r="C755" s="49"/>
      <c r="D755" s="49"/>
      <c r="E755" s="49"/>
      <c r="F755" s="49"/>
    </row>
    <row r="756" spans="2:6" x14ac:dyDescent="0.2">
      <c r="B756" s="49"/>
      <c r="C756" s="49"/>
      <c r="D756" s="49"/>
      <c r="E756" s="49"/>
      <c r="F756" s="49"/>
    </row>
    <row r="757" spans="2:6" x14ac:dyDescent="0.2">
      <c r="B757" s="49"/>
      <c r="C757" s="49"/>
      <c r="D757" s="49"/>
      <c r="E757" s="49"/>
      <c r="F757" s="49"/>
    </row>
    <row r="758" spans="2:6" x14ac:dyDescent="0.2">
      <c r="B758" s="49"/>
      <c r="C758" s="49"/>
      <c r="D758" s="49"/>
      <c r="E758" s="49"/>
      <c r="F758" s="49"/>
    </row>
    <row r="759" spans="2:6" x14ac:dyDescent="0.2">
      <c r="B759" s="49"/>
      <c r="C759" s="49"/>
      <c r="D759" s="49"/>
      <c r="E759" s="49"/>
      <c r="F759" s="49"/>
    </row>
    <row r="760" spans="2:6" x14ac:dyDescent="0.2">
      <c r="B760" s="49"/>
      <c r="C760" s="49"/>
      <c r="D760" s="49"/>
      <c r="E760" s="49"/>
      <c r="F760" s="49"/>
    </row>
    <row r="761" spans="2:6" x14ac:dyDescent="0.2">
      <c r="B761" s="49"/>
      <c r="C761" s="49"/>
      <c r="D761" s="49"/>
      <c r="E761" s="49"/>
      <c r="F761" s="49"/>
    </row>
    <row r="762" spans="2:6" x14ac:dyDescent="0.2">
      <c r="B762" s="49"/>
      <c r="C762" s="49"/>
      <c r="D762" s="49"/>
      <c r="E762" s="49"/>
      <c r="F762" s="49"/>
    </row>
    <row r="763" spans="2:6" x14ac:dyDescent="0.2">
      <c r="B763" s="49"/>
      <c r="C763" s="49"/>
      <c r="D763" s="49"/>
      <c r="E763" s="49"/>
      <c r="F763" s="49"/>
    </row>
    <row r="764" spans="2:6" x14ac:dyDescent="0.2">
      <c r="B764" s="49"/>
      <c r="C764" s="49"/>
      <c r="D764" s="49"/>
      <c r="E764" s="49"/>
      <c r="F764" s="49"/>
    </row>
    <row r="765" spans="2:6" x14ac:dyDescent="0.2">
      <c r="B765" s="49"/>
      <c r="C765" s="49"/>
      <c r="D765" s="49"/>
      <c r="E765" s="49"/>
      <c r="F765" s="49"/>
    </row>
    <row r="766" spans="2:6" x14ac:dyDescent="0.2">
      <c r="B766" s="49"/>
      <c r="C766" s="49"/>
      <c r="D766" s="49"/>
      <c r="E766" s="49"/>
      <c r="F766" s="49"/>
    </row>
    <row r="767" spans="2:6" x14ac:dyDescent="0.2">
      <c r="B767" s="49"/>
      <c r="C767" s="49"/>
      <c r="D767" s="49"/>
      <c r="E767" s="49"/>
      <c r="F767" s="49"/>
    </row>
    <row r="768" spans="2:6" x14ac:dyDescent="0.2">
      <c r="B768" s="49"/>
      <c r="C768" s="49"/>
      <c r="D768" s="49"/>
      <c r="E768" s="49"/>
      <c r="F768" s="49"/>
    </row>
    <row r="769" spans="2:6" x14ac:dyDescent="0.2">
      <c r="B769" s="49"/>
      <c r="C769" s="49"/>
      <c r="D769" s="49"/>
      <c r="E769" s="49"/>
      <c r="F769" s="49"/>
    </row>
    <row r="770" spans="2:6" x14ac:dyDescent="0.2">
      <c r="B770" s="49"/>
      <c r="C770" s="49"/>
      <c r="D770" s="49"/>
      <c r="E770" s="49"/>
      <c r="F770" s="49"/>
    </row>
    <row r="771" spans="2:6" x14ac:dyDescent="0.2">
      <c r="B771" s="49"/>
      <c r="C771" s="49"/>
      <c r="D771" s="49"/>
      <c r="E771" s="49"/>
      <c r="F771" s="49"/>
    </row>
    <row r="772" spans="2:6" x14ac:dyDescent="0.2">
      <c r="B772" s="49"/>
      <c r="C772" s="49"/>
      <c r="D772" s="49"/>
      <c r="E772" s="49"/>
      <c r="F772" s="49"/>
    </row>
    <row r="773" spans="2:6" x14ac:dyDescent="0.2">
      <c r="B773" s="49"/>
      <c r="C773" s="49"/>
      <c r="D773" s="49"/>
      <c r="E773" s="49"/>
      <c r="F773" s="49"/>
    </row>
  </sheetData>
  <mergeCells count="1">
    <mergeCell ref="A3:J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23"/>
  <dimension ref="A1:K774"/>
  <sheetViews>
    <sheetView showGridLines="0" workbookViewId="0">
      <selection activeCell="A3" sqref="A3:K3"/>
    </sheetView>
  </sheetViews>
  <sheetFormatPr defaultColWidth="9.140625" defaultRowHeight="12.75" x14ac:dyDescent="0.2"/>
  <cols>
    <col min="1" max="1" width="17.140625" style="44" customWidth="1"/>
    <col min="2" max="9" width="9.7109375" customWidth="1"/>
    <col min="10" max="10" width="1.140625" customWidth="1"/>
    <col min="11" max="11" width="9.7109375" customWidth="1"/>
  </cols>
  <sheetData>
    <row r="1" spans="1:11" s="41" customFormat="1" ht="15" x14ac:dyDescent="0.2"/>
    <row r="2" spans="1:11" s="41" customFormat="1" ht="15.75" customHeight="1" x14ac:dyDescent="0.25">
      <c r="A2" s="33"/>
    </row>
    <row r="3" spans="1:11" s="41" customFormat="1" ht="15.75" customHeight="1" x14ac:dyDescent="0.25">
      <c r="A3" s="135" t="s">
        <v>220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s="41" customFormat="1" ht="15.75" customHeight="1" x14ac:dyDescent="0.25">
      <c r="A4" s="33"/>
    </row>
    <row r="5" spans="1:11" ht="15.75" customHeight="1" x14ac:dyDescent="0.2"/>
    <row r="6" spans="1:11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107"/>
      <c r="K6" s="67" t="s">
        <v>100</v>
      </c>
    </row>
    <row r="7" spans="1:11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107"/>
      <c r="K7" s="67" t="s">
        <v>101</v>
      </c>
    </row>
    <row r="8" spans="1:11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K8" s="47"/>
    </row>
    <row r="9" spans="1:11" ht="15.75" customHeight="1" x14ac:dyDescent="0.2">
      <c r="A9" s="50" t="s">
        <v>229</v>
      </c>
      <c r="B9" s="104">
        <f>IF(OR('Tabel A F'!B9&lt;5,'Tabel A Be'!B9&lt;0.5),"-",IFERROR('Tabel A Be'!B9/'Tabel A F'!B9*100,"-"))</f>
        <v>7.7611154959221258</v>
      </c>
      <c r="C9" s="104">
        <f>IF(OR('Tabel A F'!C9&lt;5,'Tabel A Be'!C9&lt;0.5),"-",IFERROR('Tabel A Be'!C9/'Tabel A F'!C9*100,"-"))</f>
        <v>2.6066350710900474</v>
      </c>
      <c r="D9" s="104">
        <f>IF(OR('Tabel A F'!D9&lt;5,'Tabel A Be'!D9&lt;0.5),"-",IFERROR('Tabel A Be'!D9/'Tabel A F'!D9*100,"-"))</f>
        <v>4.1557762676424463</v>
      </c>
      <c r="E9" s="104">
        <f>IF(OR('Tabel A F'!E9&lt;5,'Tabel A Be'!E9&lt;0.5),"-",IFERROR('Tabel A Be'!E9/'Tabel A F'!E9*100,"-"))</f>
        <v>4.2654028436018958</v>
      </c>
      <c r="F9" s="104">
        <f>IF(OR('Tabel A F'!F9&lt;5,'Tabel A Be'!F9&lt;0.5),"-",IFERROR('Tabel A Be'!F9/'Tabel A F'!F9*100,"-"))</f>
        <v>9.6018735362997649</v>
      </c>
      <c r="G9" s="104">
        <f>IF(OR('Tabel A F'!G9&lt;5,'Tabel A Be'!G9&lt;0.5),"-",IFERROR('Tabel A Be'!G9/'Tabel A F'!G9*100,"-"))</f>
        <v>2.6022304832713754</v>
      </c>
      <c r="H9" s="104">
        <f>IF(OR('Tabel A F'!H9&lt;5,'Tabel A Be'!H9&lt;0.5),"-",IFERROR('Tabel A Be'!H9/'Tabel A F'!H9*100,"-"))</f>
        <v>3.6668042209514828</v>
      </c>
      <c r="I9" s="104">
        <f>IF(OR('Tabel A F'!I9&lt;5,'Tabel A Be'!I9&lt;0.5),"-",IFERROR('Tabel A Be'!I9/'Tabel A F'!I9*100,"-"))</f>
        <v>6.25</v>
      </c>
      <c r="J9" s="104"/>
      <c r="K9" s="104">
        <f>IF(OR('Tabel A F'!K9&lt;5,'Tabel A Be'!K9&lt;0.5),"-",IFERROR('Tabel A Be'!K9/'Tabel A F'!K9*100,"-"))</f>
        <v>4.3647100356237356</v>
      </c>
    </row>
    <row r="10" spans="1:11" ht="15.75" customHeight="1" x14ac:dyDescent="0.2">
      <c r="A10" s="52" t="s">
        <v>230</v>
      </c>
      <c r="B10" s="105">
        <f>IF(OR('Tabel A F'!B10&lt;5,'Tabel A Be'!B10&lt;0.5),"-",IFERROR('Tabel A Be'!B10/'Tabel A F'!B10*100,"-"))</f>
        <v>4.637096774193548</v>
      </c>
      <c r="C10" s="105">
        <f>IF(OR('Tabel A F'!C10&lt;5,'Tabel A Be'!C10&lt;0.5),"-",IFERROR('Tabel A Be'!C10/'Tabel A F'!C10*100,"-"))</f>
        <v>2.44612696563774</v>
      </c>
      <c r="D10" s="105">
        <f>IF(OR('Tabel A F'!D10&lt;5,'Tabel A Be'!D10&lt;0.5),"-",IFERROR('Tabel A Be'!D10/'Tabel A F'!D10*100,"-"))</f>
        <v>3.4644057886273933</v>
      </c>
      <c r="E10" s="105">
        <f>IF(OR('Tabel A F'!E10&lt;5,'Tabel A Be'!E10&lt;0.5),"-",IFERROR('Tabel A Be'!E10/'Tabel A F'!E10*100,"-"))</f>
        <v>1.9914651493598861</v>
      </c>
      <c r="F10" s="105">
        <f>IF(OR('Tabel A F'!F10&lt;5,'Tabel A Be'!F10&lt;0.5),"-",IFERROR('Tabel A Be'!F10/'Tabel A F'!F10*100,"-"))</f>
        <v>3.1756318859364878</v>
      </c>
      <c r="G10" s="105">
        <f>IF(OR('Tabel A F'!G10&lt;5,'Tabel A Be'!G10&lt;0.5),"-",IFERROR('Tabel A Be'!G10/'Tabel A F'!G10*100,"-"))</f>
        <v>2.0089875759978852</v>
      </c>
      <c r="H10" s="105">
        <f>IF(OR('Tabel A F'!H10&lt;5,'Tabel A Be'!H10&lt;0.5),"-",IFERROR('Tabel A Be'!H10/'Tabel A F'!H10*100,"-"))</f>
        <v>3.3798972382787409</v>
      </c>
      <c r="I10" s="105">
        <f>IF(OR('Tabel A F'!I10&lt;5,'Tabel A Be'!I10&lt;0.5),"-",IFERROR('Tabel A Be'!I10/'Tabel A F'!I10*100,"-"))</f>
        <v>4.6153846153846159</v>
      </c>
      <c r="J10" s="105"/>
      <c r="K10" s="105">
        <f>IF(OR('Tabel A F'!K10&lt;5,'Tabel A Be'!K10&lt;0.5),"-",IFERROR('Tabel A Be'!K10/'Tabel A F'!K10*100,"-"))</f>
        <v>3.0419260614286134</v>
      </c>
    </row>
    <row r="11" spans="1:11" ht="15.75" customHeight="1" x14ac:dyDescent="0.2">
      <c r="A11" s="50" t="s">
        <v>231</v>
      </c>
      <c r="B11" s="62">
        <f>IF(OR('Tabel A F'!B11&lt;5,'Tabel A Be'!B11&lt;0.5),"-",IFERROR('Tabel A Be'!B11/'Tabel A F'!B11*100,"-"))</f>
        <v>20.256776034236804</v>
      </c>
      <c r="C11" s="62">
        <f>IF(OR('Tabel A F'!C11&lt;5,'Tabel A Be'!C11&lt;0.5),"-",IFERROR('Tabel A Be'!C11/'Tabel A F'!C11*100,"-"))</f>
        <v>7.5301204819277112</v>
      </c>
      <c r="D11" s="62">
        <f>IF(OR('Tabel A F'!D11&lt;5,'Tabel A Be'!D11&lt;0.5),"-",IFERROR('Tabel A Be'!D11/'Tabel A F'!D11*100,"-"))</f>
        <v>13.924050632911392</v>
      </c>
      <c r="E11" s="62">
        <f>IF(OR('Tabel A F'!E11&lt;5,'Tabel A Be'!E11&lt;0.5),"-",IFERROR('Tabel A Be'!E11/'Tabel A F'!E11*100,"-"))</f>
        <v>9.0196078431372548</v>
      </c>
      <c r="F11" s="62">
        <f>IF(OR('Tabel A F'!F11&lt;5,'Tabel A Be'!F11&lt;0.5),"-",IFERROR('Tabel A Be'!F11/'Tabel A F'!F11*100,"-"))</f>
        <v>19.527145359019265</v>
      </c>
      <c r="G11" s="62">
        <f>IF(OR('Tabel A F'!G11&lt;5,'Tabel A Be'!G11&lt;0.5),"-",IFERROR('Tabel A Be'!G11/'Tabel A F'!G11*100,"-"))</f>
        <v>8.1184336198662841</v>
      </c>
      <c r="H11" s="62">
        <f>IF(OR('Tabel A F'!H11&lt;5,'Tabel A Be'!H11&lt;0.5),"-",IFERROR('Tabel A Be'!H11/'Tabel A F'!H11*100,"-"))</f>
        <v>10.235370330382207</v>
      </c>
      <c r="I11" s="62">
        <f>IF(OR('Tabel A F'!I11&lt;5,'Tabel A Be'!I11&lt;0.5),"-",IFERROR('Tabel A Be'!I11/'Tabel A F'!I11*100,"-"))</f>
        <v>13.793103448275861</v>
      </c>
      <c r="J11" s="105"/>
      <c r="K11" s="62">
        <f>IF(OR('Tabel A F'!K11&lt;5,'Tabel A Be'!K11&lt;0.5),"-",IFERROR('Tabel A Be'!K11/'Tabel A F'!K11*100,"-"))</f>
        <v>11.864808775570708</v>
      </c>
    </row>
    <row r="12" spans="1:11" ht="15.75" customHeight="1" x14ac:dyDescent="0.2">
      <c r="A12" s="52" t="s">
        <v>26</v>
      </c>
      <c r="B12" s="105">
        <f>IF(OR('Tabel A F'!B12&lt;5,'Tabel A Be'!B12&lt;0.5),"-",IFERROR('Tabel A Be'!B12/'Tabel A F'!B12*100,"-"))</f>
        <v>14.636608344549126</v>
      </c>
      <c r="C12" s="105">
        <f>IF(OR('Tabel A F'!C12&lt;5,'Tabel A Be'!C12&lt;0.5),"-",IFERROR('Tabel A Be'!C12/'Tabel A F'!C12*100,"-"))</f>
        <v>9.2640692640692635</v>
      </c>
      <c r="D12" s="105">
        <f>IF(OR('Tabel A F'!D12&lt;5,'Tabel A Be'!D12&lt;0.5),"-",IFERROR('Tabel A Be'!D12/'Tabel A F'!D12*100,"-"))</f>
        <v>13.161499190636283</v>
      </c>
      <c r="E12" s="105">
        <f>IF(OR('Tabel A F'!E12&lt;5,'Tabel A Be'!E12&lt;0.5),"-",IFERROR('Tabel A Be'!E12/'Tabel A F'!E12*100,"-"))</f>
        <v>8.9325591782045546</v>
      </c>
      <c r="F12" s="105">
        <f>IF(OR('Tabel A F'!F12&lt;5,'Tabel A Be'!F12&lt;0.5),"-",IFERROR('Tabel A Be'!F12/'Tabel A F'!F12*100,"-"))</f>
        <v>12.82371294851794</v>
      </c>
      <c r="G12" s="105">
        <f>IF(OR('Tabel A F'!G12&lt;5,'Tabel A Be'!G12&lt;0.5),"-",IFERROR('Tabel A Be'!G12/'Tabel A F'!G12*100,"-"))</f>
        <v>8.3749109052031372</v>
      </c>
      <c r="H12" s="105">
        <f>IF(OR('Tabel A F'!H12&lt;5,'Tabel A Be'!H12&lt;0.5),"-",IFERROR('Tabel A Be'!H12/'Tabel A F'!H12*100,"-"))</f>
        <v>10.5297845373891</v>
      </c>
      <c r="I12" s="105">
        <f>IF(OR('Tabel A F'!I12&lt;5,'Tabel A Be'!I12&lt;0.5),"-",IFERROR('Tabel A Be'!I12/'Tabel A F'!I12*100,"-"))</f>
        <v>12.173913043478262</v>
      </c>
      <c r="J12" s="105"/>
      <c r="K12" s="105">
        <f>IF(OR('Tabel A F'!K12&lt;5,'Tabel A Be'!K12&lt;0.5),"-",IFERROR('Tabel A Be'!K12/'Tabel A F'!K12*100,"-"))</f>
        <v>11.168262249895406</v>
      </c>
    </row>
    <row r="13" spans="1:11" ht="15.75" customHeight="1" x14ac:dyDescent="0.2">
      <c r="A13" s="50" t="s">
        <v>27</v>
      </c>
      <c r="B13" s="104">
        <f>IF(OR('Tabel A F'!B13&lt;5,'Tabel A Be'!B13&lt;0.5),"-",IFERROR('Tabel A Be'!B13/'Tabel A F'!B13*100,"-"))</f>
        <v>6.1692969870875176</v>
      </c>
      <c r="C13" s="104">
        <f>IF(OR('Tabel A F'!C13&lt;5,'Tabel A Be'!C13&lt;0.5),"-",IFERROR('Tabel A Be'!C13/'Tabel A F'!C13*100,"-"))</f>
        <v>3.9560439560439558</v>
      </c>
      <c r="D13" s="104">
        <f>IF(OR('Tabel A F'!D13&lt;5,'Tabel A Be'!D13&lt;0.5),"-",IFERROR('Tabel A Be'!D13/'Tabel A F'!D13*100,"-"))</f>
        <v>5.1602023608768972</v>
      </c>
      <c r="E13" s="104">
        <f>IF(OR('Tabel A F'!E13&lt;5,'Tabel A Be'!E13&lt;0.5),"-",IFERROR('Tabel A Be'!E13/'Tabel A F'!E13*100,"-"))</f>
        <v>2.826379542395693</v>
      </c>
      <c r="F13" s="104">
        <f>IF(OR('Tabel A F'!F13&lt;5,'Tabel A Be'!F13&lt;0.5),"-",IFERROR('Tabel A Be'!F13/'Tabel A F'!F13*100,"-"))</f>
        <v>6.4377682403433472</v>
      </c>
      <c r="G13" s="104">
        <f>IF(OR('Tabel A F'!G13&lt;5,'Tabel A Be'!G13&lt;0.5),"-",IFERROR('Tabel A Be'!G13/'Tabel A F'!G13*100,"-"))</f>
        <v>3.1645569620253164</v>
      </c>
      <c r="H13" s="104">
        <f>IF(OR('Tabel A F'!H13&lt;5,'Tabel A Be'!H13&lt;0.5),"-",IFERROR('Tabel A Be'!H13/'Tabel A F'!H13*100,"-"))</f>
        <v>4.1288191577208924</v>
      </c>
      <c r="I13" s="104">
        <f>IF(OR('Tabel A F'!I13&lt;5,'Tabel A Be'!I13&lt;0.5),"-",IFERROR('Tabel A Be'!I13/'Tabel A F'!I13*100,"-"))</f>
        <v>8.1632653061224492</v>
      </c>
      <c r="J13" s="105"/>
      <c r="K13" s="104">
        <f>IF(OR('Tabel A F'!K13&lt;5,'Tabel A Be'!K13&lt;0.5),"-",IFERROR('Tabel A Be'!K13/'Tabel A F'!K13*100,"-"))</f>
        <v>4.417563322863062</v>
      </c>
    </row>
    <row r="14" spans="1:11" ht="15.75" customHeight="1" x14ac:dyDescent="0.2">
      <c r="A14" s="52" t="s">
        <v>28</v>
      </c>
      <c r="B14" s="105">
        <f>IF(OR('Tabel A F'!B14&lt;5,'Tabel A Be'!B14&lt;0.5),"-",IFERROR('Tabel A Be'!B14/'Tabel A F'!B14*100,"-"))</f>
        <v>2.197802197802198</v>
      </c>
      <c r="C14" s="105">
        <f>IF(OR('Tabel A F'!C14&lt;5,'Tabel A Be'!C14&lt;0.5),"-",IFERROR('Tabel A Be'!C14/'Tabel A F'!C14*100,"-"))</f>
        <v>2.4390243902439024</v>
      </c>
      <c r="D14" s="105">
        <f>IF(OR('Tabel A F'!D14&lt;5,'Tabel A Be'!D14&lt;0.5),"-",IFERROR('Tabel A Be'!D14/'Tabel A F'!D14*100,"-"))</f>
        <v>6.0491493383742911</v>
      </c>
      <c r="E14" s="105" t="str">
        <f>IF(OR('Tabel A F'!E14&lt;5,'Tabel A Be'!E14&lt;0.5),"-",IFERROR('Tabel A Be'!E14/'Tabel A F'!E14*100,"-"))</f>
        <v>-</v>
      </c>
      <c r="F14" s="105">
        <f>IF(OR('Tabel A F'!F14&lt;5,'Tabel A Be'!F14&lt;0.5),"-",IFERROR('Tabel A Be'!F14/'Tabel A F'!F14*100,"-"))</f>
        <v>6.3291139240506329</v>
      </c>
      <c r="G14" s="105">
        <f>IF(OR('Tabel A F'!G14&lt;5,'Tabel A Be'!G14&lt;0.5),"-",IFERROR('Tabel A Be'!G14/'Tabel A F'!G14*100,"-"))</f>
        <v>5.8394160583941606</v>
      </c>
      <c r="H14" s="105">
        <f>IF(OR('Tabel A F'!H14&lt;5,'Tabel A Be'!H14&lt;0.5),"-",IFERROR('Tabel A Be'!H14/'Tabel A F'!H14*100,"-"))</f>
        <v>5.4339010543390103</v>
      </c>
      <c r="I14" s="105" t="str">
        <f>IF(OR('Tabel A F'!I14&lt;5,'Tabel A Be'!I14&lt;0.5),"-",IFERROR('Tabel A Be'!I14/'Tabel A F'!I14*100,"-"))</f>
        <v>-</v>
      </c>
      <c r="J14" s="105"/>
      <c r="K14" s="105">
        <f>IF(OR('Tabel A F'!K14&lt;5,'Tabel A Be'!K14&lt;0.5),"-",IFERROR('Tabel A Be'!K14/'Tabel A F'!K14*100,"-"))</f>
        <v>5.0441361916771754</v>
      </c>
    </row>
    <row r="15" spans="1:11" ht="15.75" customHeight="1" x14ac:dyDescent="0.2">
      <c r="A15" s="50" t="s">
        <v>29</v>
      </c>
      <c r="B15" s="104">
        <f>IF(OR('Tabel A F'!B15&lt;5,'Tabel A Be'!B15&lt;0.5),"-",IFERROR('Tabel A Be'!B15/'Tabel A F'!B15*100,"-"))</f>
        <v>25.688073394495415</v>
      </c>
      <c r="C15" s="104">
        <f>IF(OR('Tabel A F'!C15&lt;5,'Tabel A Be'!C15&lt;0.5),"-",IFERROR('Tabel A Be'!C15/'Tabel A F'!C15*100,"-"))</f>
        <v>15.686274509803921</v>
      </c>
      <c r="D15" s="104">
        <f>IF(OR('Tabel A F'!D15&lt;5,'Tabel A Be'!D15&lt;0.5),"-",IFERROR('Tabel A Be'!D15/'Tabel A F'!D15*100,"-"))</f>
        <v>20.485584218512898</v>
      </c>
      <c r="E15" s="104">
        <f>IF(OR('Tabel A F'!E15&lt;5,'Tabel A Be'!E15&lt;0.5),"-",IFERROR('Tabel A Be'!E15/'Tabel A F'!E15*100,"-"))</f>
        <v>18.548387096774192</v>
      </c>
      <c r="F15" s="104">
        <f>IF(OR('Tabel A F'!F15&lt;5,'Tabel A Be'!F15&lt;0.5),"-",IFERROR('Tabel A Be'!F15/'Tabel A F'!F15*100,"-"))</f>
        <v>17.073170731707318</v>
      </c>
      <c r="G15" s="104">
        <f>IF(OR('Tabel A F'!G15&lt;5,'Tabel A Be'!G15&lt;0.5),"-",IFERROR('Tabel A Be'!G15/'Tabel A F'!G15*100,"-"))</f>
        <v>11.275964391691394</v>
      </c>
      <c r="H15" s="104">
        <f>IF(OR('Tabel A F'!H15&lt;5,'Tabel A Be'!H15&lt;0.5),"-",IFERROR('Tabel A Be'!H15/'Tabel A F'!H15*100,"-"))</f>
        <v>15.417209908735332</v>
      </c>
      <c r="I15" s="104">
        <f>IF(OR('Tabel A F'!I15&lt;5,'Tabel A Be'!I15&lt;0.5),"-",IFERROR('Tabel A Be'!I15/'Tabel A F'!I15*100,"-"))</f>
        <v>12.5</v>
      </c>
      <c r="J15" s="105"/>
      <c r="K15" s="104">
        <f>IF(OR('Tabel A F'!K15&lt;5,'Tabel A Be'!K15&lt;0.5),"-",IFERROR('Tabel A Be'!K15/'Tabel A F'!K15*100,"-"))</f>
        <v>16.510123147568358</v>
      </c>
    </row>
    <row r="16" spans="1:11" ht="15.75" customHeight="1" x14ac:dyDescent="0.2">
      <c r="A16" s="52" t="s">
        <v>30</v>
      </c>
      <c r="B16" s="105">
        <f>IF(OR('Tabel A F'!B16&lt;5,'Tabel A Be'!B16&lt;0.5),"-",IFERROR('Tabel A Be'!B16/'Tabel A F'!B16*100,"-"))</f>
        <v>11.059907834101383</v>
      </c>
      <c r="C16" s="105">
        <f>IF(OR('Tabel A F'!C16&lt;5,'Tabel A Be'!C16&lt;0.5),"-",IFERROR('Tabel A Be'!C16/'Tabel A F'!C16*100,"-"))</f>
        <v>4.395604395604396</v>
      </c>
      <c r="D16" s="105">
        <f>IF(OR('Tabel A F'!D16&lt;5,'Tabel A Be'!D16&lt;0.5),"-",IFERROR('Tabel A Be'!D16/'Tabel A F'!D16*100,"-"))</f>
        <v>9.2982456140350873</v>
      </c>
      <c r="E16" s="105">
        <f>IF(OR('Tabel A F'!E16&lt;5,'Tabel A Be'!E16&lt;0.5),"-",IFERROR('Tabel A Be'!E16/'Tabel A F'!E16*100,"-"))</f>
        <v>3.9473684210526314</v>
      </c>
      <c r="F16" s="105">
        <f>IF(OR('Tabel A F'!F16&lt;5,'Tabel A Be'!F16&lt;0.5),"-",IFERROR('Tabel A Be'!F16/'Tabel A F'!F16*100,"-"))</f>
        <v>8.2969432314410483</v>
      </c>
      <c r="G16" s="105">
        <f>IF(OR('Tabel A F'!G16&lt;5,'Tabel A Be'!G16&lt;0.5),"-",IFERROR('Tabel A Be'!G16/'Tabel A F'!G16*100,"-"))</f>
        <v>5.2631578947368416</v>
      </c>
      <c r="H16" s="105">
        <f>IF(OR('Tabel A F'!H16&lt;5,'Tabel A Be'!H16&lt;0.5),"-",IFERROR('Tabel A Be'!H16/'Tabel A F'!H16*100,"-"))</f>
        <v>8.2041343669250644</v>
      </c>
      <c r="I16" s="105" t="str">
        <f>IF(OR('Tabel A F'!I16&lt;5,'Tabel A Be'!I16&lt;0.5),"-",IFERROR('Tabel A Be'!I16/'Tabel A F'!I16*100,"-"))</f>
        <v>-</v>
      </c>
      <c r="J16" s="105"/>
      <c r="K16" s="105">
        <f>IF(OR('Tabel A F'!K16&lt;5,'Tabel A Be'!K16&lt;0.5),"-",IFERROR('Tabel A Be'!K16/'Tabel A F'!K16*100,"-"))</f>
        <v>7.7564894932014834</v>
      </c>
    </row>
    <row r="17" spans="1:11" ht="15.75" hidden="1" customHeight="1" x14ac:dyDescent="0.2">
      <c r="A17" s="50" t="s">
        <v>31</v>
      </c>
      <c r="B17" s="104">
        <f>IF(OR('Tabel A F'!B17&lt;5,'Tabel A Be'!B17&lt;0.5),"-",IFERROR('Tabel A Be'!B17/'Tabel A F'!B17*100,"-"))</f>
        <v>4.9645390070921991</v>
      </c>
      <c r="C17" s="104">
        <f>IF(OR('Tabel A F'!C17&lt;5,'Tabel A Be'!C17&lt;0.5),"-",IFERROR('Tabel A Be'!C17/'Tabel A F'!C17*100,"-"))</f>
        <v>3.3755274261603372</v>
      </c>
      <c r="D17" s="104">
        <f>IF(OR('Tabel A F'!D17&lt;5,'Tabel A Be'!D17&lt;0.5),"-",IFERROR('Tabel A Be'!D17/'Tabel A F'!D17*100,"-"))</f>
        <v>3.9548022598870061</v>
      </c>
      <c r="E17" s="104">
        <f>IF(OR('Tabel A F'!E17&lt;5,'Tabel A Be'!E17&lt;0.5),"-",IFERROR('Tabel A Be'!E17/'Tabel A F'!E17*100,"-"))</f>
        <v>0.86956521739130432</v>
      </c>
      <c r="F17" s="104">
        <f>IF(OR('Tabel A F'!F17&lt;5,'Tabel A Be'!F17&lt;0.5),"-",IFERROR('Tabel A Be'!F17/'Tabel A F'!F17*100,"-"))</f>
        <v>2.5974025974025974</v>
      </c>
      <c r="G17" s="104">
        <f>IF(OR('Tabel A F'!G17&lt;5,'Tabel A Be'!G17&lt;0.5),"-",IFERROR('Tabel A Be'!G17/'Tabel A F'!G17*100,"-"))</f>
        <v>3.0567685589519651</v>
      </c>
      <c r="H17" s="104">
        <f>IF(OR('Tabel A F'!H17&lt;5,'Tabel A Be'!H17&lt;0.5),"-",IFERROR('Tabel A Be'!H17/'Tabel A F'!H17*100,"-"))</f>
        <v>5.7001239157372989</v>
      </c>
      <c r="I17" s="104" t="str">
        <f>IF(OR('Tabel A F'!I17&lt;5,'Tabel A Be'!I17&lt;0.5),"-",IFERROR('Tabel A Be'!I17/'Tabel A F'!I17*100,"-"))</f>
        <v>-</v>
      </c>
      <c r="J17" s="105"/>
      <c r="K17" s="104">
        <f>IF(OR('Tabel A F'!K17&lt;5,'Tabel A Be'!K17&lt;0.5),"-",IFERROR('Tabel A Be'!K17/'Tabel A F'!K17*100,"-"))</f>
        <v>3.9435450394354503</v>
      </c>
    </row>
    <row r="18" spans="1:11" ht="15.75" hidden="1" customHeight="1" x14ac:dyDescent="0.2">
      <c r="A18" s="52" t="s">
        <v>32</v>
      </c>
      <c r="B18" s="105" t="str">
        <f>IF(OR('Tabel A F'!B18&lt;5,'Tabel A Be'!B18&lt;0.5),"-",IFERROR('Tabel A Be'!B18/'Tabel A F'!B18*100,"-"))</f>
        <v>-</v>
      </c>
      <c r="C18" s="105" t="str">
        <f>IF(OR('Tabel A F'!C18&lt;5,'Tabel A Be'!C18&lt;0.5),"-",IFERROR('Tabel A Be'!C18/'Tabel A F'!C18*100,"-"))</f>
        <v>-</v>
      </c>
      <c r="D18" s="105">
        <f>IF(OR('Tabel A F'!D18&lt;5,'Tabel A Be'!D18&lt;0.5),"-",IFERROR('Tabel A Be'!D18/'Tabel A F'!D18*100,"-"))</f>
        <v>7.8947368421052628</v>
      </c>
      <c r="E18" s="105">
        <f>IF(OR('Tabel A F'!E18&lt;5,'Tabel A Be'!E18&lt;0.5),"-",IFERROR('Tabel A Be'!E18/'Tabel A F'!E18*100,"-"))</f>
        <v>3.225806451612903</v>
      </c>
      <c r="F18" s="105">
        <f>IF(OR('Tabel A F'!F18&lt;5,'Tabel A Be'!F18&lt;0.5),"-",IFERROR('Tabel A Be'!F18/'Tabel A F'!F18*100,"-"))</f>
        <v>3.4482758620689653</v>
      </c>
      <c r="G18" s="105">
        <f>IF(OR('Tabel A F'!G18&lt;5,'Tabel A Be'!G18&lt;0.5),"-",IFERROR('Tabel A Be'!G18/'Tabel A F'!G18*100,"-"))</f>
        <v>6.1224489795918364</v>
      </c>
      <c r="H18" s="105">
        <f>IF(OR('Tabel A F'!H18&lt;5,'Tabel A Be'!H18&lt;0.5),"-",IFERROR('Tabel A Be'!H18/'Tabel A F'!H18*100,"-"))</f>
        <v>8.8744588744588757</v>
      </c>
      <c r="I18" s="105" t="str">
        <f>IF(OR('Tabel A F'!I18&lt;5,'Tabel A Be'!I18&lt;0.5),"-",IFERROR('Tabel A Be'!I18/'Tabel A F'!I18*100,"-"))</f>
        <v>-</v>
      </c>
      <c r="J18" s="105"/>
      <c r="K18" s="105">
        <f>IF(OR('Tabel A F'!K18&lt;5,'Tabel A Be'!K18&lt;0.5),"-",IFERROR('Tabel A Be'!K18/'Tabel A F'!K18*100,"-"))</f>
        <v>7.6023391812865491</v>
      </c>
    </row>
    <row r="19" spans="1:11" ht="15.75" hidden="1" customHeight="1" x14ac:dyDescent="0.2">
      <c r="A19" s="50" t="s">
        <v>33</v>
      </c>
      <c r="B19" s="104" t="str">
        <f>IF(OR('Tabel A F'!B19&lt;5,'Tabel A Be'!B19&lt;0.5),"-",IFERROR('Tabel A Be'!B19/'Tabel A F'!B19*100,"-"))</f>
        <v>-</v>
      </c>
      <c r="C19" s="104" t="str">
        <f>IF(OR('Tabel A F'!C19&lt;5,'Tabel A Be'!C19&lt;0.5),"-",IFERROR('Tabel A Be'!C19/'Tabel A F'!C19*100,"-"))</f>
        <v>-</v>
      </c>
      <c r="D19" s="104" t="str">
        <f>IF(OR('Tabel A F'!D19&lt;5,'Tabel A Be'!D19&lt;0.5),"-",IFERROR('Tabel A Be'!D19/'Tabel A F'!D19*100,"-"))</f>
        <v>-</v>
      </c>
      <c r="E19" s="104" t="str">
        <f>IF(OR('Tabel A F'!E19&lt;5,'Tabel A Be'!E19&lt;0.5),"-",IFERROR('Tabel A Be'!E19/'Tabel A F'!E19*100,"-"))</f>
        <v>-</v>
      </c>
      <c r="F19" s="104">
        <f>IF(OR('Tabel A F'!F19&lt;5,'Tabel A Be'!F19&lt;0.5),"-",IFERROR('Tabel A Be'!F19/'Tabel A F'!F19*100,"-"))</f>
        <v>7.1428571428571423</v>
      </c>
      <c r="G19" s="104" t="str">
        <f>IF(OR('Tabel A F'!G19&lt;5,'Tabel A Be'!G19&lt;0.5),"-",IFERROR('Tabel A Be'!G19/'Tabel A F'!G19*100,"-"))</f>
        <v>-</v>
      </c>
      <c r="H19" s="104">
        <f>IF(OR('Tabel A F'!H19&lt;5,'Tabel A Be'!H19&lt;0.5),"-",IFERROR('Tabel A Be'!H19/'Tabel A F'!H19*100,"-"))</f>
        <v>3.7037037037037033</v>
      </c>
      <c r="I19" s="104" t="str">
        <f>IF(OR('Tabel A F'!I19&lt;5,'Tabel A Be'!I19&lt;0.5),"-",IFERROR('Tabel A Be'!I19/'Tabel A F'!I19*100,"-"))</f>
        <v>-</v>
      </c>
      <c r="J19" s="105"/>
      <c r="K19" s="104">
        <f>IF(OR('Tabel A F'!K19&lt;5,'Tabel A Be'!K19&lt;0.5),"-",IFERROR('Tabel A Be'!K19/'Tabel A F'!K19*100,"-"))</f>
        <v>2.7272727272727271</v>
      </c>
    </row>
    <row r="20" spans="1:11" ht="15.75" hidden="1" customHeight="1" x14ac:dyDescent="0.2">
      <c r="A20" s="52" t="s">
        <v>34</v>
      </c>
      <c r="B20" s="105" t="str">
        <f>IF(OR('Tabel A F'!B20&lt;5,'Tabel A Be'!B20&lt;0.5),"-",IFERROR('Tabel A Be'!B20/'Tabel A F'!B20*100,"-"))</f>
        <v>-</v>
      </c>
      <c r="C20" s="105" t="str">
        <f>IF(OR('Tabel A F'!C20&lt;5,'Tabel A Be'!C20&lt;0.5),"-",IFERROR('Tabel A Be'!C20/'Tabel A F'!C20*100,"-"))</f>
        <v>-</v>
      </c>
      <c r="D20" s="105">
        <f>IF(OR('Tabel A F'!D20&lt;5,'Tabel A Be'!D20&lt;0.5),"-",IFERROR('Tabel A Be'!D20/'Tabel A F'!D20*100,"-"))</f>
        <v>5.7692307692307692</v>
      </c>
      <c r="E20" s="105">
        <f>IF(OR('Tabel A F'!E20&lt;5,'Tabel A Be'!E20&lt;0.5),"-",IFERROR('Tabel A Be'!E20/'Tabel A F'!E20*100,"-"))</f>
        <v>2.1739130434782608</v>
      </c>
      <c r="F20" s="105">
        <f>IF(OR('Tabel A F'!F20&lt;5,'Tabel A Be'!F20&lt;0.5),"-",IFERROR('Tabel A Be'!F20/'Tabel A F'!F20*100,"-"))</f>
        <v>3.8461538461538463</v>
      </c>
      <c r="G20" s="105">
        <f>IF(OR('Tabel A F'!G20&lt;5,'Tabel A Be'!G20&lt;0.5),"-",IFERROR('Tabel A Be'!G20/'Tabel A F'!G20*100,"-"))</f>
        <v>2.666666666666667</v>
      </c>
      <c r="H20" s="105">
        <f>IF(OR('Tabel A F'!H20&lt;5,'Tabel A Be'!H20&lt;0.5),"-",IFERROR('Tabel A Be'!H20/'Tabel A F'!H20*100,"-"))</f>
        <v>6.2015503875968996</v>
      </c>
      <c r="I20" s="105" t="str">
        <f>IF(OR('Tabel A F'!I20&lt;5,'Tabel A Be'!I20&lt;0.5),"-",IFERROR('Tabel A Be'!I20/'Tabel A F'!I20*100,"-"))</f>
        <v>-</v>
      </c>
      <c r="J20" s="105"/>
      <c r="K20" s="105">
        <f>IF(OR('Tabel A F'!K20&lt;5,'Tabel A Be'!K20&lt;0.5),"-",IFERROR('Tabel A Be'!K20/'Tabel A F'!K20*100,"-"))</f>
        <v>4.4660194174757279</v>
      </c>
    </row>
    <row r="21" spans="1:11" ht="15.75" customHeight="1" x14ac:dyDescent="0.2">
      <c r="A21" s="50" t="s">
        <v>35</v>
      </c>
      <c r="B21" s="104">
        <f>IF(OR('Tabel A F'!B21&lt;5,'Tabel A Be'!B21&lt;0.5),"-",IFERROR('Tabel A Be'!B21/'Tabel A F'!B21*100,"-"))</f>
        <v>3.8461538461538463</v>
      </c>
      <c r="C21" s="104">
        <f>IF(OR('Tabel A F'!C21&lt;5,'Tabel A Be'!C21&lt;0.5),"-",IFERROR('Tabel A Be'!C21/'Tabel A F'!C21*100,"-"))</f>
        <v>2.9090909090909092</v>
      </c>
      <c r="D21" s="104">
        <f>IF(OR('Tabel A F'!D21&lt;5,'Tabel A Be'!D21&lt;0.5),"-",IFERROR('Tabel A Be'!D21/'Tabel A F'!D21*100,"-"))</f>
        <v>4.2372881355932197</v>
      </c>
      <c r="E21" s="104">
        <f>IF(OR('Tabel A F'!E21&lt;5,'Tabel A Be'!E21&lt;0.5),"-",IFERROR('Tabel A Be'!E21/'Tabel A F'!E21*100,"-"))</f>
        <v>1.2345679012345678</v>
      </c>
      <c r="F21" s="104">
        <f>IF(OR('Tabel A F'!F21&lt;5,'Tabel A Be'!F21&lt;0.5),"-",IFERROR('Tabel A Be'!F21/'Tabel A F'!F21*100,"-"))</f>
        <v>3.5856573705179287</v>
      </c>
      <c r="G21" s="104">
        <f>IF(OR('Tabel A F'!G21&lt;5,'Tabel A Be'!G21&lt;0.5),"-",IFERROR('Tabel A Be'!G21/'Tabel A F'!G21*100,"-"))</f>
        <v>3.1930333817126266</v>
      </c>
      <c r="H21" s="104">
        <f>IF(OR('Tabel A F'!H21&lt;5,'Tabel A Be'!H21&lt;0.5),"-",IFERROR('Tabel A Be'!H21/'Tabel A F'!H21*100,"-"))</f>
        <v>6.45352279455299</v>
      </c>
      <c r="I21" s="104" t="str">
        <f>IF(OR('Tabel A F'!I21&lt;5,'Tabel A Be'!I21&lt;0.5),"-",IFERROR('Tabel A Be'!I21/'Tabel A F'!I21*100,"-"))</f>
        <v>-</v>
      </c>
      <c r="J21" s="105"/>
      <c r="K21" s="104">
        <f>IF(OR('Tabel A F'!K21&lt;5,'Tabel A Be'!K21&lt;0.5),"-",IFERROR('Tabel A Be'!K21/'Tabel A F'!K21*100,"-"))</f>
        <v>4.5454545454545459</v>
      </c>
    </row>
    <row r="22" spans="1:11" ht="15.75" customHeight="1" x14ac:dyDescent="0.2">
      <c r="A22" s="52" t="s">
        <v>36</v>
      </c>
      <c r="B22" s="105">
        <f>IF(OR('Tabel A F'!B22&lt;5,'Tabel A Be'!B22&lt;0.5),"-",IFERROR('Tabel A Be'!B22/'Tabel A F'!B22*100,"-"))</f>
        <v>4.5454545454545459</v>
      </c>
      <c r="C22" s="105">
        <f>IF(OR('Tabel A F'!C22&lt;5,'Tabel A Be'!C22&lt;0.5),"-",IFERROR('Tabel A Be'!C22/'Tabel A F'!C22*100,"-"))</f>
        <v>4.7619047619047619</v>
      </c>
      <c r="D22" s="105">
        <f>IF(OR('Tabel A F'!D22&lt;5,'Tabel A Be'!D22&lt;0.5),"-",IFERROR('Tabel A Be'!D22/'Tabel A F'!D22*100,"-"))</f>
        <v>3.3707865168539324</v>
      </c>
      <c r="E22" s="105">
        <f>IF(OR('Tabel A F'!E22&lt;5,'Tabel A Be'!E22&lt;0.5),"-",IFERROR('Tabel A Be'!E22/'Tabel A F'!E22*100,"-"))</f>
        <v>5.2631578947368416</v>
      </c>
      <c r="F22" s="105" t="str">
        <f>IF(OR('Tabel A F'!F22&lt;5,'Tabel A Be'!F22&lt;0.5),"-",IFERROR('Tabel A Be'!F22/'Tabel A F'!F22*100,"-"))</f>
        <v>-</v>
      </c>
      <c r="G22" s="105">
        <f>IF(OR('Tabel A F'!G22&lt;5,'Tabel A Be'!G22&lt;0.5),"-",IFERROR('Tabel A Be'!G22/'Tabel A F'!G22*100,"-"))</f>
        <v>2.8571428571428572</v>
      </c>
      <c r="H22" s="105">
        <f>IF(OR('Tabel A F'!H22&lt;5,'Tabel A Be'!H22&lt;0.5),"-",IFERROR('Tabel A Be'!H22/'Tabel A F'!H22*100,"-"))</f>
        <v>8.2089552238805972</v>
      </c>
      <c r="I22" s="105" t="str">
        <f>IF(OR('Tabel A F'!I22&lt;5,'Tabel A Be'!I22&lt;0.5),"-",IFERROR('Tabel A Be'!I22/'Tabel A F'!I22*100,"-"))</f>
        <v>-</v>
      </c>
      <c r="J22" s="105"/>
      <c r="K22" s="105">
        <f>IF(OR('Tabel A F'!K22&lt;5,'Tabel A Be'!K22&lt;0.5),"-",IFERROR('Tabel A Be'!K22/'Tabel A F'!K22*100,"-"))</f>
        <v>5.322128851540616</v>
      </c>
    </row>
    <row r="23" spans="1:11" ht="15.75" customHeight="1" x14ac:dyDescent="0.2">
      <c r="A23" s="50" t="s">
        <v>37</v>
      </c>
      <c r="B23" s="104" t="str">
        <f>IF(OR('Tabel A F'!B23&lt;5,'Tabel A Be'!B23&lt;0.5),"-",IFERROR('Tabel A Be'!B23/'Tabel A F'!B23*100,"-"))</f>
        <v>-</v>
      </c>
      <c r="C23" s="104">
        <f>IF(OR('Tabel A F'!C23&lt;5,'Tabel A Be'!C23&lt;0.5),"-",IFERROR('Tabel A Be'!C23/'Tabel A F'!C23*100,"-"))</f>
        <v>20</v>
      </c>
      <c r="D23" s="104">
        <f>IF(OR('Tabel A F'!D23&lt;5,'Tabel A Be'!D23&lt;0.5),"-",IFERROR('Tabel A Be'!D23/'Tabel A F'!D23*100,"-"))</f>
        <v>12.5</v>
      </c>
      <c r="E23" s="104">
        <f>IF(OR('Tabel A F'!E23&lt;5,'Tabel A Be'!E23&lt;0.5),"-",IFERROR('Tabel A Be'!E23/'Tabel A F'!E23*100,"-"))</f>
        <v>20</v>
      </c>
      <c r="F23" s="104">
        <f>IF(OR('Tabel A F'!F23&lt;5,'Tabel A Be'!F23&lt;0.5),"-",IFERROR('Tabel A Be'!F23/'Tabel A F'!F23*100,"-"))</f>
        <v>16.666666666666664</v>
      </c>
      <c r="G23" s="104">
        <f>IF(OR('Tabel A F'!G23&lt;5,'Tabel A Be'!G23&lt;0.5),"-",IFERROR('Tabel A Be'!G23/'Tabel A F'!G23*100,"-"))</f>
        <v>2.3255813953488373</v>
      </c>
      <c r="H23" s="104">
        <f>IF(OR('Tabel A F'!H23&lt;5,'Tabel A Be'!H23&lt;0.5),"-",IFERROR('Tabel A Be'!H23/'Tabel A F'!H23*100,"-"))</f>
        <v>12.543554006968641</v>
      </c>
      <c r="I23" s="104" t="str">
        <f>IF(OR('Tabel A F'!I23&lt;5,'Tabel A Be'!I23&lt;0.5),"-",IFERROR('Tabel A Be'!I23/'Tabel A F'!I23*100,"-"))</f>
        <v>-</v>
      </c>
      <c r="J23" s="105"/>
      <c r="K23" s="104">
        <f>IF(OR('Tabel A F'!K23&lt;5,'Tabel A Be'!K23&lt;0.5),"-",IFERROR('Tabel A Be'!K23/'Tabel A F'!K23*100,"-"))</f>
        <v>11.979166666666668</v>
      </c>
    </row>
    <row r="24" spans="1:11" ht="15.75" customHeight="1" x14ac:dyDescent="0.2">
      <c r="A24" s="52" t="s">
        <v>38</v>
      </c>
      <c r="B24" s="105">
        <f>IF(OR('Tabel A F'!B24&lt;5,'Tabel A Be'!B24&lt;0.5),"-",IFERROR('Tabel A Be'!B24/'Tabel A F'!B24*100,"-"))</f>
        <v>0.54644808743169404</v>
      </c>
      <c r="C24" s="105">
        <f>IF(OR('Tabel A F'!C24&lt;5,'Tabel A Be'!C24&lt;0.5),"-",IFERROR('Tabel A Be'!C24/'Tabel A F'!C24*100,"-"))</f>
        <v>0.66666666666666674</v>
      </c>
      <c r="D24" s="105">
        <f>IF(OR('Tabel A F'!D24&lt;5,'Tabel A Be'!D24&lt;0.5),"-",IFERROR('Tabel A Be'!D24/'Tabel A F'!D24*100,"-"))</f>
        <v>0.89686098654708524</v>
      </c>
      <c r="E24" s="105">
        <f>IF(OR('Tabel A F'!E24&lt;5,'Tabel A Be'!E24&lt;0.5),"-",IFERROR('Tabel A Be'!E24/'Tabel A F'!E24*100,"-"))</f>
        <v>0.70671378091872794</v>
      </c>
      <c r="F24" s="105">
        <f>IF(OR('Tabel A F'!F24&lt;5,'Tabel A Be'!F24&lt;0.5),"-",IFERROR('Tabel A Be'!F24/'Tabel A F'!F24*100,"-"))</f>
        <v>1.6</v>
      </c>
      <c r="G24" s="105">
        <f>IF(OR('Tabel A F'!G24&lt;5,'Tabel A Be'!G24&lt;0.5),"-",IFERROR('Tabel A Be'!G24/'Tabel A F'!G24*100,"-"))</f>
        <v>3.3078880407124678</v>
      </c>
      <c r="H24" s="105">
        <f>IF(OR('Tabel A F'!H24&lt;5,'Tabel A Be'!H24&lt;0.5),"-",IFERROR('Tabel A Be'!H24/'Tabel A F'!H24*100,"-"))</f>
        <v>5.8823529411764701</v>
      </c>
      <c r="I24" s="105" t="str">
        <f>IF(OR('Tabel A F'!I24&lt;5,'Tabel A Be'!I24&lt;0.5),"-",IFERROR('Tabel A Be'!I24/'Tabel A F'!I24*100,"-"))</f>
        <v>-</v>
      </c>
      <c r="J24" s="105"/>
      <c r="K24" s="105">
        <f>IF(OR('Tabel A F'!K24&lt;5,'Tabel A Be'!K24&lt;0.5),"-",IFERROR('Tabel A Be'!K24/'Tabel A F'!K24*100,"-"))</f>
        <v>3.258036490008688</v>
      </c>
    </row>
    <row r="25" spans="1:11" ht="15.75" customHeight="1" x14ac:dyDescent="0.2">
      <c r="A25" s="50" t="s">
        <v>39</v>
      </c>
      <c r="B25" s="104">
        <f>IF(OR('Tabel A F'!B25&lt;5,'Tabel A Be'!B25&lt;0.5),"-",IFERROR('Tabel A Be'!B25/'Tabel A F'!B25*100,"-"))</f>
        <v>2.6315789473684208</v>
      </c>
      <c r="C25" s="104">
        <f>IF(OR('Tabel A F'!C25&lt;5,'Tabel A Be'!C25&lt;0.5),"-",IFERROR('Tabel A Be'!C25/'Tabel A F'!C25*100,"-"))</f>
        <v>3.9473684210526314</v>
      </c>
      <c r="D25" s="104">
        <f>IF(OR('Tabel A F'!D25&lt;5,'Tabel A Be'!D25&lt;0.5),"-",IFERROR('Tabel A Be'!D25/'Tabel A F'!D25*100,"-"))</f>
        <v>11.379310344827587</v>
      </c>
      <c r="E25" s="104">
        <f>IF(OR('Tabel A F'!E25&lt;5,'Tabel A Be'!E25&lt;0.5),"-",IFERROR('Tabel A Be'!E25/'Tabel A F'!E25*100,"-"))</f>
        <v>4.4198895027624303</v>
      </c>
      <c r="F25" s="104">
        <f>IF(OR('Tabel A F'!F25&lt;5,'Tabel A Be'!F25&lt;0.5),"-",IFERROR('Tabel A Be'!F25/'Tabel A F'!F25*100,"-"))</f>
        <v>11.475409836065573</v>
      </c>
      <c r="G25" s="104">
        <f>IF(OR('Tabel A F'!G25&lt;5,'Tabel A Be'!G25&lt;0.5),"-",IFERROR('Tabel A Be'!G25/'Tabel A F'!G25*100,"-"))</f>
        <v>2.0295202952029521</v>
      </c>
      <c r="H25" s="104">
        <f>IF(OR('Tabel A F'!H25&lt;5,'Tabel A Be'!H25&lt;0.5),"-",IFERROR('Tabel A Be'!H25/'Tabel A F'!H25*100,"-"))</f>
        <v>3.7219485495347566</v>
      </c>
      <c r="I25" s="104" t="str">
        <f>IF(OR('Tabel A F'!I25&lt;5,'Tabel A Be'!I25&lt;0.5),"-",IFERROR('Tabel A Be'!I25/'Tabel A F'!I25*100,"-"))</f>
        <v>-</v>
      </c>
      <c r="J25" s="105"/>
      <c r="K25" s="104">
        <f>IF(OR('Tabel A F'!K25&lt;5,'Tabel A Be'!K25&lt;0.5),"-",IFERROR('Tabel A Be'!K25/'Tabel A F'!K25*100,"-"))</f>
        <v>4.2700519330640505</v>
      </c>
    </row>
    <row r="26" spans="1:11" ht="15.75" customHeight="1" x14ac:dyDescent="0.2">
      <c r="A26" s="52" t="s">
        <v>40</v>
      </c>
      <c r="B26" s="105">
        <f>IF(OR('Tabel A F'!B26&lt;5,'Tabel A Be'!B26&lt;0.5),"-",IFERROR('Tabel A Be'!B26/'Tabel A F'!B26*100,"-"))</f>
        <v>5.0938337801608577</v>
      </c>
      <c r="C26" s="105">
        <f>IF(OR('Tabel A F'!C26&lt;5,'Tabel A Be'!C26&lt;0.5),"-",IFERROR('Tabel A Be'!C26/'Tabel A F'!C26*100,"-"))</f>
        <v>3.2352941176470593</v>
      </c>
      <c r="D26" s="105">
        <f>IF(OR('Tabel A F'!D26&lt;5,'Tabel A Be'!D26&lt;0.5),"-",IFERROR('Tabel A Be'!D26/'Tabel A F'!D26*100,"-"))</f>
        <v>6.290322580645161</v>
      </c>
      <c r="E26" s="105">
        <f>IF(OR('Tabel A F'!E26&lt;5,'Tabel A Be'!E26&lt;0.5),"-",IFERROR('Tabel A Be'!E26/'Tabel A F'!E26*100,"-"))</f>
        <v>3.0383091149273449</v>
      </c>
      <c r="F26" s="105">
        <f>IF(OR('Tabel A F'!F26&lt;5,'Tabel A Be'!F26&lt;0.5),"-",IFERROR('Tabel A Be'!F26/'Tabel A F'!F26*100,"-"))</f>
        <v>6.1574434918160561</v>
      </c>
      <c r="G26" s="105">
        <f>IF(OR('Tabel A F'!G26&lt;5,'Tabel A Be'!G26&lt;0.5),"-",IFERROR('Tabel A Be'!G26/'Tabel A F'!G26*100,"-"))</f>
        <v>2.2156573116691285</v>
      </c>
      <c r="H26" s="105">
        <f>IF(OR('Tabel A F'!H26&lt;5,'Tabel A Be'!H26&lt;0.5),"-",IFERROR('Tabel A Be'!H26/'Tabel A F'!H26*100,"-"))</f>
        <v>4.0543161978661493</v>
      </c>
      <c r="I26" s="105" t="str">
        <f>IF(OR('Tabel A F'!I26&lt;5,'Tabel A Be'!I26&lt;0.5),"-",IFERROR('Tabel A Be'!I26/'Tabel A F'!I26*100,"-"))</f>
        <v>-</v>
      </c>
      <c r="J26" s="105"/>
      <c r="K26" s="105">
        <f>IF(OR('Tabel A F'!K26&lt;5,'Tabel A Be'!K26&lt;0.5),"-",IFERROR('Tabel A Be'!K26/'Tabel A F'!K26*100,"-"))</f>
        <v>4.6013864818024262</v>
      </c>
    </row>
    <row r="27" spans="1:11" ht="15.75" customHeight="1" x14ac:dyDescent="0.2">
      <c r="A27" s="50" t="s">
        <v>41</v>
      </c>
      <c r="B27" s="104">
        <f>IF(OR('Tabel A F'!B27&lt;5,'Tabel A Be'!B27&lt;0.5),"-",IFERROR('Tabel A Be'!B27/'Tabel A F'!B27*100,"-"))</f>
        <v>3.0534351145038165</v>
      </c>
      <c r="C27" s="104">
        <f>IF(OR('Tabel A F'!C27&lt;5,'Tabel A Be'!C27&lt;0.5),"-",IFERROR('Tabel A Be'!C27/'Tabel A F'!C27*100,"-"))</f>
        <v>2.2222222222222223</v>
      </c>
      <c r="D27" s="104">
        <f>IF(OR('Tabel A F'!D27&lt;5,'Tabel A Be'!D27&lt;0.5),"-",IFERROR('Tabel A Be'!D27/'Tabel A F'!D27*100,"-"))</f>
        <v>7.8512396694214877</v>
      </c>
      <c r="E27" s="104">
        <f>IF(OR('Tabel A F'!E27&lt;5,'Tabel A Be'!E27&lt;0.5),"-",IFERROR('Tabel A Be'!E27/'Tabel A F'!E27*100,"-"))</f>
        <v>2.8571428571428572</v>
      </c>
      <c r="F27" s="104">
        <f>IF(OR('Tabel A F'!F27&lt;5,'Tabel A Be'!F27&lt;0.5),"-",IFERROR('Tabel A Be'!F27/'Tabel A F'!F27*100,"-"))</f>
        <v>3.8095238095238098</v>
      </c>
      <c r="G27" s="104">
        <f>IF(OR('Tabel A F'!G27&lt;5,'Tabel A Be'!G27&lt;0.5),"-",IFERROR('Tabel A Be'!G27/'Tabel A F'!G27*100,"-"))</f>
        <v>4.0229885057471266</v>
      </c>
      <c r="H27" s="104">
        <f>IF(OR('Tabel A F'!H27&lt;5,'Tabel A Be'!H27&lt;0.5),"-",IFERROR('Tabel A Be'!H27/'Tabel A F'!H27*100,"-"))</f>
        <v>6.1342592592592595</v>
      </c>
      <c r="I27" s="104" t="str">
        <f>IF(OR('Tabel A F'!I27&lt;5,'Tabel A Be'!I27&lt;0.5),"-",IFERROR('Tabel A Be'!I27/'Tabel A F'!I27*100,"-"))</f>
        <v>-</v>
      </c>
      <c r="J27" s="105"/>
      <c r="K27" s="104">
        <f>IF(OR('Tabel A F'!K27&lt;5,'Tabel A Be'!K27&lt;0.5),"-",IFERROR('Tabel A Be'!K27/'Tabel A F'!K27*100,"-"))</f>
        <v>5.5528494885533366</v>
      </c>
    </row>
    <row r="28" spans="1:11" ht="15.75" customHeight="1" x14ac:dyDescent="0.2">
      <c r="A28" s="52" t="s">
        <v>191</v>
      </c>
      <c r="B28" s="105">
        <f>IF(OR('Tabel A F'!B28&lt;5,'Tabel A Be'!B28&lt;0.5),"-",IFERROR('Tabel A Be'!B28/'Tabel A F'!B28*100,"-"))</f>
        <v>14.285714285714285</v>
      </c>
      <c r="C28" s="105">
        <f>IF(OR('Tabel A F'!C28&lt;5,'Tabel A Be'!C28&lt;0.5),"-",IFERROR('Tabel A Be'!C28/'Tabel A F'!C28*100,"-"))</f>
        <v>8.8495575221238933</v>
      </c>
      <c r="D28" s="105">
        <f>IF(OR('Tabel A F'!D28&lt;5,'Tabel A Be'!D28&lt;0.5),"-",IFERROR('Tabel A Be'!D28/'Tabel A F'!D28*100,"-"))</f>
        <v>8.3025830258302591</v>
      </c>
      <c r="E28" s="105">
        <f>IF(OR('Tabel A F'!E28&lt;5,'Tabel A Be'!E28&lt;0.5),"-",IFERROR('Tabel A Be'!E28/'Tabel A F'!E28*100,"-"))</f>
        <v>4.3999999999999995</v>
      </c>
      <c r="F28" s="105">
        <f>IF(OR('Tabel A F'!F28&lt;5,'Tabel A Be'!F28&lt;0.5),"-",IFERROR('Tabel A Be'!F28/'Tabel A F'!F28*100,"-"))</f>
        <v>9.1503267973856204</v>
      </c>
      <c r="G28" s="105">
        <f>IF(OR('Tabel A F'!G28&lt;5,'Tabel A Be'!G28&lt;0.5),"-",IFERROR('Tabel A Be'!G28/'Tabel A F'!G28*100,"-"))</f>
        <v>5.1181102362204722</v>
      </c>
      <c r="H28" s="105">
        <f>IF(OR('Tabel A F'!H28&lt;5,'Tabel A Be'!H28&lt;0.5),"-",IFERROR('Tabel A Be'!H28/'Tabel A F'!H28*100,"-"))</f>
        <v>10.479532163742689</v>
      </c>
      <c r="I28" s="105" t="str">
        <f>IF(OR('Tabel A F'!I28&lt;5,'Tabel A Be'!I28&lt;0.5),"-",IFERROR('Tabel A Be'!I28/'Tabel A F'!I28*100,"-"))</f>
        <v>-</v>
      </c>
      <c r="J28" s="105"/>
      <c r="K28" s="105">
        <f>IF(OR('Tabel A F'!K28&lt;5,'Tabel A Be'!K28&lt;0.5),"-",IFERROR('Tabel A Be'!K28/'Tabel A F'!K28*100,"-"))</f>
        <v>9.4871422344907739</v>
      </c>
    </row>
    <row r="29" spans="1:11" ht="15.75" customHeight="1" x14ac:dyDescent="0.2">
      <c r="A29" s="50" t="s">
        <v>43</v>
      </c>
      <c r="B29" s="104">
        <f>IF(OR('Tabel A F'!B29&lt;5,'Tabel A Be'!B29&lt;0.5),"-",IFERROR('Tabel A Be'!B29/'Tabel A F'!B29*100,"-"))</f>
        <v>2.6315789473684208</v>
      </c>
      <c r="C29" s="104">
        <f>IF(OR('Tabel A F'!C29&lt;5,'Tabel A Be'!C29&lt;0.5),"-",IFERROR('Tabel A Be'!C29/'Tabel A F'!C29*100,"-"))</f>
        <v>1.7857142857142856</v>
      </c>
      <c r="D29" s="104" t="str">
        <f>IF(OR('Tabel A F'!D29&lt;5,'Tabel A Be'!D29&lt;0.5),"-",IFERROR('Tabel A Be'!D29/'Tabel A F'!D29*100,"-"))</f>
        <v>-</v>
      </c>
      <c r="E29" s="104">
        <f>IF(OR('Tabel A F'!E29&lt;5,'Tabel A Be'!E29&lt;0.5),"-",IFERROR('Tabel A Be'!E29/'Tabel A F'!E29*100,"-"))</f>
        <v>2.0408163265306123</v>
      </c>
      <c r="F29" s="104" t="str">
        <f>IF(OR('Tabel A F'!F29&lt;5,'Tabel A Be'!F29&lt;0.5),"-",IFERROR('Tabel A Be'!F29/'Tabel A F'!F29*100,"-"))</f>
        <v>-</v>
      </c>
      <c r="G29" s="104" t="str">
        <f>IF(OR('Tabel A F'!G29&lt;5,'Tabel A Be'!G29&lt;0.5),"-",IFERROR('Tabel A Be'!G29/'Tabel A F'!G29*100,"-"))</f>
        <v>-</v>
      </c>
      <c r="H29" s="104">
        <f>IF(OR('Tabel A F'!H29&lt;5,'Tabel A Be'!H29&lt;0.5),"-",IFERROR('Tabel A Be'!H29/'Tabel A F'!H29*100,"-"))</f>
        <v>1.5384615384615385</v>
      </c>
      <c r="I29" s="104" t="str">
        <f>IF(OR('Tabel A F'!I29&lt;5,'Tabel A Be'!I29&lt;0.5),"-",IFERROR('Tabel A Be'!I29/'Tabel A F'!I29*100,"-"))</f>
        <v>-</v>
      </c>
      <c r="J29" s="105"/>
      <c r="K29" s="104">
        <f>IF(OR('Tabel A F'!K29&lt;5,'Tabel A Be'!K29&lt;0.5),"-",IFERROR('Tabel A Be'!K29/'Tabel A F'!K29*100,"-"))</f>
        <v>1.4018691588785046</v>
      </c>
    </row>
    <row r="30" spans="1:11" ht="15.75" customHeight="1" x14ac:dyDescent="0.2">
      <c r="A30" s="52" t="s">
        <v>44</v>
      </c>
      <c r="B30" s="105">
        <f>IF(OR('Tabel A F'!B30&lt;5,'Tabel A Be'!B30&lt;0.5),"-",IFERROR('Tabel A Be'!B30/'Tabel A F'!B30*100,"-"))</f>
        <v>4.6511627906976747</v>
      </c>
      <c r="C30" s="105">
        <f>IF(OR('Tabel A F'!C30&lt;5,'Tabel A Be'!C30&lt;0.5),"-",IFERROR('Tabel A Be'!C30/'Tabel A F'!C30*100,"-"))</f>
        <v>3.8961038961038961</v>
      </c>
      <c r="D30" s="105">
        <f>IF(OR('Tabel A F'!D30&lt;5,'Tabel A Be'!D30&lt;0.5),"-",IFERROR('Tabel A Be'!D30/'Tabel A F'!D30*100,"-"))</f>
        <v>5.2910052910052912</v>
      </c>
      <c r="E30" s="105">
        <f>IF(OR('Tabel A F'!E30&lt;5,'Tabel A Be'!E30&lt;0.5),"-",IFERROR('Tabel A Be'!E30/'Tabel A F'!E30*100,"-"))</f>
        <v>2.5925925925925926</v>
      </c>
      <c r="F30" s="105">
        <f>IF(OR('Tabel A F'!F30&lt;5,'Tabel A Be'!F30&lt;0.5),"-",IFERROR('Tabel A Be'!F30/'Tabel A F'!F30*100,"-"))</f>
        <v>4.9773755656108598</v>
      </c>
      <c r="G30" s="105">
        <f>IF(OR('Tabel A F'!G30&lt;5,'Tabel A Be'!G30&lt;0.5),"-",IFERROR('Tabel A Be'!G30/'Tabel A F'!G30*100,"-"))</f>
        <v>4.1871921182266005</v>
      </c>
      <c r="H30" s="105">
        <f>IF(OR('Tabel A F'!H30&lt;5,'Tabel A Be'!H30&lt;0.5),"-",IFERROR('Tabel A Be'!H30/'Tabel A F'!H30*100,"-"))</f>
        <v>4.5944412932501422</v>
      </c>
      <c r="I30" s="105" t="str">
        <f>IF(OR('Tabel A F'!I30&lt;5,'Tabel A Be'!I30&lt;0.5),"-",IFERROR('Tabel A Be'!I30/'Tabel A F'!I30*100,"-"))</f>
        <v>-</v>
      </c>
      <c r="J30" s="105"/>
      <c r="K30" s="105">
        <f>IF(OR('Tabel A F'!K30&lt;5,'Tabel A Be'!K30&lt;0.5),"-",IFERROR('Tabel A Be'!K30/'Tabel A F'!K30*100,"-"))</f>
        <v>4.4109436069235066</v>
      </c>
    </row>
    <row r="31" spans="1:11" ht="15.75" customHeight="1" x14ac:dyDescent="0.2">
      <c r="A31" s="50" t="s">
        <v>45</v>
      </c>
      <c r="B31" s="104">
        <f>IF(OR('Tabel A F'!B31&lt;5,'Tabel A Be'!B31&lt;0.5),"-",IFERROR('Tabel A Be'!B31/'Tabel A F'!B31*100,"-"))</f>
        <v>7.2072072072072073</v>
      </c>
      <c r="C31" s="104">
        <f>IF(OR('Tabel A F'!C31&lt;5,'Tabel A Be'!C31&lt;0.5),"-",IFERROR('Tabel A Be'!C31/'Tabel A F'!C31*100,"-"))</f>
        <v>1.9607843137254901</v>
      </c>
      <c r="D31" s="104">
        <f>IF(OR('Tabel A F'!D31&lt;5,'Tabel A Be'!D31&lt;0.5),"-",IFERROR('Tabel A Be'!D31/'Tabel A F'!D31*100,"-"))</f>
        <v>3.79746835443038</v>
      </c>
      <c r="E31" s="104">
        <f>IF(OR('Tabel A F'!E31&lt;5,'Tabel A Be'!E31&lt;0.5),"-",IFERROR('Tabel A Be'!E31/'Tabel A F'!E31*100,"-"))</f>
        <v>0.97087378640776689</v>
      </c>
      <c r="F31" s="104">
        <f>IF(OR('Tabel A F'!F31&lt;5,'Tabel A Be'!F31&lt;0.5),"-",IFERROR('Tabel A Be'!F31/'Tabel A F'!F31*100,"-"))</f>
        <v>4.1666666666666661</v>
      </c>
      <c r="G31" s="104">
        <f>IF(OR('Tabel A F'!G31&lt;5,'Tabel A Be'!G31&lt;0.5),"-",IFERROR('Tabel A Be'!G31/'Tabel A F'!G31*100,"-"))</f>
        <v>2.7272727272727271</v>
      </c>
      <c r="H31" s="104">
        <f>IF(OR('Tabel A F'!H31&lt;5,'Tabel A Be'!H31&lt;0.5),"-",IFERROR('Tabel A Be'!H31/'Tabel A F'!H31*100,"-"))</f>
        <v>6.104651162790697</v>
      </c>
      <c r="I31" s="104" t="str">
        <f>IF(OR('Tabel A F'!I31&lt;5,'Tabel A Be'!I31&lt;0.5),"-",IFERROR('Tabel A Be'!I31/'Tabel A F'!I31*100,"-"))</f>
        <v>-</v>
      </c>
      <c r="J31" s="105"/>
      <c r="K31" s="104">
        <f>IF(OR('Tabel A F'!K31&lt;5,'Tabel A Be'!K31&lt;0.5),"-",IFERROR('Tabel A Be'!K31/'Tabel A F'!K31*100,"-"))</f>
        <v>4.610655737704918</v>
      </c>
    </row>
    <row r="32" spans="1:11" ht="15.75" customHeight="1" x14ac:dyDescent="0.2">
      <c r="A32" s="52" t="s">
        <v>46</v>
      </c>
      <c r="B32" s="105">
        <f>IF(OR('Tabel A F'!B32&lt;5,'Tabel A Be'!B32&lt;0.5),"-",IFERROR('Tabel A Be'!B32/'Tabel A F'!B32*100,"-"))</f>
        <v>1.2903225806451613</v>
      </c>
      <c r="C32" s="105">
        <f>IF(OR('Tabel A F'!C32&lt;5,'Tabel A Be'!C32&lt;0.5),"-",IFERROR('Tabel A Be'!C32/'Tabel A F'!C32*100,"-"))</f>
        <v>2.3255813953488373</v>
      </c>
      <c r="D32" s="105">
        <f>IF(OR('Tabel A F'!D32&lt;5,'Tabel A Be'!D32&lt;0.5),"-",IFERROR('Tabel A Be'!D32/'Tabel A F'!D32*100,"-"))</f>
        <v>9.6385542168674707</v>
      </c>
      <c r="E32" s="105">
        <f>IF(OR('Tabel A F'!E32&lt;5,'Tabel A Be'!E32&lt;0.5),"-",IFERROR('Tabel A Be'!E32/'Tabel A F'!E32*100,"-"))</f>
        <v>1.4563106796116505</v>
      </c>
      <c r="F32" s="105">
        <f>IF(OR('Tabel A F'!F32&lt;5,'Tabel A Be'!F32&lt;0.5),"-",IFERROR('Tabel A Be'!F32/'Tabel A F'!F32*100,"-"))</f>
        <v>0.77519379844961245</v>
      </c>
      <c r="G32" s="105">
        <f>IF(OR('Tabel A F'!G32&lt;5,'Tabel A Be'!G32&lt;0.5),"-",IFERROR('Tabel A Be'!G32/'Tabel A F'!G32*100,"-"))</f>
        <v>1.7391304347826086</v>
      </c>
      <c r="H32" s="105">
        <f>IF(OR('Tabel A F'!H32&lt;5,'Tabel A Be'!H32&lt;0.5),"-",IFERROR('Tabel A Be'!H32/'Tabel A F'!H32*100,"-"))</f>
        <v>5.6569343065693429</v>
      </c>
      <c r="I32" s="105" t="str">
        <f>IF(OR('Tabel A F'!I32&lt;5,'Tabel A Be'!I32&lt;0.5),"-",IFERROR('Tabel A Be'!I32/'Tabel A F'!I32*100,"-"))</f>
        <v>-</v>
      </c>
      <c r="J32" s="105"/>
      <c r="K32" s="105">
        <f>IF(OR('Tabel A F'!K32&lt;5,'Tabel A Be'!K32&lt;0.5),"-",IFERROR('Tabel A Be'!K32/'Tabel A F'!K32*100,"-"))</f>
        <v>4.3799772468714453</v>
      </c>
    </row>
    <row r="33" spans="1:11" ht="15.75" customHeight="1" x14ac:dyDescent="0.2">
      <c r="A33" s="50" t="s">
        <v>47</v>
      </c>
      <c r="B33" s="104">
        <f>IF(OR('Tabel A F'!B33&lt;5,'Tabel A Be'!B33&lt;0.5),"-",IFERROR('Tabel A Be'!B33/'Tabel A F'!B33*100,"-"))</f>
        <v>12.5</v>
      </c>
      <c r="C33" s="104">
        <f>IF(OR('Tabel A F'!C33&lt;5,'Tabel A Be'!C33&lt;0.5),"-",IFERROR('Tabel A Be'!C33/'Tabel A F'!C33*100,"-"))</f>
        <v>4</v>
      </c>
      <c r="D33" s="104">
        <f>IF(OR('Tabel A F'!D33&lt;5,'Tabel A Be'!D33&lt;0.5),"-",IFERROR('Tabel A Be'!D33/'Tabel A F'!D33*100,"-"))</f>
        <v>10.599571734475374</v>
      </c>
      <c r="E33" s="104">
        <f>IF(OR('Tabel A F'!E33&lt;5,'Tabel A Be'!E33&lt;0.5),"-",IFERROR('Tabel A Be'!E33/'Tabel A F'!E33*100,"-"))</f>
        <v>2.8322440087145968</v>
      </c>
      <c r="F33" s="104">
        <f>IF(OR('Tabel A F'!F33&lt;5,'Tabel A Be'!F33&lt;0.5),"-",IFERROR('Tabel A Be'!F33/'Tabel A F'!F33*100,"-"))</f>
        <v>13.523809523809524</v>
      </c>
      <c r="G33" s="104">
        <f>IF(OR('Tabel A F'!G33&lt;5,'Tabel A Be'!G33&lt;0.5),"-",IFERROR('Tabel A Be'!G33/'Tabel A F'!G33*100,"-"))</f>
        <v>5.1625239005736141</v>
      </c>
      <c r="H33" s="104">
        <f>IF(OR('Tabel A F'!H33&lt;5,'Tabel A Be'!H33&lt;0.5),"-",IFERROR('Tabel A Be'!H33/'Tabel A F'!H33*100,"-"))</f>
        <v>7.1388261851015811</v>
      </c>
      <c r="I33" s="104" t="str">
        <f>IF(OR('Tabel A F'!I33&lt;5,'Tabel A Be'!I33&lt;0.5),"-",IFERROR('Tabel A Be'!I33/'Tabel A F'!I33*100,"-"))</f>
        <v>-</v>
      </c>
      <c r="J33" s="105"/>
      <c r="K33" s="104">
        <f>IF(OR('Tabel A F'!K33&lt;5,'Tabel A Be'!K33&lt;0.5),"-",IFERROR('Tabel A Be'!K33/'Tabel A F'!K33*100,"-"))</f>
        <v>8.2805773613573059</v>
      </c>
    </row>
    <row r="34" spans="1:11" ht="15.75" customHeight="1" x14ac:dyDescent="0.2">
      <c r="A34" s="52" t="s">
        <v>48</v>
      </c>
      <c r="B34" s="105">
        <f>IF(OR('Tabel A F'!B34&lt;5,'Tabel A Be'!B34&lt;0.5),"-",IFERROR('Tabel A Be'!B34/'Tabel A F'!B34*100,"-"))</f>
        <v>5.0335570469798654</v>
      </c>
      <c r="C34" s="105">
        <f>IF(OR('Tabel A F'!C34&lt;5,'Tabel A Be'!C34&lt;0.5),"-",IFERROR('Tabel A Be'!C34/'Tabel A F'!C34*100,"-"))</f>
        <v>1.804123711340206</v>
      </c>
      <c r="D34" s="105">
        <f>IF(OR('Tabel A F'!D34&lt;5,'Tabel A Be'!D34&lt;0.5),"-",IFERROR('Tabel A Be'!D34/'Tabel A F'!D34*100,"-"))</f>
        <v>5.6818181818181817</v>
      </c>
      <c r="E34" s="105">
        <f>IF(OR('Tabel A F'!E34&lt;5,'Tabel A Be'!E34&lt;0.5),"-",IFERROR('Tabel A Be'!E34/'Tabel A F'!E34*100,"-"))</f>
        <v>2.197802197802198</v>
      </c>
      <c r="F34" s="105">
        <f>IF(OR('Tabel A F'!F34&lt;5,'Tabel A Be'!F34&lt;0.5),"-",IFERROR('Tabel A Be'!F34/'Tabel A F'!F34*100,"-"))</f>
        <v>4.1237113402061851</v>
      </c>
      <c r="G34" s="105">
        <f>IF(OR('Tabel A F'!G34&lt;5,'Tabel A Be'!G34&lt;0.5),"-",IFERROR('Tabel A Be'!G34/'Tabel A F'!G34*100,"-"))</f>
        <v>2.4248302618816679</v>
      </c>
      <c r="H34" s="105">
        <f>IF(OR('Tabel A F'!H34&lt;5,'Tabel A Be'!H34&lt;0.5),"-",IFERROR('Tabel A Be'!H34/'Tabel A F'!H34*100,"-"))</f>
        <v>2.9847609038360483</v>
      </c>
      <c r="I34" s="105">
        <f>IF(OR('Tabel A F'!I34&lt;5,'Tabel A Be'!I34&lt;0.5),"-",IFERROR('Tabel A Be'!I34/'Tabel A F'!I34*100,"-"))</f>
        <v>6.0606060606060606</v>
      </c>
      <c r="J34" s="105"/>
      <c r="K34" s="105">
        <f>IF(OR('Tabel A F'!K34&lt;5,'Tabel A Be'!K34&lt;0.5),"-",IFERROR('Tabel A Be'!K34/'Tabel A F'!K34*100,"-"))</f>
        <v>3.3801146471634707</v>
      </c>
    </row>
    <row r="35" spans="1:11" ht="15.75" customHeight="1" x14ac:dyDescent="0.2">
      <c r="A35" s="50" t="s">
        <v>49</v>
      </c>
      <c r="B35" s="104">
        <f>IF(OR('Tabel A F'!B35&lt;5,'Tabel A Be'!B35&lt;0.5),"-",IFERROR('Tabel A Be'!B35/'Tabel A F'!B35*100,"-"))</f>
        <v>9.7949886104783594</v>
      </c>
      <c r="C35" s="104">
        <f>IF(OR('Tabel A F'!C35&lt;5,'Tabel A Be'!C35&lt;0.5),"-",IFERROR('Tabel A Be'!C35/'Tabel A F'!C35*100,"-"))</f>
        <v>2.2222222222222223</v>
      </c>
      <c r="D35" s="104">
        <f>IF(OR('Tabel A F'!D35&lt;5,'Tabel A Be'!D35&lt;0.5),"-",IFERROR('Tabel A Be'!D35/'Tabel A F'!D35*100,"-"))</f>
        <v>5.7803468208092488</v>
      </c>
      <c r="E35" s="104">
        <f>IF(OR('Tabel A F'!E35&lt;5,'Tabel A Be'!E35&lt;0.5),"-",IFERROR('Tabel A Be'!E35/'Tabel A F'!E35*100,"-"))</f>
        <v>3.0150753768844218</v>
      </c>
      <c r="F35" s="104">
        <f>IF(OR('Tabel A F'!F35&lt;5,'Tabel A Be'!F35&lt;0.5),"-",IFERROR('Tabel A Be'!F35/'Tabel A F'!F35*100,"-"))</f>
        <v>6.3716814159292037</v>
      </c>
      <c r="G35" s="104">
        <f>IF(OR('Tabel A F'!G35&lt;5,'Tabel A Be'!G35&lt;0.5),"-",IFERROR('Tabel A Be'!G35/'Tabel A F'!G35*100,"-"))</f>
        <v>2.6086956521739131</v>
      </c>
      <c r="H35" s="104">
        <f>IF(OR('Tabel A F'!H35&lt;5,'Tabel A Be'!H35&lt;0.5),"-",IFERROR('Tabel A Be'!H35/'Tabel A F'!H35*100,"-"))</f>
        <v>2.6831976313841599</v>
      </c>
      <c r="I35" s="104" t="str">
        <f>IF(OR('Tabel A F'!I35&lt;5,'Tabel A Be'!I35&lt;0.5),"-",IFERROR('Tabel A Be'!I35/'Tabel A F'!I35*100,"-"))</f>
        <v>-</v>
      </c>
      <c r="J35" s="105"/>
      <c r="K35" s="104">
        <f>IF(OR('Tabel A F'!K35&lt;5,'Tabel A Be'!K35&lt;0.5),"-",IFERROR('Tabel A Be'!K35/'Tabel A F'!K35*100,"-"))</f>
        <v>3.7020665266880317</v>
      </c>
    </row>
    <row r="36" spans="1:11" ht="15.75" customHeight="1" x14ac:dyDescent="0.2">
      <c r="A36" s="52" t="s">
        <v>50</v>
      </c>
      <c r="B36" s="105">
        <f>IF(OR('Tabel A F'!B36&lt;5,'Tabel A Be'!B36&lt;0.5),"-",IFERROR('Tabel A Be'!B36/'Tabel A F'!B36*100,"-"))</f>
        <v>14.70189701897019</v>
      </c>
      <c r="C36" s="105">
        <f>IF(OR('Tabel A F'!C36&lt;5,'Tabel A Be'!C36&lt;0.5),"-",IFERROR('Tabel A Be'!C36/'Tabel A F'!C36*100,"-"))</f>
        <v>6.6954643628509727</v>
      </c>
      <c r="D36" s="105">
        <f>IF(OR('Tabel A F'!D36&lt;5,'Tabel A Be'!D36&lt;0.5),"-",IFERROR('Tabel A Be'!D36/'Tabel A F'!D36*100,"-"))</f>
        <v>10.483598241460939</v>
      </c>
      <c r="E36" s="105">
        <f>IF(OR('Tabel A F'!E36&lt;5,'Tabel A Be'!E36&lt;0.5),"-",IFERROR('Tabel A Be'!E36/'Tabel A F'!E36*100,"-"))</f>
        <v>6.3207547169811322</v>
      </c>
      <c r="F36" s="105">
        <f>IF(OR('Tabel A F'!F36&lt;5,'Tabel A Be'!F36&lt;0.5),"-",IFERROR('Tabel A Be'!F36/'Tabel A F'!F36*100,"-"))</f>
        <v>12.083936324167873</v>
      </c>
      <c r="G36" s="105">
        <f>IF(OR('Tabel A F'!G36&lt;5,'Tabel A Be'!G36&lt;0.5),"-",IFERROR('Tabel A Be'!G36/'Tabel A F'!G36*100,"-"))</f>
        <v>6.7796610169491522</v>
      </c>
      <c r="H36" s="105">
        <f>IF(OR('Tabel A F'!H36&lt;5,'Tabel A Be'!H36&lt;0.5),"-",IFERROR('Tabel A Be'!H36/'Tabel A F'!H36*100,"-"))</f>
        <v>6.3559322033898304</v>
      </c>
      <c r="I36" s="105" t="str">
        <f>IF(OR('Tabel A F'!I36&lt;5,'Tabel A Be'!I36&lt;0.5),"-",IFERROR('Tabel A Be'!I36/'Tabel A F'!I36*100,"-"))</f>
        <v>-</v>
      </c>
      <c r="J36" s="105"/>
      <c r="K36" s="105">
        <f>IF(OR('Tabel A F'!K36&lt;5,'Tabel A Be'!K36&lt;0.5),"-",IFERROR('Tabel A Be'!K36/'Tabel A F'!K36*100,"-"))</f>
        <v>7.5129929685111589</v>
      </c>
    </row>
    <row r="37" spans="1:11" ht="15.75" customHeight="1" x14ac:dyDescent="0.2">
      <c r="A37" s="50" t="s">
        <v>51</v>
      </c>
      <c r="B37" s="104">
        <f>IF(OR('Tabel A F'!B37&lt;5,'Tabel A Be'!B37&lt;0.5),"-",IFERROR('Tabel A Be'!B37/'Tabel A F'!B37*100,"-"))</f>
        <v>10.504634397528321</v>
      </c>
      <c r="C37" s="104">
        <f>IF(OR('Tabel A F'!C37&lt;5,'Tabel A Be'!C37&lt;0.5),"-",IFERROR('Tabel A Be'!C37/'Tabel A F'!C37*100,"-"))</f>
        <v>5.7485029940119761</v>
      </c>
      <c r="D37" s="104">
        <f>IF(OR('Tabel A F'!D37&lt;5,'Tabel A Be'!D37&lt;0.5),"-",IFERROR('Tabel A Be'!D37/'Tabel A F'!D37*100,"-"))</f>
        <v>8.064516129032258</v>
      </c>
      <c r="E37" s="104">
        <f>IF(OR('Tabel A F'!E37&lt;5,'Tabel A Be'!E37&lt;0.5),"-",IFERROR('Tabel A Be'!E37/'Tabel A F'!E37*100,"-"))</f>
        <v>5.694648993618066</v>
      </c>
      <c r="F37" s="104">
        <f>IF(OR('Tabel A F'!F37&lt;5,'Tabel A Be'!F37&lt;0.5),"-",IFERROR('Tabel A Be'!F37/'Tabel A F'!F37*100,"-"))</f>
        <v>10.017472335468842</v>
      </c>
      <c r="G37" s="104">
        <f>IF(OR('Tabel A F'!G37&lt;5,'Tabel A Be'!G37&lt;0.5),"-",IFERROR('Tabel A Be'!G37/'Tabel A F'!G37*100,"-"))</f>
        <v>4.8052604957005567</v>
      </c>
      <c r="H37" s="104">
        <f>IF(OR('Tabel A F'!H37&lt;5,'Tabel A Be'!H37&lt;0.5),"-",IFERROR('Tabel A Be'!H37/'Tabel A F'!H37*100,"-"))</f>
        <v>6.4637430763758319</v>
      </c>
      <c r="I37" s="104">
        <f>IF(OR('Tabel A F'!I37&lt;5,'Tabel A Be'!I37&lt;0.5),"-",IFERROR('Tabel A Be'!I37/'Tabel A F'!I37*100,"-"))</f>
        <v>6.8965517241379306</v>
      </c>
      <c r="J37" s="105"/>
      <c r="K37" s="104">
        <f>IF(OR('Tabel A F'!K37&lt;5,'Tabel A Be'!K37&lt;0.5),"-",IFERROR('Tabel A Be'!K37/'Tabel A F'!K37*100,"-"))</f>
        <v>6.9295950864422196</v>
      </c>
    </row>
    <row r="38" spans="1:11" ht="15.75" customHeight="1" x14ac:dyDescent="0.2">
      <c r="A38" s="52" t="s">
        <v>52</v>
      </c>
      <c r="B38" s="105">
        <f>IF(OR('Tabel A F'!B38&lt;5,'Tabel A Be'!B38&lt;0.5),"-",IFERROR('Tabel A Be'!B38/'Tabel A F'!B38*100,"-"))</f>
        <v>9.2970521541950113</v>
      </c>
      <c r="C38" s="105">
        <f>IF(OR('Tabel A F'!C38&lt;5,'Tabel A Be'!C38&lt;0.5),"-",IFERROR('Tabel A Be'!C38/'Tabel A F'!C38*100,"-"))</f>
        <v>6.1889250814332248</v>
      </c>
      <c r="D38" s="105">
        <f>IF(OR('Tabel A F'!D38&lt;5,'Tabel A Be'!D38&lt;0.5),"-",IFERROR('Tabel A Be'!D38/'Tabel A F'!D38*100,"-"))</f>
        <v>10.598290598290598</v>
      </c>
      <c r="E38" s="105">
        <f>IF(OR('Tabel A F'!E38&lt;5,'Tabel A Be'!E38&lt;0.5),"-",IFERROR('Tabel A Be'!E38/'Tabel A F'!E38*100,"-"))</f>
        <v>6.4162754303599367</v>
      </c>
      <c r="F38" s="105">
        <f>IF(OR('Tabel A F'!F38&lt;5,'Tabel A Be'!F38&lt;0.5),"-",IFERROR('Tabel A Be'!F38/'Tabel A F'!F38*100,"-"))</f>
        <v>15.88089330024814</v>
      </c>
      <c r="G38" s="105">
        <f>IF(OR('Tabel A F'!G38&lt;5,'Tabel A Be'!G38&lt;0.5),"-",IFERROR('Tabel A Be'!G38/'Tabel A F'!G38*100,"-"))</f>
        <v>2.8368794326241136</v>
      </c>
      <c r="H38" s="105">
        <f>IF(OR('Tabel A F'!H38&lt;5,'Tabel A Be'!H38&lt;0.5),"-",IFERROR('Tabel A Be'!H38/'Tabel A F'!H38*100,"-"))</f>
        <v>7.5158227848101262</v>
      </c>
      <c r="I38" s="105" t="str">
        <f>IF(OR('Tabel A F'!I38&lt;5,'Tabel A Be'!I38&lt;0.5),"-",IFERROR('Tabel A Be'!I38/'Tabel A F'!I38*100,"-"))</f>
        <v>-</v>
      </c>
      <c r="J38" s="105"/>
      <c r="K38" s="105">
        <f>IF(OR('Tabel A F'!K38&lt;5,'Tabel A Be'!K38&lt;0.5),"-",IFERROR('Tabel A Be'!K38/'Tabel A F'!K38*100,"-"))</f>
        <v>8.0988219895287958</v>
      </c>
    </row>
    <row r="39" spans="1:11" ht="15.75" customHeight="1" x14ac:dyDescent="0.2">
      <c r="A39" s="50" t="s">
        <v>53</v>
      </c>
      <c r="B39" s="104">
        <f>IF(OR('Tabel A F'!B39&lt;5,'Tabel A Be'!B39&lt;0.5),"-",IFERROR('Tabel A Be'!B39/'Tabel A F'!B39*100,"-"))</f>
        <v>10.422535211267606</v>
      </c>
      <c r="C39" s="104">
        <f>IF(OR('Tabel A F'!C39&lt;5,'Tabel A Be'!C39&lt;0.5),"-",IFERROR('Tabel A Be'!C39/'Tabel A F'!C39*100,"-"))</f>
        <v>1.4778325123152709</v>
      </c>
      <c r="D39" s="104">
        <f>IF(OR('Tabel A F'!D39&lt;5,'Tabel A Be'!D39&lt;0.5),"-",IFERROR('Tabel A Be'!D39/'Tabel A F'!D39*100,"-"))</f>
        <v>7.4745186862967161</v>
      </c>
      <c r="E39" s="104">
        <f>IF(OR('Tabel A F'!E39&lt;5,'Tabel A Be'!E39&lt;0.5),"-",IFERROR('Tabel A Be'!E39/'Tabel A F'!E39*100,"-"))</f>
        <v>3.9501039501039505</v>
      </c>
      <c r="F39" s="104">
        <f>IF(OR('Tabel A F'!F39&lt;5,'Tabel A Be'!F39&lt;0.5),"-",IFERROR('Tabel A Be'!F39/'Tabel A F'!F39*100,"-"))</f>
        <v>11.29032258064516</v>
      </c>
      <c r="G39" s="104">
        <f>IF(OR('Tabel A F'!G39&lt;5,'Tabel A Be'!G39&lt;0.5),"-",IFERROR('Tabel A Be'!G39/'Tabel A F'!G39*100,"-"))</f>
        <v>4.3977055449330784</v>
      </c>
      <c r="H39" s="104">
        <f>IF(OR('Tabel A F'!H39&lt;5,'Tabel A Be'!H39&lt;0.5),"-",IFERROR('Tabel A Be'!H39/'Tabel A F'!H39*100,"-"))</f>
        <v>10.462382445141067</v>
      </c>
      <c r="I39" s="104" t="str">
        <f>IF(OR('Tabel A F'!I39&lt;5,'Tabel A Be'!I39&lt;0.5),"-",IFERROR('Tabel A Be'!I39/'Tabel A F'!I39*100,"-"))</f>
        <v>-</v>
      </c>
      <c r="J39" s="105"/>
      <c r="K39" s="104">
        <f>IF(OR('Tabel A F'!K39&lt;5,'Tabel A Be'!K39&lt;0.5),"-",IFERROR('Tabel A Be'!K39/'Tabel A F'!K39*100,"-"))</f>
        <v>8.3783280580897408</v>
      </c>
    </row>
    <row r="40" spans="1:11" ht="15.75" customHeight="1" x14ac:dyDescent="0.2">
      <c r="A40" s="52" t="s">
        <v>54</v>
      </c>
      <c r="B40" s="105">
        <f>IF(OR('Tabel A F'!B40&lt;5,'Tabel A Be'!B40&lt;0.5),"-",IFERROR('Tabel A Be'!B40/'Tabel A F'!B40*100,"-"))</f>
        <v>12.658227848101266</v>
      </c>
      <c r="C40" s="105">
        <f>IF(OR('Tabel A F'!C40&lt;5,'Tabel A Be'!C40&lt;0.5),"-",IFERROR('Tabel A Be'!C40/'Tabel A F'!C40*100,"-"))</f>
        <v>5.4474708171206228</v>
      </c>
      <c r="D40" s="105">
        <f>IF(OR('Tabel A F'!D40&lt;5,'Tabel A Be'!D40&lt;0.5),"-",IFERROR('Tabel A Be'!D40/'Tabel A F'!D40*100,"-"))</f>
        <v>8.4097859327217126</v>
      </c>
      <c r="E40" s="105">
        <f>IF(OR('Tabel A F'!E40&lt;5,'Tabel A Be'!E40&lt;0.5),"-",IFERROR('Tabel A Be'!E40/'Tabel A F'!E40*100,"-"))</f>
        <v>6.8464730290456437</v>
      </c>
      <c r="F40" s="105">
        <f>IF(OR('Tabel A F'!F40&lt;5,'Tabel A Be'!F40&lt;0.5),"-",IFERROR('Tabel A Be'!F40/'Tabel A F'!F40*100,"-"))</f>
        <v>9.4907407407407405</v>
      </c>
      <c r="G40" s="105">
        <f>IF(OR('Tabel A F'!G40&lt;5,'Tabel A Be'!G40&lt;0.5),"-",IFERROR('Tabel A Be'!G40/'Tabel A F'!G40*100,"-"))</f>
        <v>6.7323481116584567</v>
      </c>
      <c r="H40" s="105">
        <f>IF(OR('Tabel A F'!H40&lt;5,'Tabel A Be'!H40&lt;0.5),"-",IFERROR('Tabel A Be'!H40/'Tabel A F'!H40*100,"-"))</f>
        <v>7.9719227876660819</v>
      </c>
      <c r="I40" s="105">
        <f>IF(OR('Tabel A F'!I40&lt;5,'Tabel A Be'!I40&lt;0.5),"-",IFERROR('Tabel A Be'!I40/'Tabel A F'!I40*100,"-"))</f>
        <v>18.75</v>
      </c>
      <c r="J40" s="105"/>
      <c r="K40" s="105">
        <f>IF(OR('Tabel A F'!K40&lt;5,'Tabel A Be'!K40&lt;0.5),"-",IFERROR('Tabel A Be'!K40/'Tabel A F'!K40*100,"-"))</f>
        <v>8.0709182323365969</v>
      </c>
    </row>
    <row r="41" spans="1:11" ht="15.75" customHeight="1" x14ac:dyDescent="0.2">
      <c r="A41" s="50" t="s">
        <v>55</v>
      </c>
      <c r="B41" s="104">
        <f>IF(OR('Tabel A F'!B41&lt;5,'Tabel A Be'!B41&lt;0.5),"-",IFERROR('Tabel A Be'!B41/'Tabel A F'!B41*100,"-"))</f>
        <v>25.925925925925924</v>
      </c>
      <c r="C41" s="104">
        <f>IF(OR('Tabel A F'!C41&lt;5,'Tabel A Be'!C41&lt;0.5),"-",IFERROR('Tabel A Be'!C41/'Tabel A F'!C41*100,"-"))</f>
        <v>13.793103448275861</v>
      </c>
      <c r="D41" s="104">
        <f>IF(OR('Tabel A F'!D41&lt;5,'Tabel A Be'!D41&lt;0.5),"-",IFERROR('Tabel A Be'!D41/'Tabel A F'!D41*100,"-"))</f>
        <v>12.731481481481483</v>
      </c>
      <c r="E41" s="104">
        <f>IF(OR('Tabel A F'!E41&lt;5,'Tabel A Be'!E41&lt;0.5),"-",IFERROR('Tabel A Be'!E41/'Tabel A F'!E41*100,"-"))</f>
        <v>12.5</v>
      </c>
      <c r="F41" s="104">
        <f>IF(OR('Tabel A F'!F41&lt;5,'Tabel A Be'!F41&lt;0.5),"-",IFERROR('Tabel A Be'!F41/'Tabel A F'!F41*100,"-"))</f>
        <v>13.375796178343949</v>
      </c>
      <c r="G41" s="104">
        <f>IF(OR('Tabel A F'!G41&lt;5,'Tabel A Be'!G41&lt;0.5),"-",IFERROR('Tabel A Be'!G41/'Tabel A F'!G41*100,"-"))</f>
        <v>8.3333333333333321</v>
      </c>
      <c r="H41" s="104">
        <f>IF(OR('Tabel A F'!H41&lt;5,'Tabel A Be'!H41&lt;0.5),"-",IFERROR('Tabel A Be'!H41/'Tabel A F'!H41*100,"-"))</f>
        <v>9.2860090796533221</v>
      </c>
      <c r="I41" s="104" t="str">
        <f>IF(OR('Tabel A F'!I41&lt;5,'Tabel A Be'!I41&lt;0.5),"-",IFERROR('Tabel A Be'!I41/'Tabel A F'!I41*100,"-"))</f>
        <v>-</v>
      </c>
      <c r="J41" s="105"/>
      <c r="K41" s="104">
        <f>IF(OR('Tabel A F'!K41&lt;5,'Tabel A Be'!K41&lt;0.5),"-",IFERROR('Tabel A Be'!K41/'Tabel A F'!K41*100,"-"))</f>
        <v>12.042961608775137</v>
      </c>
    </row>
    <row r="42" spans="1:11" ht="15.75" customHeight="1" x14ac:dyDescent="0.2">
      <c r="A42" s="52" t="s">
        <v>56</v>
      </c>
      <c r="B42" s="105">
        <f>IF(OR('Tabel A F'!B42&lt;5,'Tabel A Be'!B42&lt;0.5),"-",IFERROR('Tabel A Be'!B42/'Tabel A F'!B42*100,"-"))</f>
        <v>19.230769230769234</v>
      </c>
      <c r="C42" s="105">
        <f>IF(OR('Tabel A F'!C42&lt;5,'Tabel A Be'!C42&lt;0.5),"-",IFERROR('Tabel A Be'!C42/'Tabel A F'!C42*100,"-"))</f>
        <v>2.9411764705882351</v>
      </c>
      <c r="D42" s="105">
        <f>IF(OR('Tabel A F'!D42&lt;5,'Tabel A Be'!D42&lt;0.5),"-",IFERROR('Tabel A Be'!D42/'Tabel A F'!D42*100,"-"))</f>
        <v>9.5238095238095237</v>
      </c>
      <c r="E42" s="105">
        <f>IF(OR('Tabel A F'!E42&lt;5,'Tabel A Be'!E42&lt;0.5),"-",IFERROR('Tabel A Be'!E42/'Tabel A F'!E42*100,"-"))</f>
        <v>6.8965517241379306</v>
      </c>
      <c r="F42" s="105">
        <f>IF(OR('Tabel A F'!F42&lt;5,'Tabel A Be'!F42&lt;0.5),"-",IFERROR('Tabel A Be'!F42/'Tabel A F'!F42*100,"-"))</f>
        <v>13.636363636363635</v>
      </c>
      <c r="G42" s="105">
        <f>IF(OR('Tabel A F'!G42&lt;5,'Tabel A Be'!G42&lt;0.5),"-",IFERROR('Tabel A Be'!G42/'Tabel A F'!G42*100,"-"))</f>
        <v>5.5555555555555554</v>
      </c>
      <c r="H42" s="105">
        <f>IF(OR('Tabel A F'!H42&lt;5,'Tabel A Be'!H42&lt;0.5),"-",IFERROR('Tabel A Be'!H42/'Tabel A F'!H42*100,"-"))</f>
        <v>7.1718538565629224</v>
      </c>
      <c r="I42" s="105" t="str">
        <f>IF(OR('Tabel A F'!I42&lt;5,'Tabel A Be'!I42&lt;0.5),"-",IFERROR('Tabel A Be'!I42/'Tabel A F'!I42*100,"-"))</f>
        <v>-</v>
      </c>
      <c r="J42" s="105"/>
      <c r="K42" s="105">
        <f>IF(OR('Tabel A F'!K42&lt;5,'Tabel A Be'!K42&lt;0.5),"-",IFERROR('Tabel A Be'!K42/'Tabel A F'!K42*100,"-"))</f>
        <v>8.1541882876204586</v>
      </c>
    </row>
    <row r="43" spans="1:11" ht="15.75" customHeight="1" x14ac:dyDescent="0.2">
      <c r="A43" s="50" t="s">
        <v>57</v>
      </c>
      <c r="B43" s="104">
        <f>IF(OR('Tabel A F'!B43&lt;5,'Tabel A Be'!B43&lt;0.5),"-",IFERROR('Tabel A Be'!B43/'Tabel A F'!B43*100,"-"))</f>
        <v>17.532467532467532</v>
      </c>
      <c r="C43" s="104">
        <f>IF(OR('Tabel A F'!C43&lt;5,'Tabel A Be'!C43&lt;0.5),"-",IFERROR('Tabel A Be'!C43/'Tabel A F'!C43*100,"-"))</f>
        <v>8.235294117647058</v>
      </c>
      <c r="D43" s="104">
        <f>IF(OR('Tabel A F'!D43&lt;5,'Tabel A Be'!D43&lt;0.5),"-",IFERROR('Tabel A Be'!D43/'Tabel A F'!D43*100,"-"))</f>
        <v>14.37125748502994</v>
      </c>
      <c r="E43" s="104">
        <f>IF(OR('Tabel A F'!E43&lt;5,'Tabel A Be'!E43&lt;0.5),"-",IFERROR('Tabel A Be'!E43/'Tabel A F'!E43*100,"-"))</f>
        <v>17.877094972067038</v>
      </c>
      <c r="F43" s="104">
        <f>IF(OR('Tabel A F'!F43&lt;5,'Tabel A Be'!F43&lt;0.5),"-",IFERROR('Tabel A Be'!F43/'Tabel A F'!F43*100,"-"))</f>
        <v>15.363881401617252</v>
      </c>
      <c r="G43" s="104">
        <f>IF(OR('Tabel A F'!G43&lt;5,'Tabel A Be'!G43&lt;0.5),"-",IFERROR('Tabel A Be'!G43/'Tabel A F'!G43*100,"-"))</f>
        <v>9.7472924187725631</v>
      </c>
      <c r="H43" s="104">
        <f>IF(OR('Tabel A F'!H43&lt;5,'Tabel A Be'!H43&lt;0.5),"-",IFERROR('Tabel A Be'!H43/'Tabel A F'!H43*100,"-"))</f>
        <v>12.761714855433699</v>
      </c>
      <c r="I43" s="104" t="str">
        <f>IF(OR('Tabel A F'!I43&lt;5,'Tabel A Be'!I43&lt;0.5),"-",IFERROR('Tabel A Be'!I43/'Tabel A F'!I43*100,"-"))</f>
        <v>-</v>
      </c>
      <c r="J43" s="105"/>
      <c r="K43" s="104">
        <f>IF(OR('Tabel A F'!K43&lt;5,'Tabel A Be'!K43&lt;0.5),"-",IFERROR('Tabel A Be'!K43/'Tabel A F'!K43*100,"-"))</f>
        <v>13.499757634512846</v>
      </c>
    </row>
    <row r="44" spans="1:11" ht="15.75" customHeight="1" x14ac:dyDescent="0.2">
      <c r="A44" s="52" t="s">
        <v>58</v>
      </c>
      <c r="B44" s="105">
        <f>IF(OR('Tabel A F'!B44&lt;5,'Tabel A Be'!B44&lt;0.5),"-",IFERROR('Tabel A Be'!B44/'Tabel A F'!B44*100,"-"))</f>
        <v>14.678899082568808</v>
      </c>
      <c r="C44" s="105">
        <f>IF(OR('Tabel A F'!C44&lt;5,'Tabel A Be'!C44&lt;0.5),"-",IFERROR('Tabel A Be'!C44/'Tabel A F'!C44*100,"-"))</f>
        <v>1.0309278350515463</v>
      </c>
      <c r="D44" s="105">
        <f>IF(OR('Tabel A F'!D44&lt;5,'Tabel A Be'!D44&lt;0.5),"-",IFERROR('Tabel A Be'!D44/'Tabel A F'!D44*100,"-"))</f>
        <v>9.9778270509977833</v>
      </c>
      <c r="E44" s="105">
        <f>IF(OR('Tabel A F'!E44&lt;5,'Tabel A Be'!E44&lt;0.5),"-",IFERROR('Tabel A Be'!E44/'Tabel A F'!E44*100,"-"))</f>
        <v>7.5581395348837201</v>
      </c>
      <c r="F44" s="105">
        <f>IF(OR('Tabel A F'!F44&lt;5,'Tabel A Be'!F44&lt;0.5),"-",IFERROR('Tabel A Be'!F44/'Tabel A F'!F44*100,"-"))</f>
        <v>9.0277777777777768</v>
      </c>
      <c r="G44" s="105">
        <f>IF(OR('Tabel A F'!G44&lt;5,'Tabel A Be'!G44&lt;0.5),"-",IFERROR('Tabel A Be'!G44/'Tabel A F'!G44*100,"-"))</f>
        <v>2.4242424242424243</v>
      </c>
      <c r="H44" s="105">
        <f>IF(OR('Tabel A F'!H44&lt;5,'Tabel A Be'!H44&lt;0.5),"-",IFERROR('Tabel A Be'!H44/'Tabel A F'!H44*100,"-"))</f>
        <v>12.767644726407612</v>
      </c>
      <c r="I44" s="105">
        <f>IF(OR('Tabel A F'!I44&lt;5,'Tabel A Be'!I44&lt;0.5),"-",IFERROR('Tabel A Be'!I44/'Tabel A F'!I44*100,"-"))</f>
        <v>60</v>
      </c>
      <c r="J44" s="105"/>
      <c r="K44" s="105">
        <f>IF(OR('Tabel A F'!K44&lt;5,'Tabel A Be'!K44&lt;0.5),"-",IFERROR('Tabel A Be'!K44/'Tabel A F'!K44*100,"-"))</f>
        <v>10.542635658914728</v>
      </c>
    </row>
    <row r="45" spans="1:11" ht="15.75" customHeight="1" x14ac:dyDescent="0.2">
      <c r="A45" s="50" t="s">
        <v>59</v>
      </c>
      <c r="B45" s="104">
        <f>IF(OR('Tabel A F'!B45&lt;5,'Tabel A Be'!B45&lt;0.5),"-",IFERROR('Tabel A Be'!B45/'Tabel A F'!B45*100,"-"))</f>
        <v>9.8375451263537901</v>
      </c>
      <c r="C45" s="104">
        <f>IF(OR('Tabel A F'!C45&lt;5,'Tabel A Be'!C45&lt;0.5),"-",IFERROR('Tabel A Be'!C45/'Tabel A F'!C45*100,"-"))</f>
        <v>5.6666666666666661</v>
      </c>
      <c r="D45" s="104">
        <f>IF(OR('Tabel A F'!D45&lt;5,'Tabel A Be'!D45&lt;0.5),"-",IFERROR('Tabel A Be'!D45/'Tabel A F'!D45*100,"-"))</f>
        <v>8.7375178316690434</v>
      </c>
      <c r="E45" s="104">
        <f>IF(OR('Tabel A F'!E45&lt;5,'Tabel A Be'!E45&lt;0.5),"-",IFERROR('Tabel A Be'!E45/'Tabel A F'!E45*100,"-"))</f>
        <v>5.015923566878981</v>
      </c>
      <c r="F45" s="104">
        <f>IF(OR('Tabel A F'!F45&lt;5,'Tabel A Be'!F45&lt;0.5),"-",IFERROR('Tabel A Be'!F45/'Tabel A F'!F45*100,"-"))</f>
        <v>10.801963993453354</v>
      </c>
      <c r="G45" s="104">
        <f>IF(OR('Tabel A F'!G45&lt;5,'Tabel A Be'!G45&lt;0.5),"-",IFERROR('Tabel A Be'!G45/'Tabel A F'!G45*100,"-"))</f>
        <v>5.8859975216852538</v>
      </c>
      <c r="H45" s="104">
        <f>IF(OR('Tabel A F'!H45&lt;5,'Tabel A Be'!H45&lt;0.5),"-",IFERROR('Tabel A Be'!H45/'Tabel A F'!H45*100,"-"))</f>
        <v>7.375957375957376</v>
      </c>
      <c r="I45" s="104">
        <f>IF(OR('Tabel A F'!I45&lt;5,'Tabel A Be'!I45&lt;0.5),"-",IFERROR('Tabel A Be'!I45/'Tabel A F'!I45*100,"-"))</f>
        <v>4.5454545454545459</v>
      </c>
      <c r="J45" s="105"/>
      <c r="K45" s="104">
        <f>IF(OR('Tabel A F'!K45&lt;5,'Tabel A Be'!K45&lt;0.5),"-",IFERROR('Tabel A Be'!K45/'Tabel A F'!K45*100,"-"))</f>
        <v>7.392574444025632</v>
      </c>
    </row>
    <row r="46" spans="1:11" ht="15.75" customHeight="1" x14ac:dyDescent="0.2">
      <c r="A46" s="59"/>
      <c r="B46" s="105"/>
      <c r="C46" s="105"/>
      <c r="D46" s="105"/>
      <c r="E46" s="105"/>
      <c r="F46" s="105"/>
      <c r="G46" s="105"/>
      <c r="H46" s="105"/>
      <c r="I46" s="105"/>
      <c r="J46" s="84"/>
      <c r="K46" s="105"/>
    </row>
    <row r="47" spans="1:11" ht="15.75" customHeight="1" x14ac:dyDescent="0.2">
      <c r="A47" s="53" t="s">
        <v>20</v>
      </c>
      <c r="B47" s="70">
        <f>IF(OR('Tabel A F'!B47&lt;5,'Tabel A Be'!B47&lt;0.5),"-",IFERROR('Tabel A Be'!B47/'Tabel A F'!B47*100,"-"))</f>
        <v>10.907344736120002</v>
      </c>
      <c r="C47" s="70">
        <f>IF(OR('Tabel A F'!C47&lt;5,'Tabel A Be'!C47&lt;0.5),"-",IFERROR('Tabel A Be'!C47/'Tabel A F'!C47*100,"-"))</f>
        <v>4.665252953650409</v>
      </c>
      <c r="D47" s="70">
        <f>IF(OR('Tabel A F'!D47&lt;5,'Tabel A Be'!D47&lt;0.5),"-",IFERROR('Tabel A Be'!D47/'Tabel A F'!D47*100,"-"))</f>
        <v>8.3949078607673826</v>
      </c>
      <c r="E47" s="70">
        <f>IF(OR('Tabel A F'!E47&lt;5,'Tabel A Be'!E47&lt;0.5),"-",IFERROR('Tabel A Be'!E47/'Tabel A F'!E47*100,"-"))</f>
        <v>4.78240302743614</v>
      </c>
      <c r="F47" s="70">
        <f>IF(OR('Tabel A F'!F47&lt;5,'Tabel A Be'!F47&lt;0.5),"-",IFERROR('Tabel A Be'!F47/'Tabel A F'!F47*100,"-"))</f>
        <v>9.4410588459341085</v>
      </c>
      <c r="G47" s="70">
        <f>IF(OR('Tabel A F'!G47&lt;5,'Tabel A Be'!G47&lt;0.5),"-",IFERROR('Tabel A Be'!G47/'Tabel A F'!G47*100,"-"))</f>
        <v>4.6033799945104494</v>
      </c>
      <c r="H47" s="70">
        <f>IF(OR('Tabel A F'!H47&lt;5,'Tabel A Be'!H47&lt;0.5),"-",IFERROR('Tabel A Be'!H47/'Tabel A F'!H47*100,"-"))</f>
        <v>6.6776548965819309</v>
      </c>
      <c r="I47" s="70">
        <f>IF(OR('Tabel A F'!I47&lt;5,'Tabel A Be'!I47&lt;0.5),"-",IFERROR('Tabel A Be'!I47/'Tabel A F'!I47*100,"-"))</f>
        <v>6.0857538035961269</v>
      </c>
      <c r="J47" s="85"/>
      <c r="K47" s="70">
        <f>IF(OR('Tabel A F'!K47&lt;5,'Tabel A Be'!K47&lt;0.5),"-",IFERROR('Tabel A Be'!K47/'Tabel A F'!K47*100,"-"))</f>
        <v>7.0017340365315679</v>
      </c>
    </row>
    <row r="48" spans="1:11" ht="15.75" customHeight="1" x14ac:dyDescent="0.2">
      <c r="B48" s="85"/>
      <c r="C48" s="85"/>
      <c r="D48" s="85"/>
      <c r="E48" s="85"/>
      <c r="F48" s="85"/>
      <c r="G48" s="85"/>
      <c r="H48" s="85"/>
      <c r="I48" s="85"/>
      <c r="J48" s="84"/>
      <c r="K48" s="85"/>
    </row>
    <row r="49" spans="1:11" ht="15.75" customHeight="1" x14ac:dyDescent="0.2">
      <c r="A49" s="35" t="s">
        <v>60</v>
      </c>
      <c r="B49" s="68">
        <f>IF(OR('Tabel A F'!B49&lt;5,'Tabel A Be'!B49&lt;0.5),"-",IFERROR('Tabel A Be'!B49/'Tabel A F'!B49*100,"-"))</f>
        <v>6.8822083569672916</v>
      </c>
      <c r="C49" s="68">
        <f>IF(OR('Tabel A F'!C49&lt;5,'Tabel A Be'!C49&lt;0.5),"-",IFERROR('Tabel A Be'!C49/'Tabel A F'!C49*100,"-"))</f>
        <v>2.4990238188207732</v>
      </c>
      <c r="D49" s="68">
        <f>IF(OR('Tabel A F'!D49&lt;5,'Tabel A Be'!D49&lt;0.5),"-",IFERROR('Tabel A Be'!D49/'Tabel A F'!D49*100,"-"))</f>
        <v>3.7123839880003748</v>
      </c>
      <c r="E49" s="68">
        <f>IF(OR('Tabel A F'!E49&lt;5,'Tabel A Be'!E49&lt;0.5),"-",IFERROR('Tabel A Be'!E49/'Tabel A F'!E49*100,"-"))</f>
        <v>2.6974006866110836</v>
      </c>
      <c r="F49" s="68">
        <f>IF(OR('Tabel A F'!F49&lt;5,'Tabel A Be'!F49&lt;0.5),"-",IFERROR('Tabel A Be'!F49/'Tabel A F'!F49*100,"-"))</f>
        <v>5.0606823906572016</v>
      </c>
      <c r="G49" s="68">
        <f>IF(OR('Tabel A F'!G49&lt;5,'Tabel A Be'!G49&lt;0.5),"-",IFERROR('Tabel A Be'!G49/'Tabel A F'!G49*100,"-"))</f>
        <v>2.2240943555181127</v>
      </c>
      <c r="H49" s="68">
        <f>IF(OR('Tabel A F'!H49&lt;5,'Tabel A Be'!H49&lt;0.5),"-",IFERROR('Tabel A Be'!H49/'Tabel A F'!H49*100,"-"))</f>
        <v>3.5453278493490599</v>
      </c>
      <c r="I49" s="68">
        <f>IF(OR('Tabel A F'!I49&lt;5,'Tabel A Be'!I49&lt;0.5),"-",IFERROR('Tabel A Be'!I49/'Tabel A F'!I49*100,"-"))</f>
        <v>5.1546391752577314</v>
      </c>
      <c r="J49" s="84"/>
      <c r="K49" s="68">
        <f>IF(OR('Tabel A F'!K49&lt;5,'Tabel A Be'!K49&lt;0.5),"-",IFERROR('Tabel A Be'!K49/'Tabel A F'!K49*100,"-"))</f>
        <v>3.6755211215642869</v>
      </c>
    </row>
    <row r="50" spans="1:11" ht="15.75" customHeight="1" x14ac:dyDescent="0.2">
      <c r="A50" s="38" t="s">
        <v>61</v>
      </c>
      <c r="B50" s="69">
        <f>IF(OR('Tabel A F'!B50&lt;5,'Tabel A Be'!B50&lt;0.5),"-",IFERROR('Tabel A Be'!B50/'Tabel A F'!B50*100,"-"))</f>
        <v>13.661710037174721</v>
      </c>
      <c r="C50" s="69">
        <f>IF(OR('Tabel A F'!C50&lt;5,'Tabel A Be'!C50&lt;0.5),"-",IFERROR('Tabel A Be'!C50/'Tabel A F'!C50*100,"-"))</f>
        <v>7.6965978806469604</v>
      </c>
      <c r="D50" s="69">
        <f>IF(OR('Tabel A F'!D50&lt;5,'Tabel A Be'!D50&lt;0.5),"-",IFERROR('Tabel A Be'!D50/'Tabel A F'!D50*100,"-"))</f>
        <v>11.212168731378391</v>
      </c>
      <c r="E50" s="69">
        <f>IF(OR('Tabel A F'!E50&lt;5,'Tabel A Be'!E50&lt;0.5),"-",IFERROR('Tabel A Be'!E50/'Tabel A F'!E50*100,"-"))</f>
        <v>7.4389885327844754</v>
      </c>
      <c r="F50" s="69">
        <f>IF(OR('Tabel A F'!F50&lt;5,'Tabel A Be'!F50&lt;0.5),"-",IFERROR('Tabel A Be'!F50/'Tabel A F'!F50*100,"-"))</f>
        <v>11.034342613289981</v>
      </c>
      <c r="G50" s="69">
        <f>IF(OR('Tabel A F'!G50&lt;5,'Tabel A Be'!G50&lt;0.5),"-",IFERROR('Tabel A Be'!G50/'Tabel A F'!G50*100,"-"))</f>
        <v>6.8498686603354217</v>
      </c>
      <c r="H50" s="69">
        <f>IF(OR('Tabel A F'!H50&lt;5,'Tabel A Be'!H50&lt;0.5),"-",IFERROR('Tabel A Be'!H50/'Tabel A F'!H50*100,"-"))</f>
        <v>9.2691839220462846</v>
      </c>
      <c r="I50" s="69">
        <f>IF(OR('Tabel A F'!I50&lt;5,'Tabel A Be'!I50&lt;0.5),"-",IFERROR('Tabel A Be'!I50/'Tabel A F'!I50*100,"-"))</f>
        <v>10.204081632653061</v>
      </c>
      <c r="J50" s="84"/>
      <c r="K50" s="69">
        <f>IF(OR('Tabel A F'!K50&lt;5,'Tabel A Be'!K50&lt;0.5),"-",IFERROR('Tabel A Be'!K50/'Tabel A F'!K50*100,"-"))</f>
        <v>9.6375867397957649</v>
      </c>
    </row>
    <row r="51" spans="1:11" ht="15.75" customHeight="1" x14ac:dyDescent="0.2">
      <c r="A51" s="35" t="s">
        <v>62</v>
      </c>
      <c r="B51" s="68">
        <f>IF(OR('Tabel A F'!B51&lt;5,'Tabel A Be'!B51&lt;0.5),"-",IFERROR('Tabel A Be'!B51/'Tabel A F'!B51*100,"-"))</f>
        <v>10.931753167143441</v>
      </c>
      <c r="C51" s="68">
        <f>IF(OR('Tabel A F'!C51&lt;5,'Tabel A Be'!C51&lt;0.5),"-",IFERROR('Tabel A Be'!C51/'Tabel A F'!C51*100,"-"))</f>
        <v>5.0161067648412336</v>
      </c>
      <c r="D51" s="68">
        <f>IF(OR('Tabel A F'!D51&lt;5,'Tabel A Be'!D51&lt;0.5),"-",IFERROR('Tabel A Be'!D51/'Tabel A F'!D51*100,"-"))</f>
        <v>8.1850784051754442</v>
      </c>
      <c r="E51" s="68">
        <f>IF(OR('Tabel A F'!E51&lt;5,'Tabel A Be'!E51&lt;0.5),"-",IFERROR('Tabel A Be'!E51/'Tabel A F'!E51*100,"-"))</f>
        <v>5.183052241875771</v>
      </c>
      <c r="F51" s="68">
        <f>IF(OR('Tabel A F'!F51&lt;5,'Tabel A Be'!F51&lt;0.5),"-",IFERROR('Tabel A Be'!F51/'Tabel A F'!F51*100,"-"))</f>
        <v>9.9591309959130996</v>
      </c>
      <c r="G51" s="68">
        <f>IF(OR('Tabel A F'!G51&lt;5,'Tabel A Be'!G51&lt;0.5),"-",IFERROR('Tabel A Be'!G51/'Tabel A F'!G51*100,"-"))</f>
        <v>4.6017402945113792</v>
      </c>
      <c r="H51" s="68">
        <f>IF(OR('Tabel A F'!H51&lt;5,'Tabel A Be'!H51&lt;0.5),"-",IFERROR('Tabel A Be'!H51/'Tabel A F'!H51*100,"-"))</f>
        <v>5.482235394996831</v>
      </c>
      <c r="I51" s="68">
        <f>IF(OR('Tabel A F'!I51&lt;5,'Tabel A Be'!I51&lt;0.5),"-",IFERROR('Tabel A Be'!I51/'Tabel A F'!I51*100,"-"))</f>
        <v>3.1746031746031744</v>
      </c>
      <c r="J51" s="84"/>
      <c r="K51" s="68">
        <f>IF(OR('Tabel A F'!K51&lt;5,'Tabel A Be'!K51&lt;0.5),"-",IFERROR('Tabel A Be'!K51/'Tabel A F'!K51*100,"-"))</f>
        <v>6.2678622073870454</v>
      </c>
    </row>
    <row r="52" spans="1:11" ht="15.75" customHeight="1" x14ac:dyDescent="0.2">
      <c r="A52" s="44" t="s">
        <v>63</v>
      </c>
    </row>
    <row r="53" spans="1:11" s="41" customFormat="1" ht="15" x14ac:dyDescent="0.2">
      <c r="A53" s="38"/>
      <c r="B53" s="86"/>
      <c r="C53" s="86"/>
      <c r="D53" s="86"/>
      <c r="E53" s="86"/>
      <c r="F53" s="86"/>
      <c r="G53" s="86"/>
      <c r="H53" s="86"/>
      <c r="I53" s="86"/>
      <c r="J53" s="38"/>
      <c r="K53" s="38"/>
    </row>
    <row r="54" spans="1:11" s="41" customFormat="1" ht="15" x14ac:dyDescent="0.2"/>
    <row r="55" spans="1:11" s="41" customFormat="1" ht="15" x14ac:dyDescent="0.2"/>
    <row r="58" spans="1:11" s="44" customFormat="1" ht="11.25" x14ac:dyDescent="0.2"/>
    <row r="60" spans="1:11" x14ac:dyDescent="0.2">
      <c r="B60" s="49"/>
      <c r="C60" s="49"/>
      <c r="D60" s="49"/>
      <c r="E60" s="49"/>
      <c r="F60" s="49"/>
      <c r="G60" s="49"/>
    </row>
    <row r="61" spans="1:11" x14ac:dyDescent="0.2">
      <c r="B61" s="49"/>
      <c r="C61" s="49"/>
      <c r="D61" s="49"/>
      <c r="E61" s="49"/>
      <c r="F61" s="49"/>
      <c r="G61" s="49"/>
    </row>
    <row r="62" spans="1:11" x14ac:dyDescent="0.2">
      <c r="B62" s="49"/>
      <c r="C62" s="49"/>
      <c r="D62" s="49"/>
      <c r="E62" s="49"/>
      <c r="F62" s="49"/>
      <c r="G62" s="49"/>
    </row>
    <row r="63" spans="1:11" x14ac:dyDescent="0.2">
      <c r="B63" s="49"/>
      <c r="C63" s="49"/>
      <c r="D63" s="49"/>
      <c r="E63" s="49"/>
      <c r="F63" s="49"/>
      <c r="G63" s="49"/>
    </row>
    <row r="64" spans="1:11" x14ac:dyDescent="0.2">
      <c r="B64" s="49"/>
      <c r="C64" s="49"/>
      <c r="D64" s="49"/>
      <c r="E64" s="49"/>
      <c r="F64" s="49"/>
      <c r="G64" s="49"/>
    </row>
    <row r="65" spans="2:7" x14ac:dyDescent="0.2">
      <c r="B65" s="49"/>
      <c r="C65" s="49"/>
      <c r="D65" s="49"/>
      <c r="E65" s="49"/>
      <c r="F65" s="49"/>
      <c r="G65" s="49"/>
    </row>
    <row r="66" spans="2:7" x14ac:dyDescent="0.2">
      <c r="B66" s="49"/>
      <c r="C66" s="49"/>
      <c r="D66" s="49"/>
      <c r="E66" s="49"/>
      <c r="F66" s="49"/>
      <c r="G66" s="49"/>
    </row>
    <row r="67" spans="2:7" x14ac:dyDescent="0.2">
      <c r="B67" s="49"/>
      <c r="C67" s="49"/>
      <c r="D67" s="49"/>
      <c r="E67" s="49"/>
      <c r="F67" s="49"/>
      <c r="G67" s="49"/>
    </row>
    <row r="68" spans="2:7" x14ac:dyDescent="0.2">
      <c r="B68" s="49"/>
      <c r="C68" s="49"/>
      <c r="D68" s="49"/>
      <c r="E68" s="49"/>
      <c r="F68" s="49"/>
      <c r="G68" s="49"/>
    </row>
    <row r="69" spans="2:7" x14ac:dyDescent="0.2">
      <c r="B69" s="49"/>
      <c r="C69" s="49"/>
      <c r="D69" s="49"/>
      <c r="E69" s="49"/>
      <c r="F69" s="49"/>
      <c r="G69" s="49"/>
    </row>
    <row r="70" spans="2:7" x14ac:dyDescent="0.2">
      <c r="B70" s="49"/>
      <c r="C70" s="49"/>
      <c r="D70" s="49"/>
      <c r="E70" s="49"/>
      <c r="F70" s="49"/>
      <c r="G70" s="49"/>
    </row>
    <row r="71" spans="2:7" x14ac:dyDescent="0.2">
      <c r="B71" s="49"/>
      <c r="C71" s="49"/>
      <c r="D71" s="49"/>
      <c r="E71" s="49"/>
      <c r="F71" s="49"/>
      <c r="G71" s="49"/>
    </row>
    <row r="72" spans="2:7" x14ac:dyDescent="0.2">
      <c r="B72" s="49"/>
      <c r="C72" s="49"/>
      <c r="D72" s="49"/>
      <c r="E72" s="49"/>
      <c r="F72" s="49"/>
      <c r="G72" s="49"/>
    </row>
    <row r="73" spans="2:7" x14ac:dyDescent="0.2">
      <c r="B73" s="49"/>
      <c r="C73" s="49"/>
      <c r="D73" s="49"/>
      <c r="E73" s="49"/>
      <c r="F73" s="49"/>
      <c r="G73" s="49"/>
    </row>
    <row r="74" spans="2:7" x14ac:dyDescent="0.2">
      <c r="B74" s="49"/>
      <c r="C74" s="49"/>
      <c r="D74" s="49"/>
      <c r="E74" s="49"/>
      <c r="F74" s="49"/>
      <c r="G74" s="49"/>
    </row>
    <row r="75" spans="2:7" x14ac:dyDescent="0.2">
      <c r="B75" s="49"/>
      <c r="C75" s="49"/>
      <c r="D75" s="49"/>
      <c r="E75" s="49"/>
      <c r="F75" s="49"/>
      <c r="G75" s="49"/>
    </row>
    <row r="76" spans="2:7" x14ac:dyDescent="0.2">
      <c r="B76" s="49"/>
      <c r="C76" s="49"/>
      <c r="D76" s="49"/>
      <c r="E76" s="49"/>
      <c r="F76" s="49"/>
      <c r="G76" s="49"/>
    </row>
    <row r="77" spans="2:7" x14ac:dyDescent="0.2">
      <c r="B77" s="49"/>
      <c r="C77" s="49"/>
      <c r="D77" s="49"/>
      <c r="E77" s="49"/>
      <c r="F77" s="49"/>
      <c r="G77" s="49"/>
    </row>
    <row r="78" spans="2:7" x14ac:dyDescent="0.2">
      <c r="B78" s="49"/>
      <c r="C78" s="49"/>
      <c r="D78" s="49"/>
      <c r="E78" s="49"/>
      <c r="F78" s="49"/>
      <c r="G78" s="49"/>
    </row>
    <row r="79" spans="2:7" x14ac:dyDescent="0.2">
      <c r="B79" s="49"/>
      <c r="C79" s="49"/>
      <c r="D79" s="49"/>
      <c r="E79" s="49"/>
      <c r="F79" s="49"/>
      <c r="G79" s="49"/>
    </row>
    <row r="80" spans="2:7" x14ac:dyDescent="0.2">
      <c r="B80" s="49"/>
      <c r="C80" s="49"/>
      <c r="D80" s="49"/>
      <c r="E80" s="49"/>
      <c r="F80" s="49"/>
      <c r="G80" s="49"/>
    </row>
    <row r="81" spans="2:7" x14ac:dyDescent="0.2">
      <c r="B81" s="49"/>
      <c r="C81" s="49"/>
      <c r="D81" s="49"/>
      <c r="E81" s="49"/>
      <c r="F81" s="49"/>
      <c r="G81" s="49"/>
    </row>
    <row r="82" spans="2:7" x14ac:dyDescent="0.2">
      <c r="B82" s="49"/>
      <c r="C82" s="49"/>
      <c r="D82" s="49"/>
      <c r="E82" s="49"/>
      <c r="F82" s="49"/>
      <c r="G82" s="49"/>
    </row>
    <row r="83" spans="2:7" x14ac:dyDescent="0.2">
      <c r="B83" s="49"/>
      <c r="C83" s="49"/>
      <c r="D83" s="49"/>
      <c r="E83" s="49"/>
      <c r="F83" s="49"/>
      <c r="G83" s="49"/>
    </row>
    <row r="84" spans="2:7" x14ac:dyDescent="0.2">
      <c r="B84" s="49"/>
      <c r="C84" s="49"/>
      <c r="D84" s="49"/>
      <c r="E84" s="49"/>
      <c r="F84" s="49"/>
      <c r="G84" s="49"/>
    </row>
    <row r="85" spans="2:7" x14ac:dyDescent="0.2">
      <c r="B85" s="49"/>
      <c r="C85" s="49"/>
      <c r="D85" s="49"/>
      <c r="E85" s="49"/>
      <c r="F85" s="49"/>
      <c r="G85" s="49"/>
    </row>
    <row r="86" spans="2:7" x14ac:dyDescent="0.2">
      <c r="B86" s="49"/>
      <c r="C86" s="49"/>
      <c r="D86" s="49"/>
      <c r="E86" s="49"/>
      <c r="F86" s="49"/>
      <c r="G86" s="49"/>
    </row>
    <row r="87" spans="2:7" x14ac:dyDescent="0.2">
      <c r="B87" s="49"/>
      <c r="C87" s="49"/>
      <c r="D87" s="49"/>
      <c r="E87" s="49"/>
      <c r="F87" s="49"/>
      <c r="G87" s="49"/>
    </row>
    <row r="88" spans="2:7" x14ac:dyDescent="0.2">
      <c r="B88" s="49"/>
      <c r="C88" s="49"/>
      <c r="D88" s="49"/>
      <c r="E88" s="49"/>
      <c r="F88" s="49"/>
      <c r="G88" s="49"/>
    </row>
    <row r="89" spans="2:7" x14ac:dyDescent="0.2">
      <c r="B89" s="49"/>
      <c r="C89" s="49"/>
      <c r="D89" s="49"/>
      <c r="E89" s="49"/>
      <c r="F89" s="49"/>
      <c r="G89" s="49"/>
    </row>
    <row r="90" spans="2:7" x14ac:dyDescent="0.2">
      <c r="B90" s="49"/>
      <c r="C90" s="49"/>
      <c r="D90" s="49"/>
      <c r="E90" s="49"/>
      <c r="F90" s="49"/>
      <c r="G90" s="49"/>
    </row>
    <row r="91" spans="2:7" x14ac:dyDescent="0.2">
      <c r="B91" s="49"/>
      <c r="C91" s="49"/>
      <c r="D91" s="49"/>
      <c r="E91" s="49"/>
      <c r="F91" s="49"/>
      <c r="G91" s="49"/>
    </row>
    <row r="92" spans="2:7" x14ac:dyDescent="0.2">
      <c r="B92" s="49"/>
      <c r="C92" s="49"/>
      <c r="D92" s="49"/>
      <c r="E92" s="49"/>
      <c r="F92" s="49"/>
      <c r="G92" s="49"/>
    </row>
    <row r="93" spans="2:7" x14ac:dyDescent="0.2">
      <c r="B93" s="49"/>
      <c r="C93" s="49"/>
      <c r="D93" s="49"/>
      <c r="E93" s="49"/>
      <c r="F93" s="49"/>
      <c r="G93" s="49"/>
    </row>
    <row r="94" spans="2:7" x14ac:dyDescent="0.2">
      <c r="B94" s="49"/>
      <c r="C94" s="49"/>
      <c r="D94" s="49"/>
      <c r="E94" s="49"/>
      <c r="F94" s="49"/>
      <c r="G94" s="49"/>
    </row>
    <row r="95" spans="2:7" x14ac:dyDescent="0.2">
      <c r="B95" s="49"/>
      <c r="C95" s="49"/>
      <c r="D95" s="49"/>
      <c r="E95" s="49"/>
      <c r="F95" s="49"/>
      <c r="G95" s="49"/>
    </row>
    <row r="96" spans="2:7" x14ac:dyDescent="0.2">
      <c r="B96" s="49"/>
      <c r="C96" s="49"/>
      <c r="D96" s="49"/>
      <c r="E96" s="49"/>
      <c r="F96" s="49"/>
      <c r="G96" s="49"/>
    </row>
    <row r="97" spans="2:7" x14ac:dyDescent="0.2">
      <c r="B97" s="49"/>
      <c r="C97" s="49"/>
      <c r="D97" s="49"/>
      <c r="E97" s="49"/>
      <c r="F97" s="49"/>
      <c r="G97" s="49"/>
    </row>
    <row r="98" spans="2:7" x14ac:dyDescent="0.2">
      <c r="B98" s="49"/>
      <c r="C98" s="49"/>
      <c r="D98" s="49"/>
      <c r="E98" s="49"/>
      <c r="F98" s="49"/>
      <c r="G98" s="49"/>
    </row>
    <row r="105" spans="2:7" s="41" customFormat="1" ht="15" x14ac:dyDescent="0.2"/>
    <row r="106" spans="2:7" s="41" customFormat="1" ht="15" x14ac:dyDescent="0.2"/>
    <row r="107" spans="2:7" s="41" customFormat="1" ht="15" x14ac:dyDescent="0.2"/>
    <row r="110" spans="2:7" s="44" customFormat="1" ht="11.25" x14ac:dyDescent="0.2"/>
    <row r="112" spans="2:7" x14ac:dyDescent="0.2">
      <c r="B112" s="49"/>
      <c r="C112" s="49"/>
      <c r="D112" s="49"/>
      <c r="E112" s="49"/>
      <c r="F112" s="49"/>
    </row>
    <row r="113" spans="2:6" x14ac:dyDescent="0.2">
      <c r="B113" s="49"/>
      <c r="C113" s="49"/>
      <c r="D113" s="49"/>
      <c r="E113" s="49"/>
      <c r="F113" s="49"/>
    </row>
    <row r="114" spans="2:6" x14ac:dyDescent="0.2">
      <c r="B114" s="49"/>
      <c r="C114" s="49"/>
      <c r="D114" s="49"/>
      <c r="E114" s="49"/>
      <c r="F114" s="49"/>
    </row>
    <row r="115" spans="2:6" x14ac:dyDescent="0.2">
      <c r="B115" s="49"/>
      <c r="C115" s="49"/>
      <c r="D115" s="49"/>
      <c r="E115" s="49"/>
      <c r="F115" s="49"/>
    </row>
    <row r="116" spans="2:6" x14ac:dyDescent="0.2">
      <c r="B116" s="49"/>
      <c r="C116" s="49"/>
      <c r="D116" s="49"/>
      <c r="E116" s="49"/>
      <c r="F116" s="49"/>
    </row>
    <row r="117" spans="2:6" x14ac:dyDescent="0.2">
      <c r="B117" s="49"/>
      <c r="C117" s="49"/>
      <c r="D117" s="49"/>
      <c r="E117" s="49"/>
      <c r="F117" s="49"/>
    </row>
    <row r="118" spans="2:6" x14ac:dyDescent="0.2">
      <c r="B118" s="49"/>
      <c r="C118" s="49"/>
      <c r="D118" s="49"/>
      <c r="E118" s="49"/>
      <c r="F118" s="49"/>
    </row>
    <row r="119" spans="2:6" x14ac:dyDescent="0.2">
      <c r="B119" s="49"/>
      <c r="C119" s="49"/>
      <c r="D119" s="49"/>
      <c r="E119" s="49"/>
      <c r="F119" s="49"/>
    </row>
    <row r="120" spans="2:6" x14ac:dyDescent="0.2">
      <c r="B120" s="49"/>
      <c r="C120" s="49"/>
      <c r="D120" s="49"/>
      <c r="E120" s="49"/>
      <c r="F120" s="49"/>
    </row>
    <row r="121" spans="2:6" x14ac:dyDescent="0.2">
      <c r="B121" s="49"/>
      <c r="C121" s="49"/>
      <c r="D121" s="49"/>
      <c r="E121" s="49"/>
      <c r="F121" s="49"/>
    </row>
    <row r="122" spans="2:6" x14ac:dyDescent="0.2">
      <c r="B122" s="49"/>
      <c r="C122" s="49"/>
      <c r="D122" s="49"/>
      <c r="E122" s="49"/>
      <c r="F122" s="49"/>
    </row>
    <row r="123" spans="2:6" x14ac:dyDescent="0.2">
      <c r="B123" s="49"/>
      <c r="C123" s="49"/>
      <c r="D123" s="49"/>
      <c r="E123" s="49"/>
      <c r="F123" s="49"/>
    </row>
    <row r="124" spans="2:6" x14ac:dyDescent="0.2">
      <c r="B124" s="49"/>
      <c r="C124" s="49"/>
      <c r="D124" s="49"/>
      <c r="E124" s="49"/>
      <c r="F124" s="49"/>
    </row>
    <row r="125" spans="2:6" x14ac:dyDescent="0.2">
      <c r="B125" s="49"/>
      <c r="C125" s="49"/>
      <c r="D125" s="49"/>
      <c r="E125" s="49"/>
      <c r="F125" s="49"/>
    </row>
    <row r="126" spans="2:6" x14ac:dyDescent="0.2">
      <c r="B126" s="49"/>
      <c r="C126" s="49"/>
      <c r="D126" s="49"/>
      <c r="E126" s="49"/>
      <c r="F126" s="49"/>
    </row>
    <row r="127" spans="2:6" x14ac:dyDescent="0.2">
      <c r="B127" s="49"/>
      <c r="C127" s="49"/>
      <c r="D127" s="49"/>
      <c r="E127" s="49"/>
      <c r="F127" s="49"/>
    </row>
    <row r="128" spans="2:6" x14ac:dyDescent="0.2">
      <c r="B128" s="49"/>
      <c r="C128" s="49"/>
      <c r="D128" s="49"/>
      <c r="E128" s="49"/>
      <c r="F128" s="49"/>
    </row>
    <row r="129" spans="2:6" x14ac:dyDescent="0.2">
      <c r="B129" s="49"/>
      <c r="C129" s="49"/>
      <c r="D129" s="49"/>
      <c r="E129" s="49"/>
      <c r="F129" s="49"/>
    </row>
    <row r="130" spans="2:6" x14ac:dyDescent="0.2">
      <c r="B130" s="49"/>
      <c r="C130" s="49"/>
      <c r="D130" s="49"/>
      <c r="E130" s="49"/>
      <c r="F130" s="49"/>
    </row>
    <row r="131" spans="2:6" x14ac:dyDescent="0.2">
      <c r="B131" s="49"/>
      <c r="C131" s="49"/>
      <c r="D131" s="49"/>
      <c r="E131" s="49"/>
      <c r="F131" s="49"/>
    </row>
    <row r="132" spans="2:6" x14ac:dyDescent="0.2">
      <c r="B132" s="49"/>
      <c r="C132" s="49"/>
      <c r="D132" s="49"/>
      <c r="E132" s="49"/>
      <c r="F132" s="49"/>
    </row>
    <row r="133" spans="2:6" x14ac:dyDescent="0.2">
      <c r="B133" s="49"/>
      <c r="C133" s="49"/>
      <c r="D133" s="49"/>
      <c r="E133" s="49"/>
      <c r="F133" s="49"/>
    </row>
    <row r="134" spans="2:6" x14ac:dyDescent="0.2">
      <c r="B134" s="49"/>
      <c r="C134" s="49"/>
      <c r="D134" s="49"/>
      <c r="E134" s="49"/>
      <c r="F134" s="49"/>
    </row>
    <row r="135" spans="2:6" x14ac:dyDescent="0.2">
      <c r="B135" s="49"/>
      <c r="C135" s="49"/>
      <c r="D135" s="49"/>
      <c r="E135" s="49"/>
      <c r="F135" s="49"/>
    </row>
    <row r="136" spans="2:6" x14ac:dyDescent="0.2">
      <c r="B136" s="49"/>
      <c r="C136" s="49"/>
      <c r="D136" s="49"/>
      <c r="E136" s="49"/>
      <c r="F136" s="49"/>
    </row>
    <row r="137" spans="2:6" x14ac:dyDescent="0.2">
      <c r="B137" s="49"/>
      <c r="C137" s="49"/>
      <c r="D137" s="49"/>
      <c r="E137" s="49"/>
      <c r="F137" s="49"/>
    </row>
    <row r="138" spans="2:6" x14ac:dyDescent="0.2">
      <c r="B138" s="49"/>
      <c r="C138" s="49"/>
      <c r="D138" s="49"/>
      <c r="E138" s="49"/>
      <c r="F138" s="49"/>
    </row>
    <row r="139" spans="2:6" x14ac:dyDescent="0.2">
      <c r="B139" s="49"/>
      <c r="C139" s="49"/>
      <c r="D139" s="49"/>
      <c r="E139" s="49"/>
      <c r="F139" s="49"/>
    </row>
    <row r="140" spans="2:6" x14ac:dyDescent="0.2">
      <c r="B140" s="49"/>
      <c r="C140" s="49"/>
      <c r="D140" s="49"/>
      <c r="E140" s="49"/>
      <c r="F140" s="49"/>
    </row>
    <row r="141" spans="2:6" x14ac:dyDescent="0.2">
      <c r="B141" s="49"/>
      <c r="C141" s="49"/>
      <c r="D141" s="49"/>
      <c r="E141" s="49"/>
      <c r="F141" s="49"/>
    </row>
    <row r="142" spans="2:6" x14ac:dyDescent="0.2">
      <c r="B142" s="49"/>
      <c r="C142" s="49"/>
      <c r="D142" s="49"/>
      <c r="E142" s="49"/>
      <c r="F142" s="49"/>
    </row>
    <row r="143" spans="2:6" x14ac:dyDescent="0.2">
      <c r="B143" s="49"/>
      <c r="C143" s="49"/>
      <c r="D143" s="49"/>
      <c r="E143" s="49"/>
      <c r="F143" s="49"/>
    </row>
    <row r="144" spans="2:6" x14ac:dyDescent="0.2">
      <c r="B144" s="49"/>
      <c r="C144" s="49"/>
      <c r="D144" s="49"/>
      <c r="E144" s="49"/>
      <c r="F144" s="49"/>
    </row>
    <row r="145" spans="2:6" x14ac:dyDescent="0.2">
      <c r="B145" s="49"/>
      <c r="C145" s="49"/>
      <c r="D145" s="49"/>
      <c r="E145" s="49"/>
      <c r="F145" s="49"/>
    </row>
    <row r="146" spans="2:6" x14ac:dyDescent="0.2">
      <c r="B146" s="49"/>
      <c r="C146" s="49"/>
      <c r="D146" s="49"/>
      <c r="E146" s="49"/>
      <c r="F146" s="49"/>
    </row>
    <row r="147" spans="2:6" x14ac:dyDescent="0.2">
      <c r="B147" s="49"/>
      <c r="C147" s="49"/>
      <c r="D147" s="49"/>
      <c r="E147" s="49"/>
      <c r="F147" s="49"/>
    </row>
    <row r="148" spans="2:6" x14ac:dyDescent="0.2">
      <c r="B148" s="49"/>
      <c r="C148" s="49"/>
      <c r="D148" s="49"/>
      <c r="E148" s="49"/>
      <c r="F148" s="49"/>
    </row>
    <row r="149" spans="2:6" x14ac:dyDescent="0.2">
      <c r="B149" s="49"/>
      <c r="C149" s="49"/>
      <c r="D149" s="49"/>
      <c r="E149" s="49"/>
      <c r="F149" s="49"/>
    </row>
    <row r="150" spans="2:6" x14ac:dyDescent="0.2">
      <c r="B150" s="49"/>
      <c r="C150" s="49"/>
      <c r="D150" s="49"/>
      <c r="E150" s="49"/>
      <c r="F150" s="49"/>
    </row>
    <row r="157" spans="2:6" s="41" customFormat="1" ht="15" x14ac:dyDescent="0.2"/>
    <row r="158" spans="2:6" s="41" customFormat="1" ht="15" x14ac:dyDescent="0.2"/>
    <row r="159" spans="2:6" s="41" customFormat="1" ht="15" x14ac:dyDescent="0.2"/>
    <row r="162" spans="2:6" s="44" customFormat="1" ht="11.25" x14ac:dyDescent="0.2"/>
    <row r="164" spans="2:6" x14ac:dyDescent="0.2">
      <c r="B164" s="49"/>
      <c r="C164" s="49"/>
      <c r="D164" s="49"/>
      <c r="E164" s="49"/>
      <c r="F164" s="49"/>
    </row>
    <row r="165" spans="2:6" x14ac:dyDescent="0.2">
      <c r="B165" s="49"/>
      <c r="C165" s="49"/>
      <c r="D165" s="49"/>
      <c r="E165" s="49"/>
      <c r="F165" s="49"/>
    </row>
    <row r="166" spans="2:6" x14ac:dyDescent="0.2">
      <c r="B166" s="49"/>
      <c r="C166" s="49"/>
      <c r="D166" s="49"/>
      <c r="E166" s="49"/>
      <c r="F166" s="49"/>
    </row>
    <row r="167" spans="2:6" x14ac:dyDescent="0.2">
      <c r="B167" s="49"/>
      <c r="C167" s="49"/>
      <c r="D167" s="49"/>
      <c r="E167" s="49"/>
      <c r="F167" s="49"/>
    </row>
    <row r="168" spans="2:6" x14ac:dyDescent="0.2">
      <c r="B168" s="49"/>
      <c r="C168" s="49"/>
      <c r="D168" s="49"/>
      <c r="E168" s="49"/>
      <c r="F168" s="49"/>
    </row>
    <row r="169" spans="2:6" x14ac:dyDescent="0.2">
      <c r="B169" s="49"/>
      <c r="C169" s="49"/>
      <c r="D169" s="49"/>
      <c r="E169" s="49"/>
      <c r="F169" s="49"/>
    </row>
    <row r="170" spans="2:6" x14ac:dyDescent="0.2">
      <c r="B170" s="49"/>
      <c r="C170" s="49"/>
      <c r="D170" s="49"/>
      <c r="E170" s="49"/>
      <c r="F170" s="49"/>
    </row>
    <row r="171" spans="2:6" x14ac:dyDescent="0.2">
      <c r="B171" s="49"/>
      <c r="C171" s="49"/>
      <c r="D171" s="49"/>
      <c r="E171" s="49"/>
      <c r="F171" s="49"/>
    </row>
    <row r="172" spans="2:6" x14ac:dyDescent="0.2">
      <c r="B172" s="49"/>
      <c r="C172" s="49"/>
      <c r="D172" s="49"/>
      <c r="E172" s="49"/>
      <c r="F172" s="49"/>
    </row>
    <row r="173" spans="2:6" x14ac:dyDescent="0.2">
      <c r="B173" s="49"/>
      <c r="C173" s="49"/>
      <c r="D173" s="49"/>
      <c r="E173" s="49"/>
      <c r="F173" s="49"/>
    </row>
    <row r="174" spans="2:6" x14ac:dyDescent="0.2">
      <c r="B174" s="49"/>
      <c r="C174" s="49"/>
      <c r="D174" s="49"/>
      <c r="E174" s="49"/>
      <c r="F174" s="49"/>
    </row>
    <row r="175" spans="2:6" x14ac:dyDescent="0.2">
      <c r="B175" s="49"/>
      <c r="C175" s="49"/>
      <c r="D175" s="49"/>
      <c r="E175" s="49"/>
      <c r="F175" s="49"/>
    </row>
    <row r="176" spans="2:6" x14ac:dyDescent="0.2">
      <c r="B176" s="49"/>
      <c r="C176" s="49"/>
      <c r="D176" s="49"/>
      <c r="E176" s="49"/>
      <c r="F176" s="49"/>
    </row>
    <row r="177" spans="2:6" x14ac:dyDescent="0.2">
      <c r="B177" s="49"/>
      <c r="C177" s="49"/>
      <c r="D177" s="49"/>
      <c r="E177" s="49"/>
      <c r="F177" s="49"/>
    </row>
    <row r="178" spans="2:6" x14ac:dyDescent="0.2">
      <c r="B178" s="49"/>
      <c r="C178" s="49"/>
      <c r="D178" s="49"/>
      <c r="E178" s="49"/>
      <c r="F178" s="49"/>
    </row>
    <row r="179" spans="2:6" x14ac:dyDescent="0.2">
      <c r="B179" s="49"/>
      <c r="C179" s="49"/>
      <c r="D179" s="49"/>
      <c r="E179" s="49"/>
      <c r="F179" s="49"/>
    </row>
    <row r="180" spans="2:6" x14ac:dyDescent="0.2">
      <c r="B180" s="49"/>
      <c r="C180" s="49"/>
      <c r="D180" s="49"/>
      <c r="E180" s="49"/>
      <c r="F180" s="49"/>
    </row>
    <row r="181" spans="2:6" x14ac:dyDescent="0.2">
      <c r="B181" s="49"/>
      <c r="C181" s="49"/>
      <c r="D181" s="49"/>
      <c r="E181" s="49"/>
      <c r="F181" s="49"/>
    </row>
    <row r="182" spans="2:6" x14ac:dyDescent="0.2">
      <c r="B182" s="49"/>
      <c r="C182" s="49"/>
      <c r="D182" s="49"/>
      <c r="E182" s="49"/>
      <c r="F182" s="49"/>
    </row>
    <row r="183" spans="2:6" x14ac:dyDescent="0.2">
      <c r="B183" s="49"/>
      <c r="C183" s="49"/>
      <c r="D183" s="49"/>
      <c r="E183" s="49"/>
      <c r="F183" s="49"/>
    </row>
    <row r="184" spans="2:6" x14ac:dyDescent="0.2">
      <c r="B184" s="49"/>
      <c r="C184" s="49"/>
      <c r="D184" s="49"/>
      <c r="E184" s="49"/>
      <c r="F184" s="49"/>
    </row>
    <row r="185" spans="2:6" x14ac:dyDescent="0.2">
      <c r="B185" s="49"/>
      <c r="C185" s="49"/>
      <c r="D185" s="49"/>
      <c r="E185" s="49"/>
      <c r="F185" s="49"/>
    </row>
    <row r="186" spans="2:6" x14ac:dyDescent="0.2">
      <c r="B186" s="49"/>
      <c r="C186" s="49"/>
      <c r="D186" s="49"/>
      <c r="E186" s="49"/>
      <c r="F186" s="49"/>
    </row>
    <row r="187" spans="2:6" x14ac:dyDescent="0.2">
      <c r="B187" s="49"/>
      <c r="C187" s="49"/>
      <c r="D187" s="49"/>
      <c r="E187" s="49"/>
      <c r="F187" s="49"/>
    </row>
    <row r="188" spans="2:6" x14ac:dyDescent="0.2">
      <c r="B188" s="49"/>
      <c r="C188" s="49"/>
      <c r="D188" s="49"/>
      <c r="E188" s="49"/>
      <c r="F188" s="49"/>
    </row>
    <row r="189" spans="2:6" x14ac:dyDescent="0.2">
      <c r="B189" s="49"/>
      <c r="C189" s="49"/>
      <c r="D189" s="49"/>
      <c r="E189" s="49"/>
      <c r="F189" s="49"/>
    </row>
    <row r="190" spans="2:6" x14ac:dyDescent="0.2">
      <c r="B190" s="49"/>
      <c r="C190" s="49"/>
      <c r="D190" s="49"/>
      <c r="E190" s="49"/>
      <c r="F190" s="49"/>
    </row>
    <row r="191" spans="2:6" x14ac:dyDescent="0.2">
      <c r="B191" s="49"/>
      <c r="C191" s="49"/>
      <c r="D191" s="49"/>
      <c r="E191" s="49"/>
      <c r="F191" s="49"/>
    </row>
    <row r="192" spans="2:6" x14ac:dyDescent="0.2">
      <c r="B192" s="49"/>
      <c r="C192" s="49"/>
      <c r="D192" s="49"/>
      <c r="E192" s="49"/>
      <c r="F192" s="49"/>
    </row>
    <row r="193" spans="2:6" x14ac:dyDescent="0.2">
      <c r="B193" s="49"/>
      <c r="C193" s="49"/>
      <c r="D193" s="49"/>
      <c r="E193" s="49"/>
      <c r="F193" s="49"/>
    </row>
    <row r="194" spans="2:6" x14ac:dyDescent="0.2">
      <c r="B194" s="49"/>
      <c r="C194" s="49"/>
      <c r="D194" s="49"/>
      <c r="E194" s="49"/>
      <c r="F194" s="49"/>
    </row>
    <row r="195" spans="2:6" x14ac:dyDescent="0.2">
      <c r="B195" s="49"/>
      <c r="C195" s="49"/>
      <c r="D195" s="49"/>
      <c r="E195" s="49"/>
      <c r="F195" s="49"/>
    </row>
    <row r="196" spans="2:6" x14ac:dyDescent="0.2">
      <c r="B196" s="49"/>
      <c r="C196" s="49"/>
      <c r="D196" s="49"/>
      <c r="E196" s="49"/>
      <c r="F196" s="49"/>
    </row>
    <row r="197" spans="2:6" x14ac:dyDescent="0.2">
      <c r="B197" s="49"/>
      <c r="C197" s="49"/>
      <c r="D197" s="49"/>
      <c r="E197" s="49"/>
      <c r="F197" s="49"/>
    </row>
    <row r="198" spans="2:6" x14ac:dyDescent="0.2">
      <c r="B198" s="49"/>
      <c r="C198" s="49"/>
      <c r="D198" s="49"/>
      <c r="E198" s="49"/>
      <c r="F198" s="49"/>
    </row>
    <row r="199" spans="2:6" x14ac:dyDescent="0.2">
      <c r="B199" s="49"/>
      <c r="C199" s="49"/>
      <c r="D199" s="49"/>
      <c r="E199" s="49"/>
      <c r="F199" s="49"/>
    </row>
    <row r="200" spans="2:6" x14ac:dyDescent="0.2">
      <c r="B200" s="49"/>
      <c r="C200" s="49"/>
      <c r="D200" s="49"/>
      <c r="E200" s="49"/>
      <c r="F200" s="49"/>
    </row>
    <row r="201" spans="2:6" x14ac:dyDescent="0.2">
      <c r="B201" s="49"/>
      <c r="C201" s="49"/>
      <c r="D201" s="49"/>
      <c r="E201" s="49"/>
      <c r="F201" s="49"/>
    </row>
    <row r="202" spans="2:6" x14ac:dyDescent="0.2">
      <c r="B202" s="49"/>
      <c r="C202" s="49"/>
      <c r="D202" s="49"/>
      <c r="E202" s="49"/>
      <c r="F202" s="49"/>
    </row>
    <row r="209" spans="2:6" s="41" customFormat="1" ht="15" x14ac:dyDescent="0.2"/>
    <row r="210" spans="2:6" s="41" customFormat="1" ht="15" x14ac:dyDescent="0.2"/>
    <row r="211" spans="2:6" s="41" customFormat="1" ht="15" x14ac:dyDescent="0.2"/>
    <row r="214" spans="2:6" s="44" customFormat="1" ht="11.25" x14ac:dyDescent="0.2"/>
    <row r="217" spans="2:6" x14ac:dyDescent="0.2">
      <c r="B217" s="49"/>
      <c r="C217" s="49"/>
      <c r="D217" s="49"/>
      <c r="E217" s="49"/>
      <c r="F217" s="49"/>
    </row>
    <row r="218" spans="2:6" x14ac:dyDescent="0.2">
      <c r="B218" s="49"/>
      <c r="C218" s="49"/>
      <c r="D218" s="49"/>
      <c r="E218" s="49"/>
      <c r="F218" s="49"/>
    </row>
    <row r="219" spans="2:6" x14ac:dyDescent="0.2">
      <c r="B219" s="49"/>
      <c r="C219" s="49"/>
      <c r="D219" s="49"/>
      <c r="E219" s="49"/>
      <c r="F219" s="49"/>
    </row>
    <row r="220" spans="2:6" x14ac:dyDescent="0.2">
      <c r="B220" s="49"/>
      <c r="C220" s="49"/>
      <c r="D220" s="49"/>
      <c r="E220" s="49"/>
      <c r="F220" s="49"/>
    </row>
    <row r="221" spans="2:6" x14ac:dyDescent="0.2">
      <c r="B221" s="49"/>
      <c r="C221" s="49"/>
      <c r="D221" s="49"/>
      <c r="E221" s="49"/>
      <c r="F221" s="49"/>
    </row>
    <row r="222" spans="2:6" x14ac:dyDescent="0.2">
      <c r="B222" s="49"/>
      <c r="C222" s="49"/>
      <c r="D222" s="49"/>
      <c r="E222" s="49"/>
      <c r="F222" s="49"/>
    </row>
    <row r="223" spans="2:6" x14ac:dyDescent="0.2">
      <c r="B223" s="49"/>
      <c r="C223" s="49"/>
      <c r="D223" s="49"/>
      <c r="E223" s="49"/>
      <c r="F223" s="49"/>
    </row>
    <row r="224" spans="2:6" x14ac:dyDescent="0.2">
      <c r="B224" s="49"/>
      <c r="C224" s="49"/>
      <c r="D224" s="49"/>
      <c r="E224" s="49"/>
      <c r="F224" s="49"/>
    </row>
    <row r="225" spans="2:6" x14ac:dyDescent="0.2">
      <c r="B225" s="49"/>
      <c r="C225" s="49"/>
      <c r="D225" s="49"/>
      <c r="E225" s="49"/>
      <c r="F225" s="49"/>
    </row>
    <row r="226" spans="2:6" x14ac:dyDescent="0.2">
      <c r="B226" s="49"/>
      <c r="C226" s="49"/>
      <c r="D226" s="49"/>
      <c r="E226" s="49"/>
      <c r="F226" s="49"/>
    </row>
    <row r="227" spans="2:6" x14ac:dyDescent="0.2">
      <c r="B227" s="49"/>
      <c r="C227" s="49"/>
      <c r="D227" s="49"/>
      <c r="E227" s="49"/>
      <c r="F227" s="49"/>
    </row>
    <row r="228" spans="2:6" x14ac:dyDescent="0.2">
      <c r="B228" s="49"/>
      <c r="C228" s="49"/>
      <c r="D228" s="49"/>
      <c r="E228" s="49"/>
      <c r="F228" s="49"/>
    </row>
    <row r="229" spans="2:6" x14ac:dyDescent="0.2">
      <c r="B229" s="49"/>
      <c r="C229" s="49"/>
      <c r="D229" s="49"/>
      <c r="E229" s="49"/>
      <c r="F229" s="49"/>
    </row>
    <row r="230" spans="2:6" x14ac:dyDescent="0.2">
      <c r="B230" s="49"/>
      <c r="C230" s="49"/>
      <c r="D230" s="49"/>
      <c r="E230" s="49"/>
      <c r="F230" s="49"/>
    </row>
    <row r="231" spans="2:6" x14ac:dyDescent="0.2">
      <c r="B231" s="49"/>
      <c r="C231" s="49"/>
      <c r="D231" s="49"/>
      <c r="E231" s="49"/>
      <c r="F231" s="49"/>
    </row>
    <row r="232" spans="2:6" x14ac:dyDescent="0.2">
      <c r="B232" s="49"/>
      <c r="C232" s="49"/>
      <c r="D232" s="49"/>
      <c r="E232" s="49"/>
      <c r="F232" s="49"/>
    </row>
    <row r="233" spans="2:6" x14ac:dyDescent="0.2">
      <c r="B233" s="49"/>
      <c r="C233" s="49"/>
      <c r="D233" s="49"/>
      <c r="E233" s="49"/>
      <c r="F233" s="49"/>
    </row>
    <row r="234" spans="2:6" x14ac:dyDescent="0.2">
      <c r="B234" s="49"/>
      <c r="C234" s="49"/>
      <c r="D234" s="49"/>
      <c r="E234" s="49"/>
      <c r="F234" s="49"/>
    </row>
    <row r="235" spans="2:6" x14ac:dyDescent="0.2">
      <c r="B235" s="49"/>
      <c r="C235" s="49"/>
      <c r="D235" s="49"/>
      <c r="E235" s="49"/>
      <c r="F235" s="49"/>
    </row>
    <row r="236" spans="2:6" x14ac:dyDescent="0.2">
      <c r="B236" s="49"/>
      <c r="C236" s="49"/>
      <c r="D236" s="49"/>
      <c r="E236" s="49"/>
      <c r="F236" s="49"/>
    </row>
    <row r="237" spans="2:6" x14ac:dyDescent="0.2">
      <c r="B237" s="49"/>
      <c r="C237" s="49"/>
      <c r="D237" s="49"/>
      <c r="E237" s="49"/>
      <c r="F237" s="49"/>
    </row>
    <row r="238" spans="2:6" x14ac:dyDescent="0.2">
      <c r="B238" s="49"/>
      <c r="C238" s="49"/>
      <c r="D238" s="49"/>
      <c r="E238" s="49"/>
      <c r="F238" s="49"/>
    </row>
    <row r="239" spans="2:6" x14ac:dyDescent="0.2">
      <c r="B239" s="49"/>
      <c r="C239" s="49"/>
      <c r="D239" s="49"/>
      <c r="E239" s="49"/>
      <c r="F239" s="49"/>
    </row>
    <row r="240" spans="2:6" x14ac:dyDescent="0.2">
      <c r="B240" s="49"/>
      <c r="C240" s="49"/>
      <c r="D240" s="49"/>
      <c r="E240" s="49"/>
      <c r="F240" s="49"/>
    </row>
    <row r="241" spans="2:6" x14ac:dyDescent="0.2">
      <c r="B241" s="49"/>
      <c r="C241" s="49"/>
      <c r="D241" s="49"/>
      <c r="E241" s="49"/>
      <c r="F241" s="49"/>
    </row>
    <row r="242" spans="2:6" x14ac:dyDescent="0.2">
      <c r="B242" s="49"/>
      <c r="C242" s="49"/>
      <c r="D242" s="49"/>
      <c r="E242" s="49"/>
      <c r="F242" s="49"/>
    </row>
    <row r="243" spans="2:6" x14ac:dyDescent="0.2">
      <c r="B243" s="49"/>
      <c r="C243" s="49"/>
      <c r="D243" s="49"/>
      <c r="E243" s="49"/>
      <c r="F243" s="49"/>
    </row>
    <row r="244" spans="2:6" x14ac:dyDescent="0.2">
      <c r="B244" s="49"/>
      <c r="C244" s="49"/>
      <c r="D244" s="49"/>
      <c r="E244" s="49"/>
      <c r="F244" s="49"/>
    </row>
    <row r="245" spans="2:6" x14ac:dyDescent="0.2">
      <c r="B245" s="49"/>
      <c r="C245" s="49"/>
      <c r="D245" s="49"/>
      <c r="E245" s="49"/>
      <c r="F245" s="49"/>
    </row>
    <row r="246" spans="2:6" x14ac:dyDescent="0.2">
      <c r="B246" s="49"/>
      <c r="C246" s="49"/>
      <c r="D246" s="49"/>
      <c r="E246" s="49"/>
      <c r="F246" s="49"/>
    </row>
    <row r="247" spans="2:6" x14ac:dyDescent="0.2">
      <c r="B247" s="49"/>
      <c r="C247" s="49"/>
      <c r="D247" s="49"/>
      <c r="E247" s="49"/>
      <c r="F247" s="49"/>
    </row>
    <row r="248" spans="2:6" x14ac:dyDescent="0.2">
      <c r="B248" s="49"/>
      <c r="C248" s="49"/>
      <c r="D248" s="49"/>
      <c r="E248" s="49"/>
      <c r="F248" s="49"/>
    </row>
    <row r="249" spans="2:6" x14ac:dyDescent="0.2">
      <c r="B249" s="49"/>
      <c r="C249" s="49"/>
      <c r="D249" s="49"/>
      <c r="E249" s="49"/>
      <c r="F249" s="49"/>
    </row>
    <row r="250" spans="2:6" x14ac:dyDescent="0.2">
      <c r="B250" s="49"/>
      <c r="C250" s="49"/>
      <c r="D250" s="49"/>
      <c r="E250" s="49"/>
      <c r="F250" s="49"/>
    </row>
    <row r="251" spans="2:6" x14ac:dyDescent="0.2">
      <c r="B251" s="49"/>
      <c r="C251" s="49"/>
      <c r="D251" s="49"/>
      <c r="E251" s="49"/>
      <c r="F251" s="49"/>
    </row>
    <row r="252" spans="2:6" x14ac:dyDescent="0.2">
      <c r="B252" s="49"/>
      <c r="C252" s="49"/>
      <c r="D252" s="49"/>
      <c r="E252" s="49"/>
      <c r="F252" s="49"/>
    </row>
    <row r="253" spans="2:6" x14ac:dyDescent="0.2">
      <c r="B253" s="49"/>
      <c r="C253" s="49"/>
      <c r="D253" s="49"/>
      <c r="E253" s="49"/>
      <c r="F253" s="49"/>
    </row>
    <row r="254" spans="2:6" x14ac:dyDescent="0.2">
      <c r="B254" s="49"/>
      <c r="C254" s="49"/>
      <c r="D254" s="49"/>
      <c r="E254" s="49"/>
      <c r="F254" s="49"/>
    </row>
    <row r="261" spans="2:6" s="41" customFormat="1" ht="15" x14ac:dyDescent="0.2"/>
    <row r="262" spans="2:6" s="41" customFormat="1" ht="15" x14ac:dyDescent="0.2"/>
    <row r="263" spans="2:6" s="41" customFormat="1" ht="15" x14ac:dyDescent="0.2"/>
    <row r="266" spans="2:6" s="44" customFormat="1" ht="11.25" x14ac:dyDescent="0.2"/>
    <row r="269" spans="2:6" x14ac:dyDescent="0.2">
      <c r="B269" s="49"/>
      <c r="C269" s="49"/>
      <c r="D269" s="49"/>
      <c r="E269" s="49"/>
      <c r="F269" s="49"/>
    </row>
    <row r="270" spans="2:6" x14ac:dyDescent="0.2">
      <c r="B270" s="49"/>
      <c r="C270" s="49"/>
      <c r="D270" s="49"/>
      <c r="E270" s="49"/>
      <c r="F270" s="49"/>
    </row>
    <row r="271" spans="2:6" x14ac:dyDescent="0.2">
      <c r="B271" s="49"/>
      <c r="C271" s="49"/>
      <c r="D271" s="49"/>
      <c r="E271" s="49"/>
      <c r="F271" s="49"/>
    </row>
    <row r="272" spans="2:6" x14ac:dyDescent="0.2">
      <c r="B272" s="49"/>
      <c r="C272" s="49"/>
      <c r="D272" s="49"/>
      <c r="E272" s="49"/>
      <c r="F272" s="49"/>
    </row>
    <row r="273" spans="2:6" x14ac:dyDescent="0.2">
      <c r="B273" s="49"/>
      <c r="C273" s="49"/>
      <c r="D273" s="49"/>
      <c r="E273" s="49"/>
      <c r="F273" s="49"/>
    </row>
    <row r="274" spans="2:6" x14ac:dyDescent="0.2">
      <c r="B274" s="49"/>
      <c r="C274" s="49"/>
      <c r="D274" s="49"/>
      <c r="E274" s="49"/>
      <c r="F274" s="49"/>
    </row>
    <row r="275" spans="2:6" x14ac:dyDescent="0.2">
      <c r="B275" s="49"/>
      <c r="C275" s="49"/>
      <c r="D275" s="49"/>
      <c r="E275" s="49"/>
      <c r="F275" s="49"/>
    </row>
    <row r="276" spans="2:6" x14ac:dyDescent="0.2">
      <c r="B276" s="49"/>
      <c r="C276" s="49"/>
      <c r="D276" s="49"/>
      <c r="E276" s="49"/>
      <c r="F276" s="49"/>
    </row>
    <row r="277" spans="2:6" x14ac:dyDescent="0.2">
      <c r="B277" s="49"/>
      <c r="C277" s="49"/>
      <c r="D277" s="49"/>
      <c r="E277" s="49"/>
      <c r="F277" s="49"/>
    </row>
    <row r="278" spans="2:6" x14ac:dyDescent="0.2">
      <c r="B278" s="49"/>
      <c r="C278" s="49"/>
      <c r="D278" s="49"/>
      <c r="E278" s="49"/>
      <c r="F278" s="49"/>
    </row>
    <row r="279" spans="2:6" x14ac:dyDescent="0.2">
      <c r="B279" s="49"/>
      <c r="C279" s="49"/>
      <c r="D279" s="49"/>
      <c r="E279" s="49"/>
      <c r="F279" s="49"/>
    </row>
    <row r="280" spans="2:6" x14ac:dyDescent="0.2">
      <c r="B280" s="49"/>
      <c r="C280" s="49"/>
      <c r="D280" s="49"/>
      <c r="E280" s="49"/>
      <c r="F280" s="49"/>
    </row>
    <row r="281" spans="2:6" x14ac:dyDescent="0.2">
      <c r="B281" s="49"/>
      <c r="C281" s="49"/>
      <c r="D281" s="49"/>
      <c r="E281" s="49"/>
      <c r="F281" s="49"/>
    </row>
    <row r="282" spans="2:6" x14ac:dyDescent="0.2">
      <c r="B282" s="49"/>
      <c r="C282" s="49"/>
      <c r="D282" s="49"/>
      <c r="E282" s="49"/>
      <c r="F282" s="49"/>
    </row>
    <row r="283" spans="2:6" x14ac:dyDescent="0.2">
      <c r="B283" s="49"/>
      <c r="C283" s="49"/>
      <c r="D283" s="49"/>
      <c r="E283" s="49"/>
      <c r="F283" s="49"/>
    </row>
    <row r="284" spans="2:6" x14ac:dyDescent="0.2">
      <c r="B284" s="49"/>
      <c r="C284" s="49"/>
      <c r="D284" s="49"/>
      <c r="E284" s="49"/>
      <c r="F284" s="49"/>
    </row>
    <row r="285" spans="2:6" x14ac:dyDescent="0.2">
      <c r="B285" s="49"/>
      <c r="C285" s="49"/>
      <c r="D285" s="49"/>
      <c r="E285" s="49"/>
      <c r="F285" s="49"/>
    </row>
    <row r="286" spans="2:6" x14ac:dyDescent="0.2">
      <c r="B286" s="49"/>
      <c r="C286" s="49"/>
      <c r="D286" s="49"/>
      <c r="E286" s="49"/>
      <c r="F286" s="49"/>
    </row>
    <row r="287" spans="2:6" x14ac:dyDescent="0.2">
      <c r="B287" s="49"/>
      <c r="C287" s="49"/>
      <c r="D287" s="49"/>
      <c r="E287" s="49"/>
      <c r="F287" s="49"/>
    </row>
    <row r="288" spans="2:6" x14ac:dyDescent="0.2">
      <c r="B288" s="49"/>
      <c r="C288" s="49"/>
      <c r="D288" s="49"/>
      <c r="E288" s="49"/>
      <c r="F288" s="49"/>
    </row>
    <row r="289" spans="2:6" x14ac:dyDescent="0.2">
      <c r="B289" s="49"/>
      <c r="C289" s="49"/>
      <c r="D289" s="49"/>
      <c r="E289" s="49"/>
      <c r="F289" s="49"/>
    </row>
    <row r="290" spans="2:6" x14ac:dyDescent="0.2">
      <c r="B290" s="49"/>
      <c r="C290" s="49"/>
      <c r="D290" s="49"/>
      <c r="E290" s="49"/>
      <c r="F290" s="49"/>
    </row>
    <row r="291" spans="2:6" x14ac:dyDescent="0.2">
      <c r="B291" s="49"/>
      <c r="C291" s="49"/>
      <c r="D291" s="49"/>
      <c r="E291" s="49"/>
      <c r="F291" s="49"/>
    </row>
    <row r="292" spans="2:6" x14ac:dyDescent="0.2">
      <c r="B292" s="49"/>
      <c r="C292" s="49"/>
      <c r="D292" s="49"/>
      <c r="E292" s="49"/>
      <c r="F292" s="49"/>
    </row>
    <row r="293" spans="2:6" x14ac:dyDescent="0.2">
      <c r="B293" s="49"/>
      <c r="C293" s="49"/>
      <c r="D293" s="49"/>
      <c r="E293" s="49"/>
      <c r="F293" s="49"/>
    </row>
    <row r="294" spans="2:6" x14ac:dyDescent="0.2">
      <c r="B294" s="49"/>
      <c r="C294" s="49"/>
      <c r="D294" s="49"/>
      <c r="E294" s="49"/>
      <c r="F294" s="49"/>
    </row>
    <row r="295" spans="2:6" x14ac:dyDescent="0.2">
      <c r="B295" s="49"/>
      <c r="C295" s="49"/>
      <c r="D295" s="49"/>
      <c r="E295" s="49"/>
      <c r="F295" s="49"/>
    </row>
    <row r="296" spans="2:6" x14ac:dyDescent="0.2">
      <c r="B296" s="49"/>
      <c r="C296" s="49"/>
      <c r="D296" s="49"/>
      <c r="E296" s="49"/>
      <c r="F296" s="49"/>
    </row>
    <row r="297" spans="2:6" x14ac:dyDescent="0.2">
      <c r="B297" s="49"/>
      <c r="C297" s="49"/>
      <c r="D297" s="49"/>
      <c r="E297" s="49"/>
      <c r="F297" s="49"/>
    </row>
    <row r="298" spans="2:6" x14ac:dyDescent="0.2">
      <c r="B298" s="49"/>
      <c r="C298" s="49"/>
      <c r="D298" s="49"/>
      <c r="E298" s="49"/>
      <c r="F298" s="49"/>
    </row>
    <row r="299" spans="2:6" x14ac:dyDescent="0.2">
      <c r="B299" s="49"/>
      <c r="C299" s="49"/>
      <c r="D299" s="49"/>
      <c r="E299" s="49"/>
      <c r="F299" s="49"/>
    </row>
    <row r="300" spans="2:6" x14ac:dyDescent="0.2">
      <c r="B300" s="49"/>
      <c r="C300" s="49"/>
      <c r="D300" s="49"/>
      <c r="E300" s="49"/>
      <c r="F300" s="49"/>
    </row>
    <row r="301" spans="2:6" x14ac:dyDescent="0.2">
      <c r="B301" s="49"/>
      <c r="C301" s="49"/>
      <c r="D301" s="49"/>
      <c r="E301" s="49"/>
      <c r="F301" s="49"/>
    </row>
    <row r="302" spans="2:6" x14ac:dyDescent="0.2">
      <c r="B302" s="49"/>
      <c r="C302" s="49"/>
      <c r="D302" s="49"/>
      <c r="E302" s="49"/>
      <c r="F302" s="49"/>
    </row>
    <row r="303" spans="2:6" x14ac:dyDescent="0.2">
      <c r="B303" s="49"/>
      <c r="C303" s="49"/>
      <c r="D303" s="49"/>
      <c r="E303" s="49"/>
      <c r="F303" s="49"/>
    </row>
    <row r="304" spans="2:6" x14ac:dyDescent="0.2">
      <c r="B304" s="49"/>
      <c r="C304" s="49"/>
      <c r="D304" s="49"/>
      <c r="E304" s="49"/>
      <c r="F304" s="49"/>
    </row>
    <row r="305" spans="2:6" x14ac:dyDescent="0.2">
      <c r="B305" s="49"/>
      <c r="C305" s="49"/>
      <c r="D305" s="49"/>
      <c r="E305" s="49"/>
      <c r="F305" s="49"/>
    </row>
    <row r="306" spans="2:6" x14ac:dyDescent="0.2">
      <c r="B306" s="49"/>
      <c r="C306" s="49"/>
      <c r="D306" s="49"/>
      <c r="E306" s="49"/>
      <c r="F306" s="49"/>
    </row>
    <row r="313" spans="2:6" s="41" customFormat="1" ht="15" x14ac:dyDescent="0.2"/>
    <row r="314" spans="2:6" s="41" customFormat="1" ht="15" x14ac:dyDescent="0.2"/>
    <row r="315" spans="2:6" s="41" customFormat="1" ht="15" x14ac:dyDescent="0.2"/>
    <row r="318" spans="2:6" s="44" customFormat="1" ht="11.25" x14ac:dyDescent="0.2"/>
    <row r="321" spans="2:6" x14ac:dyDescent="0.2">
      <c r="B321" s="49"/>
      <c r="C321" s="49"/>
      <c r="D321" s="49"/>
      <c r="E321" s="49"/>
      <c r="F321" s="49"/>
    </row>
    <row r="322" spans="2:6" x14ac:dyDescent="0.2">
      <c r="B322" s="49"/>
      <c r="C322" s="49"/>
      <c r="D322" s="49"/>
      <c r="E322" s="49"/>
      <c r="F322" s="49"/>
    </row>
    <row r="323" spans="2:6" x14ac:dyDescent="0.2">
      <c r="B323" s="49"/>
      <c r="C323" s="49"/>
      <c r="D323" s="49"/>
      <c r="E323" s="49"/>
      <c r="F323" s="49"/>
    </row>
    <row r="324" spans="2:6" x14ac:dyDescent="0.2">
      <c r="B324" s="49"/>
      <c r="C324" s="49"/>
      <c r="D324" s="49"/>
      <c r="E324" s="49"/>
      <c r="F324" s="49"/>
    </row>
    <row r="325" spans="2:6" x14ac:dyDescent="0.2">
      <c r="B325" s="49"/>
      <c r="C325" s="49"/>
      <c r="D325" s="49"/>
      <c r="E325" s="49"/>
      <c r="F325" s="49"/>
    </row>
    <row r="326" spans="2:6" x14ac:dyDescent="0.2">
      <c r="B326" s="49"/>
      <c r="C326" s="49"/>
      <c r="D326" s="49"/>
      <c r="E326" s="49"/>
      <c r="F326" s="49"/>
    </row>
    <row r="327" spans="2:6" x14ac:dyDescent="0.2">
      <c r="B327" s="49"/>
      <c r="C327" s="49"/>
      <c r="D327" s="49"/>
      <c r="E327" s="49"/>
      <c r="F327" s="49"/>
    </row>
    <row r="328" spans="2:6" x14ac:dyDescent="0.2">
      <c r="B328" s="49"/>
      <c r="C328" s="49"/>
      <c r="D328" s="49"/>
      <c r="E328" s="49"/>
      <c r="F328" s="49"/>
    </row>
    <row r="329" spans="2:6" x14ac:dyDescent="0.2">
      <c r="B329" s="49"/>
      <c r="C329" s="49"/>
      <c r="D329" s="49"/>
      <c r="E329" s="49"/>
      <c r="F329" s="49"/>
    </row>
    <row r="330" spans="2:6" x14ac:dyDescent="0.2">
      <c r="B330" s="49"/>
      <c r="C330" s="49"/>
      <c r="D330" s="49"/>
      <c r="E330" s="49"/>
      <c r="F330" s="49"/>
    </row>
    <row r="331" spans="2:6" x14ac:dyDescent="0.2">
      <c r="B331" s="49"/>
      <c r="C331" s="49"/>
      <c r="D331" s="49"/>
      <c r="E331" s="49"/>
      <c r="F331" s="49"/>
    </row>
    <row r="332" spans="2:6" x14ac:dyDescent="0.2">
      <c r="B332" s="49"/>
      <c r="C332" s="49"/>
      <c r="D332" s="49"/>
      <c r="E332" s="49"/>
      <c r="F332" s="49"/>
    </row>
    <row r="333" spans="2:6" x14ac:dyDescent="0.2">
      <c r="B333" s="49"/>
      <c r="C333" s="49"/>
      <c r="D333" s="49"/>
      <c r="E333" s="49"/>
      <c r="F333" s="49"/>
    </row>
    <row r="334" spans="2:6" x14ac:dyDescent="0.2">
      <c r="B334" s="49"/>
      <c r="C334" s="49"/>
      <c r="D334" s="49"/>
      <c r="E334" s="49"/>
      <c r="F334" s="49"/>
    </row>
    <row r="335" spans="2:6" x14ac:dyDescent="0.2">
      <c r="B335" s="49"/>
      <c r="C335" s="49"/>
      <c r="D335" s="49"/>
      <c r="E335" s="49"/>
      <c r="F335" s="49"/>
    </row>
    <row r="336" spans="2:6" x14ac:dyDescent="0.2">
      <c r="B336" s="49"/>
      <c r="C336" s="49"/>
      <c r="D336" s="49"/>
      <c r="E336" s="49"/>
      <c r="F336" s="49"/>
    </row>
    <row r="337" spans="2:6" x14ac:dyDescent="0.2">
      <c r="B337" s="49"/>
      <c r="C337" s="49"/>
      <c r="D337" s="49"/>
      <c r="E337" s="49"/>
      <c r="F337" s="49"/>
    </row>
    <row r="338" spans="2:6" x14ac:dyDescent="0.2">
      <c r="B338" s="49"/>
      <c r="C338" s="49"/>
      <c r="D338" s="49"/>
      <c r="E338" s="49"/>
      <c r="F338" s="49"/>
    </row>
    <row r="339" spans="2:6" x14ac:dyDescent="0.2">
      <c r="B339" s="49"/>
      <c r="C339" s="49"/>
      <c r="D339" s="49"/>
      <c r="E339" s="49"/>
      <c r="F339" s="49"/>
    </row>
    <row r="340" spans="2:6" x14ac:dyDescent="0.2">
      <c r="B340" s="49"/>
      <c r="C340" s="49"/>
      <c r="D340" s="49"/>
      <c r="E340" s="49"/>
      <c r="F340" s="49"/>
    </row>
    <row r="341" spans="2:6" x14ac:dyDescent="0.2">
      <c r="B341" s="49"/>
      <c r="C341" s="49"/>
      <c r="D341" s="49"/>
      <c r="E341" s="49"/>
      <c r="F341" s="49"/>
    </row>
    <row r="342" spans="2:6" x14ac:dyDescent="0.2">
      <c r="B342" s="49"/>
      <c r="C342" s="49"/>
      <c r="D342" s="49"/>
      <c r="E342" s="49"/>
      <c r="F342" s="49"/>
    </row>
    <row r="343" spans="2:6" x14ac:dyDescent="0.2">
      <c r="B343" s="49"/>
      <c r="C343" s="49"/>
      <c r="D343" s="49"/>
      <c r="E343" s="49"/>
      <c r="F343" s="49"/>
    </row>
    <row r="344" spans="2:6" x14ac:dyDescent="0.2">
      <c r="B344" s="49"/>
      <c r="C344" s="49"/>
      <c r="D344" s="49"/>
      <c r="E344" s="49"/>
      <c r="F344" s="49"/>
    </row>
    <row r="345" spans="2:6" x14ac:dyDescent="0.2">
      <c r="B345" s="49"/>
      <c r="C345" s="49"/>
      <c r="D345" s="49"/>
      <c r="E345" s="49"/>
      <c r="F345" s="49"/>
    </row>
    <row r="346" spans="2:6" x14ac:dyDescent="0.2">
      <c r="B346" s="49"/>
      <c r="C346" s="49"/>
      <c r="D346" s="49"/>
      <c r="E346" s="49"/>
      <c r="F346" s="49"/>
    </row>
    <row r="347" spans="2:6" x14ac:dyDescent="0.2">
      <c r="B347" s="49"/>
      <c r="C347" s="49"/>
      <c r="D347" s="49"/>
      <c r="E347" s="49"/>
      <c r="F347" s="49"/>
    </row>
    <row r="348" spans="2:6" x14ac:dyDescent="0.2">
      <c r="B348" s="49"/>
      <c r="C348" s="49"/>
      <c r="D348" s="49"/>
      <c r="E348" s="49"/>
      <c r="F348" s="49"/>
    </row>
    <row r="349" spans="2:6" x14ac:dyDescent="0.2">
      <c r="B349" s="49"/>
      <c r="C349" s="49"/>
      <c r="D349" s="49"/>
      <c r="E349" s="49"/>
      <c r="F349" s="49"/>
    </row>
    <row r="350" spans="2:6" x14ac:dyDescent="0.2">
      <c r="B350" s="49"/>
      <c r="C350" s="49"/>
      <c r="D350" s="49"/>
      <c r="E350" s="49"/>
      <c r="F350" s="49"/>
    </row>
    <row r="351" spans="2:6" x14ac:dyDescent="0.2">
      <c r="B351" s="49"/>
      <c r="C351" s="49"/>
      <c r="D351" s="49"/>
      <c r="E351" s="49"/>
      <c r="F351" s="49"/>
    </row>
    <row r="352" spans="2:6" x14ac:dyDescent="0.2">
      <c r="B352" s="49"/>
      <c r="C352" s="49"/>
      <c r="D352" s="49"/>
      <c r="E352" s="49"/>
      <c r="F352" s="49"/>
    </row>
    <row r="353" spans="2:6" x14ac:dyDescent="0.2">
      <c r="B353" s="49"/>
      <c r="C353" s="49"/>
      <c r="D353" s="49"/>
      <c r="E353" s="49"/>
      <c r="F353" s="49"/>
    </row>
    <row r="354" spans="2:6" x14ac:dyDescent="0.2">
      <c r="B354" s="49"/>
      <c r="C354" s="49"/>
      <c r="D354" s="49"/>
      <c r="E354" s="49"/>
      <c r="F354" s="49"/>
    </row>
    <row r="355" spans="2:6" x14ac:dyDescent="0.2">
      <c r="B355" s="49"/>
      <c r="C355" s="49"/>
      <c r="D355" s="49"/>
      <c r="E355" s="49"/>
      <c r="F355" s="49"/>
    </row>
    <row r="356" spans="2:6" x14ac:dyDescent="0.2">
      <c r="B356" s="49"/>
      <c r="C356" s="49"/>
      <c r="D356" s="49"/>
      <c r="E356" s="49"/>
      <c r="F356" s="49"/>
    </row>
    <row r="357" spans="2:6" x14ac:dyDescent="0.2">
      <c r="B357" s="49"/>
      <c r="C357" s="49"/>
      <c r="D357" s="49"/>
      <c r="E357" s="49"/>
      <c r="F357" s="49"/>
    </row>
    <row r="358" spans="2:6" x14ac:dyDescent="0.2">
      <c r="B358" s="49"/>
      <c r="C358" s="49"/>
      <c r="D358" s="49"/>
      <c r="E358" s="49"/>
      <c r="F358" s="49"/>
    </row>
    <row r="365" spans="2:6" s="41" customFormat="1" ht="15" x14ac:dyDescent="0.2"/>
    <row r="366" spans="2:6" s="41" customFormat="1" ht="15" x14ac:dyDescent="0.2"/>
    <row r="367" spans="2:6" s="41" customFormat="1" ht="15" x14ac:dyDescent="0.2"/>
    <row r="370" spans="2:6" s="44" customFormat="1" ht="11.25" x14ac:dyDescent="0.2"/>
    <row r="373" spans="2:6" x14ac:dyDescent="0.2">
      <c r="B373" s="49"/>
      <c r="C373" s="49"/>
      <c r="D373" s="49"/>
      <c r="E373" s="49"/>
      <c r="F373" s="49"/>
    </row>
    <row r="374" spans="2:6" x14ac:dyDescent="0.2">
      <c r="B374" s="49"/>
      <c r="C374" s="49"/>
      <c r="D374" s="49"/>
      <c r="E374" s="49"/>
      <c r="F374" s="49"/>
    </row>
    <row r="375" spans="2:6" x14ac:dyDescent="0.2">
      <c r="B375" s="49"/>
      <c r="C375" s="49"/>
      <c r="D375" s="49"/>
      <c r="E375" s="49"/>
      <c r="F375" s="49"/>
    </row>
    <row r="376" spans="2:6" x14ac:dyDescent="0.2">
      <c r="B376" s="49"/>
      <c r="C376" s="49"/>
      <c r="D376" s="49"/>
      <c r="E376" s="49"/>
      <c r="F376" s="49"/>
    </row>
    <row r="377" spans="2:6" x14ac:dyDescent="0.2">
      <c r="B377" s="49"/>
      <c r="C377" s="49"/>
      <c r="D377" s="49"/>
      <c r="E377" s="49"/>
      <c r="F377" s="49"/>
    </row>
    <row r="378" spans="2:6" x14ac:dyDescent="0.2">
      <c r="B378" s="49"/>
      <c r="C378" s="49"/>
      <c r="D378" s="49"/>
      <c r="E378" s="49"/>
      <c r="F378" s="49"/>
    </row>
    <row r="379" spans="2:6" x14ac:dyDescent="0.2">
      <c r="B379" s="49"/>
      <c r="C379" s="49"/>
      <c r="D379" s="49"/>
      <c r="E379" s="49"/>
      <c r="F379" s="49"/>
    </row>
    <row r="380" spans="2:6" x14ac:dyDescent="0.2">
      <c r="B380" s="49"/>
      <c r="C380" s="49"/>
      <c r="D380" s="49"/>
      <c r="E380" s="49"/>
      <c r="F380" s="49"/>
    </row>
    <row r="381" spans="2:6" x14ac:dyDescent="0.2">
      <c r="B381" s="49"/>
      <c r="C381" s="49"/>
      <c r="D381" s="49"/>
      <c r="E381" s="49"/>
      <c r="F381" s="49"/>
    </row>
    <row r="382" spans="2:6" x14ac:dyDescent="0.2">
      <c r="B382" s="49"/>
      <c r="C382" s="49"/>
      <c r="D382" s="49"/>
      <c r="E382" s="49"/>
      <c r="F382" s="49"/>
    </row>
    <row r="383" spans="2:6" x14ac:dyDescent="0.2">
      <c r="B383" s="49"/>
      <c r="C383" s="49"/>
      <c r="D383" s="49"/>
      <c r="E383" s="49"/>
      <c r="F383" s="49"/>
    </row>
    <row r="384" spans="2:6" x14ac:dyDescent="0.2">
      <c r="B384" s="49"/>
      <c r="C384" s="49"/>
      <c r="D384" s="49"/>
      <c r="E384" s="49"/>
      <c r="F384" s="49"/>
    </row>
    <row r="385" spans="2:6" x14ac:dyDescent="0.2">
      <c r="B385" s="49"/>
      <c r="C385" s="49"/>
      <c r="D385" s="49"/>
      <c r="E385" s="49"/>
      <c r="F385" s="49"/>
    </row>
    <row r="386" spans="2:6" x14ac:dyDescent="0.2">
      <c r="B386" s="49"/>
      <c r="C386" s="49"/>
      <c r="D386" s="49"/>
      <c r="E386" s="49"/>
      <c r="F386" s="49"/>
    </row>
    <row r="387" spans="2:6" x14ac:dyDescent="0.2">
      <c r="B387" s="49"/>
      <c r="C387" s="49"/>
      <c r="D387" s="49"/>
      <c r="E387" s="49"/>
      <c r="F387" s="49"/>
    </row>
    <row r="388" spans="2:6" x14ac:dyDescent="0.2">
      <c r="B388" s="49"/>
      <c r="C388" s="49"/>
      <c r="D388" s="49"/>
      <c r="E388" s="49"/>
      <c r="F388" s="49"/>
    </row>
    <row r="389" spans="2:6" x14ac:dyDescent="0.2">
      <c r="B389" s="49"/>
      <c r="C389" s="49"/>
      <c r="D389" s="49"/>
      <c r="E389" s="49"/>
      <c r="F389" s="49"/>
    </row>
    <row r="390" spans="2:6" x14ac:dyDescent="0.2">
      <c r="B390" s="49"/>
      <c r="C390" s="49"/>
      <c r="D390" s="49"/>
      <c r="E390" s="49"/>
      <c r="F390" s="49"/>
    </row>
    <row r="391" spans="2:6" x14ac:dyDescent="0.2">
      <c r="B391" s="49"/>
      <c r="C391" s="49"/>
      <c r="D391" s="49"/>
      <c r="E391" s="49"/>
      <c r="F391" s="49"/>
    </row>
    <row r="392" spans="2:6" x14ac:dyDescent="0.2">
      <c r="B392" s="49"/>
      <c r="C392" s="49"/>
      <c r="D392" s="49"/>
      <c r="E392" s="49"/>
      <c r="F392" s="49"/>
    </row>
    <row r="393" spans="2:6" x14ac:dyDescent="0.2">
      <c r="B393" s="49"/>
      <c r="C393" s="49"/>
      <c r="D393" s="49"/>
      <c r="E393" s="49"/>
      <c r="F393" s="49"/>
    </row>
    <row r="394" spans="2:6" x14ac:dyDescent="0.2">
      <c r="B394" s="49"/>
      <c r="C394" s="49"/>
      <c r="D394" s="49"/>
      <c r="E394" s="49"/>
      <c r="F394" s="49"/>
    </row>
    <row r="395" spans="2:6" x14ac:dyDescent="0.2">
      <c r="B395" s="49"/>
      <c r="C395" s="49"/>
      <c r="D395" s="49"/>
      <c r="E395" s="49"/>
      <c r="F395" s="49"/>
    </row>
    <row r="396" spans="2:6" x14ac:dyDescent="0.2">
      <c r="B396" s="49"/>
      <c r="C396" s="49"/>
      <c r="D396" s="49"/>
      <c r="E396" s="49"/>
      <c r="F396" s="49"/>
    </row>
    <row r="397" spans="2:6" x14ac:dyDescent="0.2">
      <c r="B397" s="49"/>
      <c r="C397" s="49"/>
      <c r="D397" s="49"/>
      <c r="E397" s="49"/>
      <c r="F397" s="49"/>
    </row>
    <row r="398" spans="2:6" x14ac:dyDescent="0.2">
      <c r="B398" s="49"/>
      <c r="C398" s="49"/>
      <c r="D398" s="49"/>
      <c r="E398" s="49"/>
      <c r="F398" s="49"/>
    </row>
    <row r="399" spans="2:6" x14ac:dyDescent="0.2">
      <c r="B399" s="49"/>
      <c r="C399" s="49"/>
      <c r="D399" s="49"/>
      <c r="E399" s="49"/>
      <c r="F399" s="49"/>
    </row>
    <row r="400" spans="2:6" x14ac:dyDescent="0.2">
      <c r="B400" s="49"/>
      <c r="C400" s="49"/>
      <c r="D400" s="49"/>
      <c r="E400" s="49"/>
      <c r="F400" s="49"/>
    </row>
    <row r="401" spans="2:6" x14ac:dyDescent="0.2">
      <c r="B401" s="49"/>
      <c r="C401" s="49"/>
      <c r="D401" s="49"/>
      <c r="E401" s="49"/>
      <c r="F401" s="49"/>
    </row>
    <row r="402" spans="2:6" x14ac:dyDescent="0.2">
      <c r="B402" s="49"/>
      <c r="C402" s="49"/>
      <c r="D402" s="49"/>
      <c r="E402" s="49"/>
      <c r="F402" s="49"/>
    </row>
    <row r="403" spans="2:6" x14ac:dyDescent="0.2">
      <c r="B403" s="49"/>
      <c r="C403" s="49"/>
      <c r="D403" s="49"/>
      <c r="E403" s="49"/>
      <c r="F403" s="49"/>
    </row>
    <row r="404" spans="2:6" x14ac:dyDescent="0.2">
      <c r="B404" s="49"/>
      <c r="C404" s="49"/>
      <c r="D404" s="49"/>
      <c r="E404" s="49"/>
      <c r="F404" s="49"/>
    </row>
    <row r="405" spans="2:6" x14ac:dyDescent="0.2">
      <c r="B405" s="49"/>
      <c r="C405" s="49"/>
      <c r="D405" s="49"/>
      <c r="E405" s="49"/>
      <c r="F405" s="49"/>
    </row>
    <row r="406" spans="2:6" x14ac:dyDescent="0.2">
      <c r="B406" s="49"/>
      <c r="C406" s="49"/>
      <c r="D406" s="49"/>
      <c r="E406" s="49"/>
      <c r="F406" s="49"/>
    </row>
    <row r="407" spans="2:6" x14ac:dyDescent="0.2">
      <c r="B407" s="49"/>
      <c r="C407" s="49"/>
      <c r="D407" s="49"/>
      <c r="E407" s="49"/>
      <c r="F407" s="49"/>
    </row>
    <row r="408" spans="2:6" x14ac:dyDescent="0.2">
      <c r="B408" s="49"/>
      <c r="C408" s="49"/>
      <c r="D408" s="49"/>
      <c r="E408" s="49"/>
      <c r="F408" s="49"/>
    </row>
    <row r="409" spans="2:6" x14ac:dyDescent="0.2">
      <c r="B409" s="49"/>
      <c r="C409" s="49"/>
      <c r="D409" s="49"/>
      <c r="E409" s="49"/>
      <c r="F409" s="49"/>
    </row>
    <row r="410" spans="2:6" x14ac:dyDescent="0.2">
      <c r="B410" s="49"/>
      <c r="C410" s="49"/>
      <c r="D410" s="49"/>
      <c r="E410" s="49"/>
      <c r="F410" s="49"/>
    </row>
    <row r="417" spans="2:6" s="41" customFormat="1" ht="15" x14ac:dyDescent="0.2"/>
    <row r="418" spans="2:6" s="41" customFormat="1" ht="15" x14ac:dyDescent="0.2"/>
    <row r="419" spans="2:6" s="41" customFormat="1" ht="15" x14ac:dyDescent="0.2"/>
    <row r="422" spans="2:6" s="44" customFormat="1" ht="11.25" x14ac:dyDescent="0.2"/>
    <row r="425" spans="2:6" x14ac:dyDescent="0.2">
      <c r="B425" s="49"/>
      <c r="C425" s="49"/>
      <c r="D425" s="49"/>
      <c r="E425" s="49"/>
      <c r="F425" s="49"/>
    </row>
    <row r="426" spans="2:6" x14ac:dyDescent="0.2">
      <c r="B426" s="49"/>
      <c r="C426" s="49"/>
      <c r="D426" s="49"/>
      <c r="E426" s="49"/>
      <c r="F426" s="49"/>
    </row>
    <row r="427" spans="2:6" x14ac:dyDescent="0.2">
      <c r="B427" s="49"/>
      <c r="C427" s="49"/>
      <c r="D427" s="49"/>
      <c r="E427" s="49"/>
      <c r="F427" s="49"/>
    </row>
    <row r="428" spans="2:6" x14ac:dyDescent="0.2">
      <c r="B428" s="49"/>
      <c r="C428" s="49"/>
      <c r="D428" s="49"/>
      <c r="E428" s="49"/>
      <c r="F428" s="49"/>
    </row>
    <row r="429" spans="2:6" x14ac:dyDescent="0.2">
      <c r="B429" s="49"/>
      <c r="C429" s="49"/>
      <c r="D429" s="49"/>
      <c r="E429" s="49"/>
      <c r="F429" s="49"/>
    </row>
    <row r="430" spans="2:6" x14ac:dyDescent="0.2">
      <c r="B430" s="49"/>
      <c r="C430" s="49"/>
      <c r="D430" s="49"/>
      <c r="E430" s="49"/>
      <c r="F430" s="49"/>
    </row>
    <row r="431" spans="2:6" x14ac:dyDescent="0.2">
      <c r="B431" s="49"/>
      <c r="C431" s="49"/>
      <c r="D431" s="49"/>
      <c r="E431" s="49"/>
      <c r="F431" s="49"/>
    </row>
    <row r="432" spans="2:6" x14ac:dyDescent="0.2">
      <c r="B432" s="49"/>
      <c r="C432" s="49"/>
      <c r="D432" s="49"/>
      <c r="E432" s="49"/>
      <c r="F432" s="49"/>
    </row>
    <row r="433" spans="2:6" x14ac:dyDescent="0.2">
      <c r="B433" s="49"/>
      <c r="C433" s="49"/>
      <c r="D433" s="49"/>
      <c r="E433" s="49"/>
      <c r="F433" s="49"/>
    </row>
    <row r="434" spans="2:6" x14ac:dyDescent="0.2">
      <c r="B434" s="49"/>
      <c r="C434" s="49"/>
      <c r="D434" s="49"/>
      <c r="E434" s="49"/>
      <c r="F434" s="49"/>
    </row>
    <row r="435" spans="2:6" x14ac:dyDescent="0.2">
      <c r="B435" s="49"/>
      <c r="C435" s="49"/>
      <c r="D435" s="49"/>
      <c r="E435" s="49"/>
      <c r="F435" s="49"/>
    </row>
    <row r="436" spans="2:6" x14ac:dyDescent="0.2">
      <c r="B436" s="49"/>
      <c r="C436" s="49"/>
      <c r="D436" s="49"/>
      <c r="E436" s="49"/>
      <c r="F436" s="49"/>
    </row>
    <row r="437" spans="2:6" x14ac:dyDescent="0.2">
      <c r="B437" s="49"/>
      <c r="C437" s="49"/>
      <c r="D437" s="49"/>
      <c r="E437" s="49"/>
      <c r="F437" s="49"/>
    </row>
    <row r="438" spans="2:6" x14ac:dyDescent="0.2">
      <c r="B438" s="49"/>
      <c r="C438" s="49"/>
      <c r="D438" s="49"/>
      <c r="E438" s="49"/>
      <c r="F438" s="49"/>
    </row>
    <row r="439" spans="2:6" x14ac:dyDescent="0.2">
      <c r="B439" s="49"/>
      <c r="C439" s="49"/>
      <c r="D439" s="49"/>
      <c r="E439" s="49"/>
      <c r="F439" s="49"/>
    </row>
    <row r="440" spans="2:6" x14ac:dyDescent="0.2">
      <c r="B440" s="49"/>
      <c r="C440" s="49"/>
      <c r="D440" s="49"/>
      <c r="E440" s="49"/>
      <c r="F440" s="49"/>
    </row>
    <row r="441" spans="2:6" x14ac:dyDescent="0.2">
      <c r="B441" s="49"/>
      <c r="C441" s="49"/>
      <c r="D441" s="49"/>
      <c r="E441" s="49"/>
      <c r="F441" s="49"/>
    </row>
    <row r="442" spans="2:6" x14ac:dyDescent="0.2">
      <c r="B442" s="49"/>
      <c r="C442" s="49"/>
      <c r="D442" s="49"/>
      <c r="E442" s="49"/>
      <c r="F442" s="49"/>
    </row>
    <row r="443" spans="2:6" x14ac:dyDescent="0.2">
      <c r="B443" s="49"/>
      <c r="C443" s="49"/>
      <c r="D443" s="49"/>
      <c r="E443" s="49"/>
      <c r="F443" s="49"/>
    </row>
    <row r="444" spans="2:6" x14ac:dyDescent="0.2">
      <c r="B444" s="49"/>
      <c r="C444" s="49"/>
      <c r="D444" s="49"/>
      <c r="E444" s="49"/>
      <c r="F444" s="49"/>
    </row>
    <row r="445" spans="2:6" x14ac:dyDescent="0.2">
      <c r="B445" s="49"/>
      <c r="C445" s="49"/>
      <c r="D445" s="49"/>
      <c r="E445" s="49"/>
      <c r="F445" s="49"/>
    </row>
    <row r="446" spans="2:6" x14ac:dyDescent="0.2">
      <c r="B446" s="49"/>
      <c r="C446" s="49"/>
      <c r="D446" s="49"/>
      <c r="E446" s="49"/>
      <c r="F446" s="49"/>
    </row>
    <row r="447" spans="2:6" x14ac:dyDescent="0.2">
      <c r="B447" s="49"/>
      <c r="C447" s="49"/>
      <c r="D447" s="49"/>
      <c r="E447" s="49"/>
      <c r="F447" s="49"/>
    </row>
    <row r="448" spans="2:6" x14ac:dyDescent="0.2">
      <c r="B448" s="49"/>
      <c r="C448" s="49"/>
      <c r="D448" s="49"/>
      <c r="E448" s="49"/>
      <c r="F448" s="49"/>
    </row>
    <row r="449" spans="2:6" x14ac:dyDescent="0.2">
      <c r="B449" s="49"/>
      <c r="C449" s="49"/>
      <c r="D449" s="49"/>
      <c r="E449" s="49"/>
      <c r="F449" s="49"/>
    </row>
    <row r="450" spans="2:6" x14ac:dyDescent="0.2">
      <c r="B450" s="49"/>
      <c r="C450" s="49"/>
      <c r="D450" s="49"/>
      <c r="E450" s="49"/>
      <c r="F450" s="49"/>
    </row>
    <row r="451" spans="2:6" x14ac:dyDescent="0.2">
      <c r="B451" s="49"/>
      <c r="C451" s="49"/>
      <c r="D451" s="49"/>
      <c r="E451" s="49"/>
      <c r="F451" s="49"/>
    </row>
    <row r="452" spans="2:6" x14ac:dyDescent="0.2">
      <c r="B452" s="49"/>
      <c r="C452" s="49"/>
      <c r="D452" s="49"/>
      <c r="E452" s="49"/>
      <c r="F452" s="49"/>
    </row>
    <row r="453" spans="2:6" x14ac:dyDescent="0.2">
      <c r="B453" s="49"/>
      <c r="C453" s="49"/>
      <c r="D453" s="49"/>
      <c r="E453" s="49"/>
      <c r="F453" s="49"/>
    </row>
    <row r="454" spans="2:6" x14ac:dyDescent="0.2">
      <c r="B454" s="49"/>
      <c r="C454" s="49"/>
      <c r="D454" s="49"/>
      <c r="E454" s="49"/>
      <c r="F454" s="49"/>
    </row>
    <row r="455" spans="2:6" x14ac:dyDescent="0.2">
      <c r="B455" s="49"/>
      <c r="C455" s="49"/>
      <c r="D455" s="49"/>
      <c r="E455" s="49"/>
      <c r="F455" s="49"/>
    </row>
    <row r="456" spans="2:6" x14ac:dyDescent="0.2">
      <c r="B456" s="49"/>
      <c r="C456" s="49"/>
      <c r="D456" s="49"/>
      <c r="E456" s="49"/>
      <c r="F456" s="49"/>
    </row>
    <row r="457" spans="2:6" x14ac:dyDescent="0.2">
      <c r="B457" s="49"/>
      <c r="C457" s="49"/>
      <c r="D457" s="49"/>
      <c r="E457" s="49"/>
      <c r="F457" s="49"/>
    </row>
    <row r="458" spans="2:6" x14ac:dyDescent="0.2">
      <c r="B458" s="49"/>
      <c r="C458" s="49"/>
      <c r="D458" s="49"/>
      <c r="E458" s="49"/>
      <c r="F458" s="49"/>
    </row>
    <row r="459" spans="2:6" x14ac:dyDescent="0.2">
      <c r="B459" s="49"/>
      <c r="C459" s="49"/>
      <c r="D459" s="49"/>
      <c r="E459" s="49"/>
      <c r="F459" s="49"/>
    </row>
    <row r="460" spans="2:6" x14ac:dyDescent="0.2">
      <c r="B460" s="49"/>
      <c r="C460" s="49"/>
      <c r="D460" s="49"/>
      <c r="E460" s="49"/>
      <c r="F460" s="49"/>
    </row>
    <row r="461" spans="2:6" x14ac:dyDescent="0.2">
      <c r="B461" s="49"/>
      <c r="C461" s="49"/>
      <c r="D461" s="49"/>
      <c r="E461" s="49"/>
      <c r="F461" s="49"/>
    </row>
    <row r="462" spans="2:6" x14ac:dyDescent="0.2">
      <c r="B462" s="49"/>
      <c r="C462" s="49"/>
      <c r="D462" s="49"/>
      <c r="E462" s="49"/>
      <c r="F462" s="49"/>
    </row>
    <row r="463" spans="2:6" x14ac:dyDescent="0.2">
      <c r="B463" s="49"/>
      <c r="C463" s="49"/>
      <c r="D463" s="49"/>
      <c r="E463" s="49"/>
      <c r="F463" s="49"/>
    </row>
    <row r="464" spans="2:6" x14ac:dyDescent="0.2">
      <c r="B464" s="49"/>
      <c r="C464" s="49"/>
      <c r="D464" s="49"/>
      <c r="E464" s="49"/>
      <c r="F464" s="49"/>
    </row>
    <row r="465" spans="2:6" x14ac:dyDescent="0.2">
      <c r="B465" s="49"/>
      <c r="C465" s="49"/>
      <c r="D465" s="49"/>
      <c r="E465" s="49"/>
      <c r="F465" s="49"/>
    </row>
    <row r="466" spans="2:6" x14ac:dyDescent="0.2">
      <c r="B466" s="49"/>
      <c r="C466" s="49"/>
      <c r="D466" s="49"/>
      <c r="E466" s="49"/>
      <c r="F466" s="49"/>
    </row>
    <row r="467" spans="2:6" x14ac:dyDescent="0.2">
      <c r="B467" s="49"/>
      <c r="C467" s="49"/>
      <c r="D467" s="49"/>
      <c r="E467" s="49"/>
      <c r="F467" s="49"/>
    </row>
    <row r="468" spans="2:6" x14ac:dyDescent="0.2">
      <c r="B468" s="49"/>
      <c r="C468" s="49"/>
      <c r="D468" s="49"/>
      <c r="E468" s="49"/>
      <c r="F468" s="49"/>
    </row>
    <row r="469" spans="2:6" s="41" customFormat="1" ht="15" x14ac:dyDescent="0.2">
      <c r="B469" s="49"/>
      <c r="C469" s="49"/>
      <c r="D469" s="49"/>
      <c r="E469" s="49"/>
      <c r="F469" s="49"/>
    </row>
    <row r="470" spans="2:6" s="41" customFormat="1" ht="15" x14ac:dyDescent="0.2">
      <c r="B470" s="49"/>
      <c r="C470" s="49"/>
      <c r="D470" s="49"/>
      <c r="E470" s="49"/>
      <c r="F470" s="49"/>
    </row>
    <row r="471" spans="2:6" s="41" customFormat="1" ht="15" x14ac:dyDescent="0.2">
      <c r="B471" s="49"/>
      <c r="C471" s="49"/>
      <c r="D471" s="49"/>
      <c r="E471" s="49"/>
      <c r="F471" s="49"/>
    </row>
    <row r="472" spans="2:6" x14ac:dyDescent="0.2">
      <c r="B472" s="49"/>
      <c r="C472" s="49"/>
      <c r="D472" s="49"/>
      <c r="E472" s="49"/>
      <c r="F472" s="49"/>
    </row>
    <row r="473" spans="2:6" x14ac:dyDescent="0.2">
      <c r="B473" s="49"/>
      <c r="C473" s="49"/>
      <c r="D473" s="49"/>
      <c r="E473" s="49"/>
      <c r="F473" s="49"/>
    </row>
    <row r="474" spans="2:6" s="44" customFormat="1" ht="11.25" x14ac:dyDescent="0.2"/>
    <row r="475" spans="2:6" x14ac:dyDescent="0.2">
      <c r="B475" s="49"/>
      <c r="C475" s="49"/>
      <c r="D475" s="49"/>
      <c r="E475" s="49"/>
      <c r="F475" s="49"/>
    </row>
    <row r="476" spans="2:6" x14ac:dyDescent="0.2">
      <c r="B476" s="49"/>
      <c r="C476" s="49"/>
      <c r="D476" s="49"/>
      <c r="E476" s="49"/>
      <c r="F476" s="49"/>
    </row>
    <row r="477" spans="2:6" x14ac:dyDescent="0.2">
      <c r="B477" s="49"/>
      <c r="C477" s="49"/>
      <c r="D477" s="49"/>
      <c r="E477" s="49"/>
      <c r="F477" s="49"/>
    </row>
    <row r="478" spans="2:6" x14ac:dyDescent="0.2">
      <c r="B478" s="49"/>
      <c r="C478" s="49"/>
      <c r="D478" s="49"/>
      <c r="E478" s="49"/>
      <c r="F478" s="49"/>
    </row>
    <row r="479" spans="2:6" x14ac:dyDescent="0.2">
      <c r="B479" s="49"/>
      <c r="C479" s="49"/>
      <c r="D479" s="49"/>
      <c r="E479" s="49"/>
      <c r="F479" s="49"/>
    </row>
    <row r="480" spans="2:6" x14ac:dyDescent="0.2">
      <c r="B480" s="49"/>
      <c r="C480" s="49"/>
      <c r="D480" s="49"/>
      <c r="E480" s="49"/>
      <c r="F480" s="49"/>
    </row>
    <row r="481" spans="2:6" x14ac:dyDescent="0.2">
      <c r="B481" s="49"/>
      <c r="C481" s="49"/>
      <c r="D481" s="49"/>
      <c r="E481" s="49"/>
      <c r="F481" s="49"/>
    </row>
    <row r="482" spans="2:6" x14ac:dyDescent="0.2">
      <c r="B482" s="49"/>
      <c r="C482" s="49"/>
      <c r="D482" s="49"/>
      <c r="E482" s="49"/>
      <c r="F482" s="49"/>
    </row>
    <row r="483" spans="2:6" x14ac:dyDescent="0.2">
      <c r="B483" s="49"/>
      <c r="C483" s="49"/>
      <c r="D483" s="49"/>
      <c r="E483" s="49"/>
      <c r="F483" s="49"/>
    </row>
    <row r="484" spans="2:6" x14ac:dyDescent="0.2">
      <c r="B484" s="49"/>
      <c r="C484" s="49"/>
      <c r="D484" s="49"/>
      <c r="E484" s="49"/>
      <c r="F484" s="49"/>
    </row>
    <row r="485" spans="2:6" x14ac:dyDescent="0.2">
      <c r="B485" s="49"/>
      <c r="C485" s="49"/>
      <c r="D485" s="49"/>
      <c r="E485" s="49"/>
      <c r="F485" s="49"/>
    </row>
    <row r="486" spans="2:6" x14ac:dyDescent="0.2">
      <c r="B486" s="49"/>
      <c r="C486" s="49"/>
      <c r="D486" s="49"/>
      <c r="E486" s="49"/>
      <c r="F486" s="49"/>
    </row>
    <row r="487" spans="2:6" x14ac:dyDescent="0.2">
      <c r="B487" s="49"/>
      <c r="C487" s="49"/>
      <c r="D487" s="49"/>
      <c r="E487" s="49"/>
      <c r="F487" s="49"/>
    </row>
    <row r="488" spans="2:6" x14ac:dyDescent="0.2">
      <c r="B488" s="49"/>
      <c r="C488" s="49"/>
      <c r="D488" s="49"/>
      <c r="E488" s="49"/>
      <c r="F488" s="49"/>
    </row>
    <row r="489" spans="2:6" x14ac:dyDescent="0.2">
      <c r="B489" s="49"/>
      <c r="C489" s="49"/>
      <c r="D489" s="49"/>
      <c r="E489" s="49"/>
      <c r="F489" s="49"/>
    </row>
    <row r="490" spans="2:6" x14ac:dyDescent="0.2">
      <c r="B490" s="49"/>
      <c r="C490" s="49"/>
      <c r="D490" s="49"/>
      <c r="E490" s="49"/>
      <c r="F490" s="49"/>
    </row>
    <row r="491" spans="2:6" x14ac:dyDescent="0.2">
      <c r="B491" s="49"/>
      <c r="C491" s="49"/>
      <c r="D491" s="49"/>
      <c r="E491" s="49"/>
      <c r="F491" s="49"/>
    </row>
    <row r="492" spans="2:6" x14ac:dyDescent="0.2">
      <c r="B492" s="49"/>
      <c r="C492" s="49"/>
      <c r="D492" s="49"/>
      <c r="E492" s="49"/>
      <c r="F492" s="49"/>
    </row>
    <row r="493" spans="2:6" x14ac:dyDescent="0.2">
      <c r="B493" s="49"/>
      <c r="C493" s="49"/>
      <c r="D493" s="49"/>
      <c r="E493" s="49"/>
      <c r="F493" s="49"/>
    </row>
    <row r="494" spans="2:6" x14ac:dyDescent="0.2">
      <c r="B494" s="49"/>
      <c r="C494" s="49"/>
      <c r="D494" s="49"/>
      <c r="E494" s="49"/>
      <c r="F494" s="49"/>
    </row>
    <row r="495" spans="2:6" x14ac:dyDescent="0.2">
      <c r="B495" s="49"/>
      <c r="C495" s="49"/>
      <c r="D495" s="49"/>
      <c r="E495" s="49"/>
      <c r="F495" s="49"/>
    </row>
    <row r="496" spans="2:6" x14ac:dyDescent="0.2">
      <c r="B496" s="49"/>
      <c r="C496" s="49"/>
      <c r="D496" s="49"/>
      <c r="E496" s="49"/>
      <c r="F496" s="49"/>
    </row>
    <row r="497" spans="2:6" x14ac:dyDescent="0.2">
      <c r="B497" s="49"/>
      <c r="C497" s="49"/>
      <c r="D497" s="49"/>
      <c r="E497" s="49"/>
      <c r="F497" s="49"/>
    </row>
    <row r="498" spans="2:6" x14ac:dyDescent="0.2">
      <c r="B498" s="49"/>
      <c r="C498" s="49"/>
      <c r="D498" s="49"/>
      <c r="E498" s="49"/>
      <c r="F498" s="49"/>
    </row>
    <row r="499" spans="2:6" x14ac:dyDescent="0.2">
      <c r="B499" s="49"/>
      <c r="C499" s="49"/>
      <c r="D499" s="49"/>
      <c r="E499" s="49"/>
      <c r="F499" s="49"/>
    </row>
    <row r="500" spans="2:6" x14ac:dyDescent="0.2">
      <c r="B500" s="49"/>
      <c r="C500" s="49"/>
      <c r="D500" s="49"/>
      <c r="E500" s="49"/>
      <c r="F500" s="49"/>
    </row>
    <row r="501" spans="2:6" x14ac:dyDescent="0.2">
      <c r="B501" s="49"/>
      <c r="C501" s="49"/>
      <c r="D501" s="49"/>
      <c r="E501" s="49"/>
      <c r="F501" s="49"/>
    </row>
    <row r="502" spans="2:6" x14ac:dyDescent="0.2">
      <c r="B502" s="49"/>
      <c r="C502" s="49"/>
      <c r="D502" s="49"/>
      <c r="E502" s="49"/>
      <c r="F502" s="49"/>
    </row>
    <row r="503" spans="2:6" x14ac:dyDescent="0.2">
      <c r="B503" s="49"/>
      <c r="C503" s="49"/>
      <c r="D503" s="49"/>
      <c r="E503" s="49"/>
      <c r="F503" s="49"/>
    </row>
    <row r="504" spans="2:6" x14ac:dyDescent="0.2">
      <c r="B504" s="49"/>
      <c r="C504" s="49"/>
      <c r="D504" s="49"/>
      <c r="E504" s="49"/>
      <c r="F504" s="49"/>
    </row>
    <row r="505" spans="2:6" x14ac:dyDescent="0.2">
      <c r="B505" s="49"/>
      <c r="C505" s="49"/>
      <c r="D505" s="49"/>
      <c r="E505" s="49"/>
      <c r="F505" s="49"/>
    </row>
    <row r="506" spans="2:6" x14ac:dyDescent="0.2">
      <c r="B506" s="49"/>
      <c r="C506" s="49"/>
      <c r="D506" s="49"/>
      <c r="E506" s="49"/>
      <c r="F506" s="49"/>
    </row>
    <row r="507" spans="2:6" x14ac:dyDescent="0.2">
      <c r="B507" s="49"/>
      <c r="C507" s="49"/>
      <c r="D507" s="49"/>
      <c r="E507" s="49"/>
      <c r="F507" s="49"/>
    </row>
    <row r="508" spans="2:6" x14ac:dyDescent="0.2">
      <c r="B508" s="49"/>
      <c r="C508" s="49"/>
      <c r="D508" s="49"/>
      <c r="E508" s="49"/>
      <c r="F508" s="49"/>
    </row>
    <row r="509" spans="2:6" x14ac:dyDescent="0.2">
      <c r="B509" s="49"/>
      <c r="C509" s="49"/>
      <c r="D509" s="49"/>
      <c r="E509" s="49"/>
      <c r="F509" s="49"/>
    </row>
    <row r="510" spans="2:6" x14ac:dyDescent="0.2">
      <c r="B510" s="49"/>
      <c r="C510" s="49"/>
      <c r="D510" s="49"/>
      <c r="E510" s="49"/>
      <c r="F510" s="49"/>
    </row>
    <row r="511" spans="2:6" x14ac:dyDescent="0.2">
      <c r="B511" s="49"/>
      <c r="C511" s="49"/>
      <c r="D511" s="49"/>
      <c r="E511" s="49"/>
      <c r="F511" s="49"/>
    </row>
    <row r="512" spans="2:6" x14ac:dyDescent="0.2">
      <c r="B512" s="49"/>
      <c r="C512" s="49"/>
      <c r="D512" s="49"/>
      <c r="E512" s="49"/>
      <c r="F512" s="49"/>
    </row>
    <row r="513" spans="2:6" x14ac:dyDescent="0.2">
      <c r="B513" s="49"/>
      <c r="C513" s="49"/>
      <c r="D513" s="49"/>
      <c r="E513" s="49"/>
      <c r="F513" s="49"/>
    </row>
    <row r="514" spans="2:6" x14ac:dyDescent="0.2">
      <c r="B514" s="49"/>
      <c r="C514" s="49"/>
      <c r="D514" s="49"/>
      <c r="E514" s="49"/>
      <c r="F514" s="49"/>
    </row>
    <row r="521" spans="2:6" s="41" customFormat="1" ht="15" x14ac:dyDescent="0.2"/>
    <row r="522" spans="2:6" s="41" customFormat="1" ht="15" x14ac:dyDescent="0.2"/>
    <row r="523" spans="2:6" s="41" customFormat="1" ht="15" x14ac:dyDescent="0.2"/>
    <row r="526" spans="2:6" s="44" customFormat="1" ht="11.25" x14ac:dyDescent="0.2"/>
    <row r="529" spans="2:6" x14ac:dyDescent="0.2">
      <c r="B529" s="49"/>
      <c r="C529" s="49"/>
      <c r="D529" s="49"/>
      <c r="E529" s="49"/>
      <c r="F529" s="49"/>
    </row>
    <row r="530" spans="2:6" x14ac:dyDescent="0.2">
      <c r="B530" s="49"/>
      <c r="C530" s="49"/>
      <c r="D530" s="49"/>
      <c r="E530" s="49"/>
      <c r="F530" s="49"/>
    </row>
    <row r="531" spans="2:6" x14ac:dyDescent="0.2">
      <c r="B531" s="49"/>
      <c r="C531" s="49"/>
      <c r="D531" s="49"/>
      <c r="E531" s="49"/>
      <c r="F531" s="49"/>
    </row>
    <row r="532" spans="2:6" x14ac:dyDescent="0.2">
      <c r="B532" s="49"/>
      <c r="C532" s="49"/>
      <c r="D532" s="49"/>
      <c r="E532" s="49"/>
      <c r="F532" s="49"/>
    </row>
    <row r="533" spans="2:6" x14ac:dyDescent="0.2">
      <c r="B533" s="49"/>
      <c r="C533" s="49"/>
      <c r="D533" s="49"/>
      <c r="E533" s="49"/>
      <c r="F533" s="49"/>
    </row>
    <row r="534" spans="2:6" x14ac:dyDescent="0.2">
      <c r="B534" s="49"/>
      <c r="C534" s="49"/>
      <c r="D534" s="49"/>
      <c r="E534" s="49"/>
      <c r="F534" s="49"/>
    </row>
    <row r="535" spans="2:6" x14ac:dyDescent="0.2">
      <c r="B535" s="49"/>
      <c r="C535" s="49"/>
      <c r="D535" s="49"/>
      <c r="E535" s="49"/>
      <c r="F535" s="49"/>
    </row>
    <row r="536" spans="2:6" x14ac:dyDescent="0.2">
      <c r="B536" s="49"/>
      <c r="C536" s="49"/>
      <c r="D536" s="49"/>
      <c r="E536" s="49"/>
      <c r="F536" s="49"/>
    </row>
    <row r="537" spans="2:6" x14ac:dyDescent="0.2">
      <c r="B537" s="49"/>
      <c r="C537" s="49"/>
      <c r="D537" s="49"/>
      <c r="E537" s="49"/>
      <c r="F537" s="49"/>
    </row>
    <row r="538" spans="2:6" x14ac:dyDescent="0.2">
      <c r="B538" s="49"/>
      <c r="C538" s="49"/>
      <c r="D538" s="49"/>
      <c r="E538" s="49"/>
      <c r="F538" s="49"/>
    </row>
    <row r="539" spans="2:6" x14ac:dyDescent="0.2">
      <c r="B539" s="49"/>
      <c r="C539" s="49"/>
      <c r="D539" s="49"/>
      <c r="E539" s="49"/>
      <c r="F539" s="49"/>
    </row>
    <row r="540" spans="2:6" x14ac:dyDescent="0.2">
      <c r="B540" s="49"/>
      <c r="C540" s="49"/>
      <c r="D540" s="49"/>
      <c r="E540" s="49"/>
      <c r="F540" s="49"/>
    </row>
    <row r="541" spans="2:6" x14ac:dyDescent="0.2">
      <c r="B541" s="49"/>
      <c r="C541" s="49"/>
      <c r="D541" s="49"/>
      <c r="E541" s="49"/>
      <c r="F541" s="49"/>
    </row>
    <row r="542" spans="2:6" x14ac:dyDescent="0.2">
      <c r="B542" s="49"/>
      <c r="C542" s="49"/>
      <c r="D542" s="49"/>
      <c r="E542" s="49"/>
      <c r="F542" s="49"/>
    </row>
    <row r="543" spans="2:6" x14ac:dyDescent="0.2">
      <c r="B543" s="49"/>
      <c r="C543" s="49"/>
      <c r="D543" s="49"/>
      <c r="E543" s="49"/>
      <c r="F543" s="49"/>
    </row>
    <row r="544" spans="2:6" x14ac:dyDescent="0.2">
      <c r="B544" s="49"/>
      <c r="C544" s="49"/>
      <c r="D544" s="49"/>
      <c r="E544" s="49"/>
      <c r="F544" s="49"/>
    </row>
    <row r="545" spans="2:6" x14ac:dyDescent="0.2">
      <c r="B545" s="49"/>
      <c r="C545" s="49"/>
      <c r="D545" s="49"/>
      <c r="E545" s="49"/>
      <c r="F545" s="49"/>
    </row>
    <row r="546" spans="2:6" x14ac:dyDescent="0.2">
      <c r="B546" s="49"/>
      <c r="C546" s="49"/>
      <c r="D546" s="49"/>
      <c r="E546" s="49"/>
      <c r="F546" s="49"/>
    </row>
    <row r="547" spans="2:6" x14ac:dyDescent="0.2">
      <c r="B547" s="49"/>
      <c r="C547" s="49"/>
      <c r="D547" s="49"/>
      <c r="E547" s="49"/>
      <c r="F547" s="49"/>
    </row>
    <row r="548" spans="2:6" x14ac:dyDescent="0.2">
      <c r="B548" s="49"/>
      <c r="C548" s="49"/>
      <c r="D548" s="49"/>
      <c r="E548" s="49"/>
      <c r="F548" s="49"/>
    </row>
    <row r="549" spans="2:6" x14ac:dyDescent="0.2">
      <c r="B549" s="49"/>
      <c r="C549" s="49"/>
      <c r="D549" s="49"/>
      <c r="E549" s="49"/>
      <c r="F549" s="49"/>
    </row>
    <row r="550" spans="2:6" x14ac:dyDescent="0.2">
      <c r="B550" s="49"/>
      <c r="C550" s="49"/>
      <c r="D550" s="49"/>
      <c r="E550" s="49"/>
      <c r="F550" s="49"/>
    </row>
    <row r="551" spans="2:6" x14ac:dyDescent="0.2">
      <c r="B551" s="49"/>
      <c r="C551" s="49"/>
      <c r="D551" s="49"/>
      <c r="E551" s="49"/>
      <c r="F551" s="49"/>
    </row>
    <row r="552" spans="2:6" x14ac:dyDescent="0.2">
      <c r="B552" s="49"/>
      <c r="C552" s="49"/>
      <c r="D552" s="49"/>
      <c r="E552" s="49"/>
      <c r="F552" s="49"/>
    </row>
    <row r="553" spans="2:6" x14ac:dyDescent="0.2">
      <c r="B553" s="49"/>
      <c r="C553" s="49"/>
      <c r="D553" s="49"/>
      <c r="E553" s="49"/>
      <c r="F553" s="49"/>
    </row>
    <row r="554" spans="2:6" x14ac:dyDescent="0.2">
      <c r="B554" s="49"/>
      <c r="C554" s="49"/>
      <c r="D554" s="49"/>
      <c r="E554" s="49"/>
      <c r="F554" s="49"/>
    </row>
    <row r="555" spans="2:6" x14ac:dyDescent="0.2">
      <c r="B555" s="49"/>
      <c r="C555" s="49"/>
      <c r="D555" s="49"/>
      <c r="E555" s="49"/>
      <c r="F555" s="49"/>
    </row>
    <row r="556" spans="2:6" x14ac:dyDescent="0.2">
      <c r="B556" s="49"/>
      <c r="C556" s="49"/>
      <c r="D556" s="49"/>
      <c r="E556" s="49"/>
      <c r="F556" s="49"/>
    </row>
    <row r="557" spans="2:6" x14ac:dyDescent="0.2">
      <c r="B557" s="49"/>
      <c r="C557" s="49"/>
      <c r="D557" s="49"/>
      <c r="E557" s="49"/>
      <c r="F557" s="49"/>
    </row>
    <row r="558" spans="2:6" x14ac:dyDescent="0.2">
      <c r="B558" s="49"/>
      <c r="C558" s="49"/>
      <c r="D558" s="49"/>
      <c r="E558" s="49"/>
      <c r="F558" s="49"/>
    </row>
    <row r="559" spans="2:6" x14ac:dyDescent="0.2">
      <c r="B559" s="49"/>
      <c r="C559" s="49"/>
      <c r="D559" s="49"/>
      <c r="E559" s="49"/>
      <c r="F559" s="49"/>
    </row>
    <row r="560" spans="2:6" x14ac:dyDescent="0.2">
      <c r="B560" s="49"/>
      <c r="C560" s="49"/>
      <c r="D560" s="49"/>
      <c r="E560" s="49"/>
      <c r="F560" s="49"/>
    </row>
    <row r="561" spans="2:6" x14ac:dyDescent="0.2">
      <c r="B561" s="49"/>
      <c r="C561" s="49"/>
      <c r="D561" s="49"/>
      <c r="E561" s="49"/>
      <c r="F561" s="49"/>
    </row>
    <row r="562" spans="2:6" x14ac:dyDescent="0.2">
      <c r="B562" s="49"/>
      <c r="C562" s="49"/>
      <c r="D562" s="49"/>
      <c r="E562" s="49"/>
      <c r="F562" s="49"/>
    </row>
    <row r="563" spans="2:6" x14ac:dyDescent="0.2">
      <c r="B563" s="49"/>
      <c r="C563" s="49"/>
      <c r="D563" s="49"/>
      <c r="E563" s="49"/>
      <c r="F563" s="49"/>
    </row>
    <row r="564" spans="2:6" x14ac:dyDescent="0.2">
      <c r="B564" s="49"/>
      <c r="C564" s="49"/>
      <c r="D564" s="49"/>
      <c r="E564" s="49"/>
      <c r="F564" s="49"/>
    </row>
    <row r="565" spans="2:6" x14ac:dyDescent="0.2">
      <c r="B565" s="49"/>
      <c r="C565" s="49"/>
      <c r="D565" s="49"/>
      <c r="E565" s="49"/>
      <c r="F565" s="49"/>
    </row>
    <row r="566" spans="2:6" x14ac:dyDescent="0.2">
      <c r="B566" s="49"/>
      <c r="C566" s="49"/>
      <c r="D566" s="49"/>
      <c r="E566" s="49"/>
      <c r="F566" s="49"/>
    </row>
    <row r="567" spans="2:6" x14ac:dyDescent="0.2">
      <c r="B567" s="49"/>
      <c r="C567" s="49"/>
      <c r="D567" s="49"/>
      <c r="E567" s="49"/>
      <c r="F567" s="49"/>
    </row>
    <row r="568" spans="2:6" x14ac:dyDescent="0.2">
      <c r="B568" s="49"/>
      <c r="C568" s="49"/>
      <c r="D568" s="49"/>
      <c r="E568" s="49"/>
      <c r="F568" s="49"/>
    </row>
    <row r="569" spans="2:6" x14ac:dyDescent="0.2">
      <c r="B569" s="49"/>
      <c r="C569" s="49"/>
      <c r="D569" s="49"/>
      <c r="E569" s="49"/>
      <c r="F569" s="49"/>
    </row>
    <row r="570" spans="2:6" x14ac:dyDescent="0.2">
      <c r="B570" s="49"/>
      <c r="C570" s="49"/>
      <c r="D570" s="49"/>
      <c r="E570" s="49"/>
      <c r="F570" s="49"/>
    </row>
    <row r="571" spans="2:6" x14ac:dyDescent="0.2">
      <c r="B571" s="49"/>
      <c r="C571" s="49"/>
      <c r="D571" s="49"/>
      <c r="E571" s="49"/>
      <c r="F571" s="49"/>
    </row>
    <row r="572" spans="2:6" x14ac:dyDescent="0.2">
      <c r="B572" s="49"/>
      <c r="C572" s="49"/>
      <c r="D572" s="49"/>
      <c r="E572" s="49"/>
      <c r="F572" s="49"/>
    </row>
    <row r="573" spans="2:6" s="41" customFormat="1" ht="15" x14ac:dyDescent="0.2">
      <c r="B573" s="49"/>
      <c r="C573" s="49"/>
      <c r="D573" s="49"/>
      <c r="E573" s="49"/>
      <c r="F573" s="49"/>
    </row>
    <row r="574" spans="2:6" s="41" customFormat="1" ht="15" x14ac:dyDescent="0.2">
      <c r="B574" s="49"/>
      <c r="C574" s="49"/>
      <c r="D574" s="49"/>
      <c r="E574" s="49"/>
      <c r="F574" s="49"/>
    </row>
    <row r="575" spans="2:6" s="41" customFormat="1" ht="15" x14ac:dyDescent="0.2">
      <c r="B575" s="49"/>
      <c r="C575" s="49"/>
      <c r="D575" s="49"/>
      <c r="E575" s="49"/>
      <c r="F575" s="49"/>
    </row>
    <row r="576" spans="2:6" x14ac:dyDescent="0.2">
      <c r="B576" s="49"/>
      <c r="C576" s="49"/>
      <c r="D576" s="49"/>
      <c r="E576" s="49"/>
      <c r="F576" s="49"/>
    </row>
    <row r="577" spans="2:6" x14ac:dyDescent="0.2">
      <c r="B577" s="49"/>
      <c r="C577" s="49"/>
      <c r="D577" s="49"/>
      <c r="E577" s="49"/>
      <c r="F577" s="49"/>
    </row>
    <row r="578" spans="2:6" s="44" customFormat="1" ht="11.25" x14ac:dyDescent="0.2"/>
    <row r="579" spans="2:6" x14ac:dyDescent="0.2">
      <c r="B579" s="49"/>
      <c r="C579" s="49"/>
      <c r="D579" s="49"/>
      <c r="E579" s="49"/>
      <c r="F579" s="49"/>
    </row>
    <row r="580" spans="2:6" x14ac:dyDescent="0.2">
      <c r="B580" s="49"/>
      <c r="C580" s="49"/>
      <c r="D580" s="49"/>
      <c r="E580" s="49"/>
      <c r="F580" s="49"/>
    </row>
    <row r="581" spans="2:6" x14ac:dyDescent="0.2">
      <c r="B581" s="49"/>
      <c r="C581" s="49"/>
      <c r="D581" s="49"/>
      <c r="E581" s="49"/>
      <c r="F581" s="49"/>
    </row>
    <row r="582" spans="2:6" x14ac:dyDescent="0.2">
      <c r="B582" s="49"/>
      <c r="C582" s="49"/>
      <c r="D582" s="49"/>
      <c r="E582" s="49"/>
      <c r="F582" s="49"/>
    </row>
    <row r="583" spans="2:6" x14ac:dyDescent="0.2">
      <c r="B583" s="49"/>
      <c r="C583" s="49"/>
      <c r="D583" s="49"/>
      <c r="E583" s="49"/>
      <c r="F583" s="49"/>
    </row>
    <row r="584" spans="2:6" x14ac:dyDescent="0.2">
      <c r="B584" s="49"/>
      <c r="C584" s="49"/>
      <c r="D584" s="49"/>
      <c r="E584" s="49"/>
      <c r="F584" s="49"/>
    </row>
    <row r="585" spans="2:6" x14ac:dyDescent="0.2">
      <c r="B585" s="49"/>
      <c r="C585" s="49"/>
      <c r="D585" s="49"/>
      <c r="E585" s="49"/>
      <c r="F585" s="49"/>
    </row>
    <row r="586" spans="2:6" x14ac:dyDescent="0.2">
      <c r="B586" s="49"/>
      <c r="C586" s="49"/>
      <c r="D586" s="49"/>
      <c r="E586" s="49"/>
      <c r="F586" s="49"/>
    </row>
    <row r="587" spans="2:6" x14ac:dyDescent="0.2">
      <c r="B587" s="49"/>
      <c r="C587" s="49"/>
      <c r="D587" s="49"/>
      <c r="E587" s="49"/>
      <c r="F587" s="49"/>
    </row>
    <row r="588" spans="2:6" x14ac:dyDescent="0.2">
      <c r="B588" s="49"/>
      <c r="C588" s="49"/>
      <c r="D588" s="49"/>
      <c r="E588" s="49"/>
      <c r="F588" s="49"/>
    </row>
    <row r="589" spans="2:6" x14ac:dyDescent="0.2">
      <c r="B589" s="49"/>
      <c r="C589" s="49"/>
      <c r="D589" s="49"/>
      <c r="E589" s="49"/>
      <c r="F589" s="49"/>
    </row>
    <row r="590" spans="2:6" x14ac:dyDescent="0.2">
      <c r="B590" s="49"/>
      <c r="C590" s="49"/>
      <c r="D590" s="49"/>
      <c r="E590" s="49"/>
      <c r="F590" s="49"/>
    </row>
    <row r="591" spans="2:6" x14ac:dyDescent="0.2">
      <c r="B591" s="49"/>
      <c r="C591" s="49"/>
      <c r="D591" s="49"/>
      <c r="E591" s="49"/>
      <c r="F591" s="49"/>
    </row>
    <row r="592" spans="2:6" x14ac:dyDescent="0.2">
      <c r="B592" s="49"/>
      <c r="C592" s="49"/>
      <c r="D592" s="49"/>
      <c r="E592" s="49"/>
      <c r="F592" s="49"/>
    </row>
    <row r="593" spans="2:6" x14ac:dyDescent="0.2">
      <c r="B593" s="49"/>
      <c r="C593" s="49"/>
      <c r="D593" s="49"/>
      <c r="E593" s="49"/>
      <c r="F593" s="49"/>
    </row>
    <row r="594" spans="2:6" x14ac:dyDescent="0.2">
      <c r="B594" s="49"/>
      <c r="C594" s="49"/>
      <c r="D594" s="49"/>
      <c r="E594" s="49"/>
      <c r="F594" s="49"/>
    </row>
    <row r="595" spans="2:6" x14ac:dyDescent="0.2">
      <c r="B595" s="49"/>
      <c r="C595" s="49"/>
      <c r="D595" s="49"/>
      <c r="E595" s="49"/>
      <c r="F595" s="49"/>
    </row>
    <row r="596" spans="2:6" x14ac:dyDescent="0.2">
      <c r="B596" s="49"/>
      <c r="C596" s="49"/>
      <c r="D596" s="49"/>
      <c r="E596" s="49"/>
      <c r="F596" s="49"/>
    </row>
    <row r="597" spans="2:6" x14ac:dyDescent="0.2">
      <c r="B597" s="49"/>
      <c r="C597" s="49"/>
      <c r="D597" s="49"/>
      <c r="E597" s="49"/>
      <c r="F597" s="49"/>
    </row>
    <row r="598" spans="2:6" x14ac:dyDescent="0.2">
      <c r="B598" s="49"/>
      <c r="C598" s="49"/>
      <c r="D598" s="49"/>
      <c r="E598" s="49"/>
      <c r="F598" s="49"/>
    </row>
    <row r="599" spans="2:6" x14ac:dyDescent="0.2">
      <c r="B599" s="49"/>
      <c r="C599" s="49"/>
      <c r="D599" s="49"/>
      <c r="E599" s="49"/>
      <c r="F599" s="49"/>
    </row>
    <row r="600" spans="2:6" x14ac:dyDescent="0.2">
      <c r="B600" s="49"/>
      <c r="C600" s="49"/>
      <c r="D600" s="49"/>
      <c r="E600" s="49"/>
      <c r="F600" s="49"/>
    </row>
    <row r="601" spans="2:6" x14ac:dyDescent="0.2">
      <c r="B601" s="49"/>
      <c r="C601" s="49"/>
      <c r="D601" s="49"/>
      <c r="E601" s="49"/>
      <c r="F601" s="49"/>
    </row>
    <row r="602" spans="2:6" x14ac:dyDescent="0.2">
      <c r="B602" s="49"/>
      <c r="C602" s="49"/>
      <c r="D602" s="49"/>
      <c r="E602" s="49"/>
      <c r="F602" s="49"/>
    </row>
    <row r="603" spans="2:6" x14ac:dyDescent="0.2">
      <c r="B603" s="49"/>
      <c r="C603" s="49"/>
      <c r="D603" s="49"/>
      <c r="E603" s="49"/>
      <c r="F603" s="49"/>
    </row>
    <row r="604" spans="2:6" x14ac:dyDescent="0.2">
      <c r="B604" s="49"/>
      <c r="C604" s="49"/>
      <c r="D604" s="49"/>
      <c r="E604" s="49"/>
      <c r="F604" s="49"/>
    </row>
    <row r="605" spans="2:6" x14ac:dyDescent="0.2">
      <c r="B605" s="49"/>
      <c r="C605" s="49"/>
      <c r="D605" s="49"/>
      <c r="E605" s="49"/>
      <c r="F605" s="49"/>
    </row>
    <row r="606" spans="2:6" x14ac:dyDescent="0.2">
      <c r="B606" s="49"/>
      <c r="C606" s="49"/>
      <c r="D606" s="49"/>
      <c r="E606" s="49"/>
      <c r="F606" s="49"/>
    </row>
    <row r="607" spans="2:6" x14ac:dyDescent="0.2">
      <c r="B607" s="49"/>
      <c r="C607" s="49"/>
      <c r="D607" s="49"/>
      <c r="E607" s="49"/>
      <c r="F607" s="49"/>
    </row>
    <row r="608" spans="2:6" x14ac:dyDescent="0.2">
      <c r="B608" s="49"/>
      <c r="C608" s="49"/>
      <c r="D608" s="49"/>
      <c r="E608" s="49"/>
      <c r="F608" s="49"/>
    </row>
    <row r="609" spans="2:6" x14ac:dyDescent="0.2">
      <c r="B609" s="49"/>
      <c r="C609" s="49"/>
      <c r="D609" s="49"/>
      <c r="E609" s="49"/>
      <c r="F609" s="49"/>
    </row>
    <row r="610" spans="2:6" x14ac:dyDescent="0.2">
      <c r="B610" s="49"/>
      <c r="C610" s="49"/>
      <c r="D610" s="49"/>
      <c r="E610" s="49"/>
      <c r="F610" s="49"/>
    </row>
    <row r="611" spans="2:6" x14ac:dyDescent="0.2">
      <c r="B611" s="49"/>
      <c r="C611" s="49"/>
      <c r="D611" s="49"/>
      <c r="E611" s="49"/>
      <c r="F611" s="49"/>
    </row>
    <row r="612" spans="2:6" x14ac:dyDescent="0.2">
      <c r="B612" s="49"/>
      <c r="C612" s="49"/>
      <c r="D612" s="49"/>
      <c r="E612" s="49"/>
      <c r="F612" s="49"/>
    </row>
    <row r="613" spans="2:6" x14ac:dyDescent="0.2">
      <c r="B613" s="49"/>
      <c r="C613" s="49"/>
      <c r="D613" s="49"/>
      <c r="E613" s="49"/>
      <c r="F613" s="49"/>
    </row>
    <row r="614" spans="2:6" x14ac:dyDescent="0.2">
      <c r="B614" s="49"/>
      <c r="C614" s="49"/>
      <c r="D614" s="49"/>
      <c r="E614" s="49"/>
      <c r="F614" s="49"/>
    </row>
    <row r="615" spans="2:6" x14ac:dyDescent="0.2">
      <c r="B615" s="49"/>
      <c r="C615" s="49"/>
      <c r="D615" s="49"/>
      <c r="E615" s="49"/>
      <c r="F615" s="49"/>
    </row>
    <row r="616" spans="2:6" x14ac:dyDescent="0.2">
      <c r="B616" s="49"/>
      <c r="C616" s="49"/>
      <c r="D616" s="49"/>
      <c r="E616" s="49"/>
      <c r="F616" s="49"/>
    </row>
    <row r="617" spans="2:6" x14ac:dyDescent="0.2">
      <c r="B617" s="49"/>
      <c r="C617" s="49"/>
      <c r="D617" s="49"/>
      <c r="E617" s="49"/>
      <c r="F617" s="49"/>
    </row>
    <row r="618" spans="2:6" x14ac:dyDescent="0.2">
      <c r="B618" s="49"/>
      <c r="C618" s="49"/>
      <c r="D618" s="49"/>
      <c r="E618" s="49"/>
      <c r="F618" s="49"/>
    </row>
    <row r="625" spans="2:6" s="41" customFormat="1" ht="15" x14ac:dyDescent="0.2"/>
    <row r="626" spans="2:6" s="41" customFormat="1" ht="15" x14ac:dyDescent="0.2"/>
    <row r="627" spans="2:6" s="41" customFormat="1" ht="15" x14ac:dyDescent="0.2"/>
    <row r="630" spans="2:6" s="44" customFormat="1" ht="11.25" x14ac:dyDescent="0.2"/>
    <row r="633" spans="2:6" x14ac:dyDescent="0.2">
      <c r="B633" s="49"/>
      <c r="C633" s="49"/>
      <c r="D633" s="49"/>
      <c r="E633" s="49"/>
      <c r="F633" s="49"/>
    </row>
    <row r="634" spans="2:6" x14ac:dyDescent="0.2">
      <c r="B634" s="49"/>
      <c r="C634" s="49"/>
      <c r="D634" s="49"/>
      <c r="E634" s="49"/>
      <c r="F634" s="49"/>
    </row>
    <row r="635" spans="2:6" x14ac:dyDescent="0.2">
      <c r="B635" s="49"/>
      <c r="C635" s="49"/>
      <c r="D635" s="49"/>
      <c r="E635" s="49"/>
      <c r="F635" s="49"/>
    </row>
    <row r="636" spans="2:6" x14ac:dyDescent="0.2">
      <c r="B636" s="49"/>
      <c r="C636" s="49"/>
      <c r="D636" s="49"/>
      <c r="E636" s="49"/>
      <c r="F636" s="49"/>
    </row>
    <row r="637" spans="2:6" x14ac:dyDescent="0.2">
      <c r="B637" s="49"/>
      <c r="C637" s="49"/>
      <c r="D637" s="49"/>
      <c r="E637" s="49"/>
      <c r="F637" s="49"/>
    </row>
    <row r="638" spans="2:6" x14ac:dyDescent="0.2">
      <c r="B638" s="49"/>
      <c r="C638" s="49"/>
      <c r="D638" s="49"/>
      <c r="E638" s="49"/>
      <c r="F638" s="49"/>
    </row>
    <row r="639" spans="2:6" x14ac:dyDescent="0.2">
      <c r="B639" s="49"/>
      <c r="C639" s="49"/>
      <c r="D639" s="49"/>
      <c r="E639" s="49"/>
      <c r="F639" s="49"/>
    </row>
    <row r="640" spans="2:6" x14ac:dyDescent="0.2">
      <c r="B640" s="49"/>
      <c r="C640" s="49"/>
      <c r="D640" s="49"/>
      <c r="E640" s="49"/>
      <c r="F640" s="49"/>
    </row>
    <row r="641" spans="2:6" x14ac:dyDescent="0.2">
      <c r="B641" s="49"/>
      <c r="C641" s="49"/>
      <c r="D641" s="49"/>
      <c r="E641" s="49"/>
      <c r="F641" s="49"/>
    </row>
    <row r="642" spans="2:6" x14ac:dyDescent="0.2">
      <c r="B642" s="49"/>
      <c r="C642" s="49"/>
      <c r="D642" s="49"/>
      <c r="E642" s="49"/>
      <c r="F642" s="49"/>
    </row>
    <row r="643" spans="2:6" x14ac:dyDescent="0.2">
      <c r="B643" s="49"/>
      <c r="C643" s="49"/>
      <c r="D643" s="49"/>
      <c r="E643" s="49"/>
      <c r="F643" s="49"/>
    </row>
    <row r="644" spans="2:6" x14ac:dyDescent="0.2">
      <c r="B644" s="49"/>
      <c r="C644" s="49"/>
      <c r="D644" s="49"/>
      <c r="E644" s="49"/>
      <c r="F644" s="49"/>
    </row>
    <row r="645" spans="2:6" x14ac:dyDescent="0.2">
      <c r="B645" s="49"/>
      <c r="C645" s="49"/>
      <c r="D645" s="49"/>
      <c r="E645" s="49"/>
      <c r="F645" s="49"/>
    </row>
    <row r="646" spans="2:6" x14ac:dyDescent="0.2">
      <c r="B646" s="49"/>
      <c r="C646" s="49"/>
      <c r="D646" s="49"/>
      <c r="E646" s="49"/>
      <c r="F646" s="49"/>
    </row>
    <row r="647" spans="2:6" x14ac:dyDescent="0.2">
      <c r="B647" s="49"/>
      <c r="C647" s="49"/>
      <c r="D647" s="49"/>
      <c r="E647" s="49"/>
      <c r="F647" s="49"/>
    </row>
    <row r="648" spans="2:6" x14ac:dyDescent="0.2">
      <c r="B648" s="49"/>
      <c r="C648" s="49"/>
      <c r="D648" s="49"/>
      <c r="E648" s="49"/>
      <c r="F648" s="49"/>
    </row>
    <row r="649" spans="2:6" x14ac:dyDescent="0.2">
      <c r="B649" s="49"/>
      <c r="C649" s="49"/>
      <c r="D649" s="49"/>
      <c r="E649" s="49"/>
      <c r="F649" s="49"/>
    </row>
    <row r="650" spans="2:6" x14ac:dyDescent="0.2">
      <c r="B650" s="49"/>
      <c r="C650" s="49"/>
      <c r="D650" s="49"/>
      <c r="E650" s="49"/>
      <c r="F650" s="49"/>
    </row>
    <row r="651" spans="2:6" x14ac:dyDescent="0.2">
      <c r="B651" s="49"/>
      <c r="C651" s="49"/>
      <c r="D651" s="49"/>
      <c r="E651" s="49"/>
      <c r="F651" s="49"/>
    </row>
    <row r="652" spans="2:6" x14ac:dyDescent="0.2">
      <c r="B652" s="49"/>
      <c r="C652" s="49"/>
      <c r="D652" s="49"/>
      <c r="E652" s="49"/>
      <c r="F652" s="49"/>
    </row>
    <row r="653" spans="2:6" x14ac:dyDescent="0.2">
      <c r="B653" s="49"/>
      <c r="C653" s="49"/>
      <c r="D653" s="49"/>
      <c r="E653" s="49"/>
      <c r="F653" s="49"/>
    </row>
    <row r="654" spans="2:6" x14ac:dyDescent="0.2">
      <c r="B654" s="49"/>
      <c r="C654" s="49"/>
      <c r="D654" s="49"/>
      <c r="E654" s="49"/>
      <c r="F654" s="49"/>
    </row>
    <row r="655" spans="2:6" x14ac:dyDescent="0.2">
      <c r="B655" s="49"/>
      <c r="C655" s="49"/>
      <c r="D655" s="49"/>
      <c r="E655" s="49"/>
      <c r="F655" s="49"/>
    </row>
    <row r="656" spans="2:6" x14ac:dyDescent="0.2">
      <c r="B656" s="49"/>
      <c r="C656" s="49"/>
      <c r="D656" s="49"/>
      <c r="E656" s="49"/>
      <c r="F656" s="49"/>
    </row>
    <row r="657" spans="2:6" x14ac:dyDescent="0.2">
      <c r="B657" s="49"/>
      <c r="C657" s="49"/>
      <c r="D657" s="49"/>
      <c r="E657" s="49"/>
      <c r="F657" s="49"/>
    </row>
    <row r="658" spans="2:6" x14ac:dyDescent="0.2">
      <c r="B658" s="49"/>
      <c r="C658" s="49"/>
      <c r="D658" s="49"/>
      <c r="E658" s="49"/>
      <c r="F658" s="49"/>
    </row>
    <row r="659" spans="2:6" x14ac:dyDescent="0.2">
      <c r="B659" s="49"/>
      <c r="C659" s="49"/>
      <c r="D659" s="49"/>
      <c r="E659" s="49"/>
      <c r="F659" s="49"/>
    </row>
    <row r="660" spans="2:6" x14ac:dyDescent="0.2">
      <c r="B660" s="49"/>
      <c r="C660" s="49"/>
      <c r="D660" s="49"/>
      <c r="E660" s="49"/>
      <c r="F660" s="49"/>
    </row>
    <row r="661" spans="2:6" x14ac:dyDescent="0.2">
      <c r="B661" s="49"/>
      <c r="C661" s="49"/>
      <c r="D661" s="49"/>
      <c r="E661" s="49"/>
      <c r="F661" s="49"/>
    </row>
    <row r="662" spans="2:6" x14ac:dyDescent="0.2">
      <c r="B662" s="49"/>
      <c r="C662" s="49"/>
      <c r="D662" s="49"/>
      <c r="E662" s="49"/>
      <c r="F662" s="49"/>
    </row>
    <row r="663" spans="2:6" x14ac:dyDescent="0.2">
      <c r="B663" s="49"/>
      <c r="C663" s="49"/>
      <c r="D663" s="49"/>
      <c r="E663" s="49"/>
      <c r="F663" s="49"/>
    </row>
    <row r="664" spans="2:6" x14ac:dyDescent="0.2">
      <c r="B664" s="49"/>
      <c r="C664" s="49"/>
      <c r="D664" s="49"/>
      <c r="E664" s="49"/>
      <c r="F664" s="49"/>
    </row>
    <row r="665" spans="2:6" x14ac:dyDescent="0.2">
      <c r="B665" s="49"/>
      <c r="C665" s="49"/>
      <c r="D665" s="49"/>
      <c r="E665" s="49"/>
      <c r="F665" s="49"/>
    </row>
    <row r="666" spans="2:6" x14ac:dyDescent="0.2">
      <c r="B666" s="49"/>
      <c r="C666" s="49"/>
      <c r="D666" s="49"/>
      <c r="E666" s="49"/>
      <c r="F666" s="49"/>
    </row>
    <row r="667" spans="2:6" x14ac:dyDescent="0.2">
      <c r="B667" s="49"/>
      <c r="C667" s="49"/>
      <c r="D667" s="49"/>
      <c r="E667" s="49"/>
      <c r="F667" s="49"/>
    </row>
    <row r="668" spans="2:6" x14ac:dyDescent="0.2">
      <c r="B668" s="49"/>
      <c r="C668" s="49"/>
      <c r="D668" s="49"/>
      <c r="E668" s="49"/>
      <c r="F668" s="49"/>
    </row>
    <row r="669" spans="2:6" x14ac:dyDescent="0.2">
      <c r="B669" s="49"/>
      <c r="C669" s="49"/>
      <c r="D669" s="49"/>
      <c r="E669" s="49"/>
      <c r="F669" s="49"/>
    </row>
    <row r="670" spans="2:6" x14ac:dyDescent="0.2">
      <c r="B670" s="49"/>
      <c r="C670" s="49"/>
      <c r="D670" s="49"/>
      <c r="E670" s="49"/>
      <c r="F670" s="49"/>
    </row>
    <row r="677" spans="2:6" s="41" customFormat="1" ht="15" x14ac:dyDescent="0.2"/>
    <row r="678" spans="2:6" s="41" customFormat="1" ht="15" x14ac:dyDescent="0.2"/>
    <row r="679" spans="2:6" s="41" customFormat="1" ht="15" x14ac:dyDescent="0.2"/>
    <row r="682" spans="2:6" s="44" customFormat="1" ht="11.25" x14ac:dyDescent="0.2"/>
    <row r="685" spans="2:6" x14ac:dyDescent="0.2">
      <c r="B685" s="49"/>
      <c r="C685" s="49"/>
      <c r="D685" s="49"/>
      <c r="E685" s="49"/>
      <c r="F685" s="49"/>
    </row>
    <row r="686" spans="2:6" x14ac:dyDescent="0.2">
      <c r="B686" s="49"/>
      <c r="C686" s="49"/>
      <c r="D686" s="49"/>
      <c r="E686" s="49"/>
      <c r="F686" s="49"/>
    </row>
    <row r="687" spans="2:6" x14ac:dyDescent="0.2">
      <c r="B687" s="49"/>
      <c r="C687" s="49"/>
      <c r="D687" s="49"/>
      <c r="E687" s="49"/>
      <c r="F687" s="49"/>
    </row>
    <row r="688" spans="2:6" x14ac:dyDescent="0.2">
      <c r="B688" s="49"/>
      <c r="C688" s="49"/>
      <c r="D688" s="49"/>
      <c r="E688" s="49"/>
      <c r="F688" s="49"/>
    </row>
    <row r="689" spans="2:6" x14ac:dyDescent="0.2">
      <c r="B689" s="49"/>
      <c r="C689" s="49"/>
      <c r="D689" s="49"/>
      <c r="E689" s="49"/>
      <c r="F689" s="49"/>
    </row>
    <row r="690" spans="2:6" x14ac:dyDescent="0.2">
      <c r="B690" s="49"/>
      <c r="C690" s="49"/>
      <c r="D690" s="49"/>
      <c r="E690" s="49"/>
      <c r="F690" s="49"/>
    </row>
    <row r="691" spans="2:6" x14ac:dyDescent="0.2">
      <c r="B691" s="49"/>
      <c r="C691" s="49"/>
      <c r="D691" s="49"/>
      <c r="E691" s="49"/>
      <c r="F691" s="49"/>
    </row>
    <row r="692" spans="2:6" x14ac:dyDescent="0.2">
      <c r="B692" s="49"/>
      <c r="C692" s="49"/>
      <c r="D692" s="49"/>
      <c r="E692" s="49"/>
      <c r="F692" s="49"/>
    </row>
    <row r="693" spans="2:6" x14ac:dyDescent="0.2">
      <c r="B693" s="49"/>
      <c r="C693" s="49"/>
      <c r="D693" s="49"/>
      <c r="E693" s="49"/>
      <c r="F693" s="49"/>
    </row>
    <row r="694" spans="2:6" x14ac:dyDescent="0.2">
      <c r="B694" s="49"/>
      <c r="C694" s="49"/>
      <c r="D694" s="49"/>
      <c r="E694" s="49"/>
      <c r="F694" s="49"/>
    </row>
    <row r="695" spans="2:6" x14ac:dyDescent="0.2">
      <c r="B695" s="49"/>
      <c r="C695" s="49"/>
      <c r="D695" s="49"/>
      <c r="E695" s="49"/>
      <c r="F695" s="49"/>
    </row>
    <row r="696" spans="2:6" x14ac:dyDescent="0.2">
      <c r="B696" s="49"/>
      <c r="C696" s="49"/>
      <c r="D696" s="49"/>
      <c r="E696" s="49"/>
      <c r="F696" s="49"/>
    </row>
    <row r="697" spans="2:6" x14ac:dyDescent="0.2">
      <c r="B697" s="49"/>
      <c r="C697" s="49"/>
      <c r="D697" s="49"/>
      <c r="E697" s="49"/>
      <c r="F697" s="49"/>
    </row>
    <row r="698" spans="2:6" x14ac:dyDescent="0.2">
      <c r="B698" s="49"/>
      <c r="C698" s="49"/>
      <c r="D698" s="49"/>
      <c r="E698" s="49"/>
      <c r="F698" s="49"/>
    </row>
    <row r="699" spans="2:6" x14ac:dyDescent="0.2">
      <c r="B699" s="49"/>
      <c r="C699" s="49"/>
      <c r="D699" s="49"/>
      <c r="E699" s="49"/>
      <c r="F699" s="49"/>
    </row>
    <row r="700" spans="2:6" x14ac:dyDescent="0.2">
      <c r="B700" s="49"/>
      <c r="C700" s="49"/>
      <c r="D700" s="49"/>
      <c r="E700" s="49"/>
      <c r="F700" s="49"/>
    </row>
    <row r="701" spans="2:6" x14ac:dyDescent="0.2">
      <c r="B701" s="49"/>
      <c r="C701" s="49"/>
      <c r="D701" s="49"/>
      <c r="E701" s="49"/>
      <c r="F701" s="49"/>
    </row>
    <row r="702" spans="2:6" x14ac:dyDescent="0.2">
      <c r="B702" s="49"/>
      <c r="C702" s="49"/>
      <c r="D702" s="49"/>
      <c r="E702" s="49"/>
      <c r="F702" s="49"/>
    </row>
    <row r="703" spans="2:6" x14ac:dyDescent="0.2">
      <c r="B703" s="49"/>
      <c r="C703" s="49"/>
      <c r="D703" s="49"/>
      <c r="E703" s="49"/>
      <c r="F703" s="49"/>
    </row>
    <row r="704" spans="2:6" x14ac:dyDescent="0.2">
      <c r="B704" s="49"/>
      <c r="C704" s="49"/>
      <c r="D704" s="49"/>
      <c r="E704" s="49"/>
      <c r="F704" s="49"/>
    </row>
    <row r="705" spans="2:6" x14ac:dyDescent="0.2">
      <c r="B705" s="49"/>
      <c r="C705" s="49"/>
      <c r="D705" s="49"/>
      <c r="E705" s="49"/>
      <c r="F705" s="49"/>
    </row>
    <row r="706" spans="2:6" x14ac:dyDescent="0.2">
      <c r="B706" s="49"/>
      <c r="C706" s="49"/>
      <c r="D706" s="49"/>
      <c r="E706" s="49"/>
      <c r="F706" s="49"/>
    </row>
    <row r="707" spans="2:6" x14ac:dyDescent="0.2">
      <c r="B707" s="49"/>
      <c r="C707" s="49"/>
      <c r="D707" s="49"/>
      <c r="E707" s="49"/>
      <c r="F707" s="49"/>
    </row>
    <row r="708" spans="2:6" x14ac:dyDescent="0.2">
      <c r="B708" s="49"/>
      <c r="C708" s="49"/>
      <c r="D708" s="49"/>
      <c r="E708" s="49"/>
      <c r="F708" s="49"/>
    </row>
    <row r="709" spans="2:6" x14ac:dyDescent="0.2">
      <c r="B709" s="49"/>
      <c r="C709" s="49"/>
      <c r="D709" s="49"/>
      <c r="E709" s="49"/>
      <c r="F709" s="49"/>
    </row>
    <row r="710" spans="2:6" x14ac:dyDescent="0.2">
      <c r="B710" s="49"/>
      <c r="C710" s="49"/>
      <c r="D710" s="49"/>
      <c r="E710" s="49"/>
      <c r="F710" s="49"/>
    </row>
    <row r="711" spans="2:6" x14ac:dyDescent="0.2">
      <c r="B711" s="49"/>
      <c r="C711" s="49"/>
      <c r="D711" s="49"/>
      <c r="E711" s="49"/>
      <c r="F711" s="49"/>
    </row>
    <row r="712" spans="2:6" x14ac:dyDescent="0.2">
      <c r="B712" s="49"/>
      <c r="C712" s="49"/>
      <c r="D712" s="49"/>
      <c r="E712" s="49"/>
      <c r="F712" s="49"/>
    </row>
    <row r="713" spans="2:6" x14ac:dyDescent="0.2">
      <c r="B713" s="49"/>
      <c r="C713" s="49"/>
      <c r="D713" s="49"/>
      <c r="E713" s="49"/>
      <c r="F713" s="49"/>
    </row>
    <row r="714" spans="2:6" x14ac:dyDescent="0.2">
      <c r="B714" s="49"/>
      <c r="C714" s="49"/>
      <c r="D714" s="49"/>
      <c r="E714" s="49"/>
      <c r="F714" s="49"/>
    </row>
    <row r="715" spans="2:6" x14ac:dyDescent="0.2">
      <c r="B715" s="49"/>
      <c r="C715" s="49"/>
      <c r="D715" s="49"/>
      <c r="E715" s="49"/>
      <c r="F715" s="49"/>
    </row>
    <row r="716" spans="2:6" x14ac:dyDescent="0.2">
      <c r="B716" s="49"/>
      <c r="C716" s="49"/>
      <c r="D716" s="49"/>
      <c r="E716" s="49"/>
      <c r="F716" s="49"/>
    </row>
    <row r="717" spans="2:6" x14ac:dyDescent="0.2">
      <c r="B717" s="49"/>
      <c r="C717" s="49"/>
      <c r="D717" s="49"/>
      <c r="E717" s="49"/>
      <c r="F717" s="49"/>
    </row>
    <row r="718" spans="2:6" x14ac:dyDescent="0.2">
      <c r="B718" s="49"/>
      <c r="C718" s="49"/>
      <c r="D718" s="49"/>
      <c r="E718" s="49"/>
      <c r="F718" s="49"/>
    </row>
    <row r="719" spans="2:6" x14ac:dyDescent="0.2">
      <c r="B719" s="49"/>
      <c r="C719" s="49"/>
      <c r="D719" s="49"/>
      <c r="E719" s="49"/>
      <c r="F719" s="49"/>
    </row>
    <row r="720" spans="2:6" x14ac:dyDescent="0.2">
      <c r="B720" s="49"/>
      <c r="C720" s="49"/>
      <c r="D720" s="49"/>
      <c r="E720" s="49"/>
      <c r="F720" s="49"/>
    </row>
    <row r="721" spans="2:6" x14ac:dyDescent="0.2">
      <c r="B721" s="49"/>
      <c r="C721" s="49"/>
      <c r="D721" s="49"/>
      <c r="E721" s="49"/>
      <c r="F721" s="49"/>
    </row>
    <row r="722" spans="2:6" x14ac:dyDescent="0.2">
      <c r="B722" s="49"/>
      <c r="C722" s="49"/>
      <c r="D722" s="49"/>
      <c r="E722" s="49"/>
      <c r="F722" s="49"/>
    </row>
    <row r="729" spans="2:6" s="41" customFormat="1" ht="15" x14ac:dyDescent="0.2"/>
    <row r="730" spans="2:6" s="41" customFormat="1" ht="15" x14ac:dyDescent="0.2"/>
    <row r="731" spans="2:6" s="41" customFormat="1" ht="15" x14ac:dyDescent="0.2"/>
    <row r="734" spans="2:6" s="44" customFormat="1" ht="11.25" x14ac:dyDescent="0.2"/>
    <row r="737" spans="2:6" x14ac:dyDescent="0.2">
      <c r="B737" s="49"/>
      <c r="C737" s="49"/>
      <c r="D737" s="49"/>
      <c r="E737" s="49"/>
      <c r="F737" s="49"/>
    </row>
    <row r="738" spans="2:6" x14ac:dyDescent="0.2">
      <c r="B738" s="49"/>
      <c r="C738" s="49"/>
      <c r="D738" s="49"/>
      <c r="E738" s="49"/>
      <c r="F738" s="49"/>
    </row>
    <row r="739" spans="2:6" x14ac:dyDescent="0.2">
      <c r="B739" s="49"/>
      <c r="C739" s="49"/>
      <c r="D739" s="49"/>
      <c r="E739" s="49"/>
      <c r="F739" s="49"/>
    </row>
    <row r="740" spans="2:6" x14ac:dyDescent="0.2">
      <c r="B740" s="49"/>
      <c r="C740" s="49"/>
      <c r="D740" s="49"/>
      <c r="E740" s="49"/>
      <c r="F740" s="49"/>
    </row>
    <row r="741" spans="2:6" x14ac:dyDescent="0.2">
      <c r="B741" s="49"/>
      <c r="C741" s="49"/>
      <c r="D741" s="49"/>
      <c r="E741" s="49"/>
      <c r="F741" s="49"/>
    </row>
    <row r="742" spans="2:6" x14ac:dyDescent="0.2">
      <c r="B742" s="49"/>
      <c r="C742" s="49"/>
      <c r="D742" s="49"/>
      <c r="E742" s="49"/>
      <c r="F742" s="49"/>
    </row>
    <row r="743" spans="2:6" x14ac:dyDescent="0.2">
      <c r="B743" s="49"/>
      <c r="C743" s="49"/>
      <c r="D743" s="49"/>
      <c r="E743" s="49"/>
      <c r="F743" s="49"/>
    </row>
    <row r="744" spans="2:6" x14ac:dyDescent="0.2">
      <c r="B744" s="49"/>
      <c r="C744" s="49"/>
      <c r="D744" s="49"/>
      <c r="E744" s="49"/>
      <c r="F744" s="49"/>
    </row>
    <row r="745" spans="2:6" x14ac:dyDescent="0.2">
      <c r="B745" s="49"/>
      <c r="C745" s="49"/>
      <c r="D745" s="49"/>
      <c r="E745" s="49"/>
      <c r="F745" s="49"/>
    </row>
    <row r="746" spans="2:6" x14ac:dyDescent="0.2">
      <c r="B746" s="49"/>
      <c r="C746" s="49"/>
      <c r="D746" s="49"/>
      <c r="E746" s="49"/>
      <c r="F746" s="49"/>
    </row>
    <row r="747" spans="2:6" x14ac:dyDescent="0.2">
      <c r="B747" s="49"/>
      <c r="C747" s="49"/>
      <c r="D747" s="49"/>
      <c r="E747" s="49"/>
      <c r="F747" s="49"/>
    </row>
    <row r="748" spans="2:6" x14ac:dyDescent="0.2">
      <c r="B748" s="49"/>
      <c r="C748" s="49"/>
      <c r="D748" s="49"/>
      <c r="E748" s="49"/>
      <c r="F748" s="49"/>
    </row>
    <row r="749" spans="2:6" x14ac:dyDescent="0.2">
      <c r="B749" s="49"/>
      <c r="C749" s="49"/>
      <c r="D749" s="49"/>
      <c r="E749" s="49"/>
      <c r="F749" s="49"/>
    </row>
    <row r="750" spans="2:6" x14ac:dyDescent="0.2">
      <c r="B750" s="49"/>
      <c r="C750" s="49"/>
      <c r="D750" s="49"/>
      <c r="E750" s="49"/>
      <c r="F750" s="49"/>
    </row>
    <row r="751" spans="2:6" x14ac:dyDescent="0.2">
      <c r="B751" s="49"/>
      <c r="C751" s="49"/>
      <c r="D751" s="49"/>
      <c r="E751" s="49"/>
      <c r="F751" s="49"/>
    </row>
    <row r="752" spans="2:6" x14ac:dyDescent="0.2">
      <c r="B752" s="49"/>
      <c r="C752" s="49"/>
      <c r="D752" s="49"/>
      <c r="E752" s="49"/>
      <c r="F752" s="49"/>
    </row>
    <row r="753" spans="2:6" x14ac:dyDescent="0.2">
      <c r="B753" s="49"/>
      <c r="C753" s="49"/>
      <c r="D753" s="49"/>
      <c r="E753" s="49"/>
      <c r="F753" s="49"/>
    </row>
    <row r="754" spans="2:6" x14ac:dyDescent="0.2">
      <c r="B754" s="49"/>
      <c r="C754" s="49"/>
      <c r="D754" s="49"/>
      <c r="E754" s="49"/>
      <c r="F754" s="49"/>
    </row>
    <row r="755" spans="2:6" x14ac:dyDescent="0.2">
      <c r="B755" s="49"/>
      <c r="C755" s="49"/>
      <c r="D755" s="49"/>
      <c r="E755" s="49"/>
      <c r="F755" s="49"/>
    </row>
    <row r="756" spans="2:6" x14ac:dyDescent="0.2">
      <c r="B756" s="49"/>
      <c r="C756" s="49"/>
      <c r="D756" s="49"/>
      <c r="E756" s="49"/>
      <c r="F756" s="49"/>
    </row>
    <row r="757" spans="2:6" x14ac:dyDescent="0.2">
      <c r="B757" s="49"/>
      <c r="C757" s="49"/>
      <c r="D757" s="49"/>
      <c r="E757" s="49"/>
      <c r="F757" s="49"/>
    </row>
    <row r="758" spans="2:6" x14ac:dyDescent="0.2">
      <c r="B758" s="49"/>
      <c r="C758" s="49"/>
      <c r="D758" s="49"/>
      <c r="E758" s="49"/>
      <c r="F758" s="49"/>
    </row>
    <row r="759" spans="2:6" x14ac:dyDescent="0.2">
      <c r="B759" s="49"/>
      <c r="C759" s="49"/>
      <c r="D759" s="49"/>
      <c r="E759" s="49"/>
      <c r="F759" s="49"/>
    </row>
    <row r="760" spans="2:6" x14ac:dyDescent="0.2">
      <c r="B760" s="49"/>
      <c r="C760" s="49"/>
      <c r="D760" s="49"/>
      <c r="E760" s="49"/>
      <c r="F760" s="49"/>
    </row>
    <row r="761" spans="2:6" x14ac:dyDescent="0.2">
      <c r="B761" s="49"/>
      <c r="C761" s="49"/>
      <c r="D761" s="49"/>
      <c r="E761" s="49"/>
      <c r="F761" s="49"/>
    </row>
    <row r="762" spans="2:6" x14ac:dyDescent="0.2">
      <c r="B762" s="49"/>
      <c r="C762" s="49"/>
      <c r="D762" s="49"/>
      <c r="E762" s="49"/>
      <c r="F762" s="49"/>
    </row>
    <row r="763" spans="2:6" x14ac:dyDescent="0.2">
      <c r="B763" s="49"/>
      <c r="C763" s="49"/>
      <c r="D763" s="49"/>
      <c r="E763" s="49"/>
      <c r="F763" s="49"/>
    </row>
    <row r="764" spans="2:6" x14ac:dyDescent="0.2">
      <c r="B764" s="49"/>
      <c r="C764" s="49"/>
      <c r="D764" s="49"/>
      <c r="E764" s="49"/>
      <c r="F764" s="49"/>
    </row>
    <row r="765" spans="2:6" x14ac:dyDescent="0.2">
      <c r="B765" s="49"/>
      <c r="C765" s="49"/>
      <c r="D765" s="49"/>
      <c r="E765" s="49"/>
      <c r="F765" s="49"/>
    </row>
    <row r="766" spans="2:6" x14ac:dyDescent="0.2">
      <c r="B766" s="49"/>
      <c r="C766" s="49"/>
      <c r="D766" s="49"/>
      <c r="E766" s="49"/>
      <c r="F766" s="49"/>
    </row>
    <row r="767" spans="2:6" x14ac:dyDescent="0.2">
      <c r="B767" s="49"/>
      <c r="C767" s="49"/>
      <c r="D767" s="49"/>
      <c r="E767" s="49"/>
      <c r="F767" s="49"/>
    </row>
    <row r="768" spans="2:6" x14ac:dyDescent="0.2">
      <c r="B768" s="49"/>
      <c r="C768" s="49"/>
      <c r="D768" s="49"/>
      <c r="E768" s="49"/>
      <c r="F768" s="49"/>
    </row>
    <row r="769" spans="2:6" x14ac:dyDescent="0.2">
      <c r="B769" s="49"/>
      <c r="C769" s="49"/>
      <c r="D769" s="49"/>
      <c r="E769" s="49"/>
      <c r="F769" s="49"/>
    </row>
    <row r="770" spans="2:6" x14ac:dyDescent="0.2">
      <c r="B770" s="49"/>
      <c r="C770" s="49"/>
      <c r="D770" s="49"/>
      <c r="E770" s="49"/>
      <c r="F770" s="49"/>
    </row>
    <row r="771" spans="2:6" x14ac:dyDescent="0.2">
      <c r="B771" s="49"/>
      <c r="C771" s="49"/>
      <c r="D771" s="49"/>
      <c r="E771" s="49"/>
      <c r="F771" s="49"/>
    </row>
    <row r="772" spans="2:6" x14ac:dyDescent="0.2">
      <c r="B772" s="49"/>
      <c r="C772" s="49"/>
      <c r="D772" s="49"/>
      <c r="E772" s="49"/>
      <c r="F772" s="49"/>
    </row>
    <row r="773" spans="2:6" x14ac:dyDescent="0.2">
      <c r="B773" s="49"/>
      <c r="C773" s="49"/>
      <c r="D773" s="49"/>
      <c r="E773" s="49"/>
      <c r="F773" s="49"/>
    </row>
    <row r="774" spans="2:6" x14ac:dyDescent="0.2">
      <c r="B774" s="49"/>
      <c r="C774" s="49"/>
      <c r="D774" s="49"/>
      <c r="E774" s="49"/>
      <c r="F774" s="49"/>
    </row>
  </sheetData>
  <mergeCells count="1">
    <mergeCell ref="A3:K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24"/>
  <dimension ref="A1:K773"/>
  <sheetViews>
    <sheetView showGridLines="0" workbookViewId="0">
      <selection activeCell="A3" sqref="A3:K3"/>
    </sheetView>
  </sheetViews>
  <sheetFormatPr defaultColWidth="9.140625" defaultRowHeight="12.75" x14ac:dyDescent="0.2"/>
  <cols>
    <col min="1" max="1" width="17.140625" style="44" customWidth="1"/>
    <col min="2" max="9" width="9.7109375" customWidth="1"/>
    <col min="10" max="10" width="1.140625" customWidth="1"/>
    <col min="11" max="11" width="9.7109375" customWidth="1"/>
  </cols>
  <sheetData>
    <row r="1" spans="1:11" s="41" customFormat="1" ht="15.75" customHeight="1" x14ac:dyDescent="0.2"/>
    <row r="2" spans="1:11" s="41" customFormat="1" ht="15.75" customHeight="1" x14ac:dyDescent="0.25">
      <c r="A2" s="33"/>
    </row>
    <row r="3" spans="1:11" s="41" customFormat="1" ht="15.75" customHeight="1" x14ac:dyDescent="0.25">
      <c r="A3" s="135" t="s">
        <v>221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</row>
    <row r="4" spans="1:11" s="41" customFormat="1" ht="15.75" customHeight="1" x14ac:dyDescent="0.25">
      <c r="A4" s="33"/>
    </row>
    <row r="5" spans="1:11" ht="15.75" customHeight="1" x14ac:dyDescent="0.2"/>
    <row r="6" spans="1:11" s="44" customFormat="1" ht="15.75" customHeight="1" x14ac:dyDescent="0.2">
      <c r="B6" s="67" t="s">
        <v>95</v>
      </c>
      <c r="C6" s="67" t="s">
        <v>161</v>
      </c>
      <c r="D6" s="67" t="s">
        <v>162</v>
      </c>
      <c r="E6" s="67" t="s">
        <v>94</v>
      </c>
      <c r="F6" s="102" t="s">
        <v>163</v>
      </c>
      <c r="G6" s="67" t="s">
        <v>93</v>
      </c>
      <c r="H6" s="67" t="s">
        <v>164</v>
      </c>
      <c r="I6" s="67" t="s">
        <v>158</v>
      </c>
      <c r="J6" s="60"/>
      <c r="K6" s="67" t="s">
        <v>100</v>
      </c>
    </row>
    <row r="7" spans="1:11" s="44" customFormat="1" ht="15.75" customHeight="1" x14ac:dyDescent="0.2">
      <c r="B7" s="67" t="s">
        <v>160</v>
      </c>
      <c r="C7" s="67" t="s">
        <v>160</v>
      </c>
      <c r="D7" s="67" t="s">
        <v>160</v>
      </c>
      <c r="E7" s="67" t="s">
        <v>160</v>
      </c>
      <c r="F7" s="102"/>
      <c r="G7" s="67"/>
      <c r="H7" s="67" t="s">
        <v>102</v>
      </c>
      <c r="I7" s="67"/>
      <c r="J7" s="60"/>
      <c r="K7" s="67" t="s">
        <v>101</v>
      </c>
    </row>
    <row r="8" spans="1:11" s="44" customFormat="1" ht="15.75" hidden="1" customHeight="1" x14ac:dyDescent="0.2">
      <c r="B8" s="66"/>
      <c r="C8" s="47"/>
      <c r="D8" s="47"/>
      <c r="E8" s="47"/>
      <c r="F8" s="79"/>
      <c r="G8" s="47"/>
      <c r="H8" s="47"/>
      <c r="I8" s="47"/>
      <c r="J8"/>
      <c r="K8" s="47"/>
    </row>
    <row r="9" spans="1:11" ht="15.75" customHeight="1" x14ac:dyDescent="0.2">
      <c r="A9" s="50" t="s">
        <v>229</v>
      </c>
      <c r="B9" s="62">
        <f>IF(OR('Tabel A F'!B9&lt;5,'Tabel A Br'!B9&lt;0.5),"-",IFERROR('Tabel A Br'!B9/'Tabel A F'!B9*100,"-"))</f>
        <v>6.2668858195211783</v>
      </c>
      <c r="C9" s="62">
        <f>IF(OR('Tabel A F'!C9&lt;5,'Tabel A Br'!C9&lt;0.5),"-",IFERROR('Tabel A Br'!C9/'Tabel A F'!C9*100,"-"))</f>
        <v>2.159940758293839</v>
      </c>
      <c r="D9" s="62">
        <f>IF(OR('Tabel A F'!D9&lt;5,'Tabel A Br'!D9&lt;0.5),"-",IFERROR('Tabel A Br'!D9/'Tabel A F'!D9*100,"-"))</f>
        <v>3.4524161003659173</v>
      </c>
      <c r="E9" s="62">
        <f>IF(OR('Tabel A F'!E9&lt;5,'Tabel A Br'!E9&lt;0.5),"-",IFERROR('Tabel A Br'!E9/'Tabel A F'!E9*100,"-"))</f>
        <v>3.3137946287519746</v>
      </c>
      <c r="F9" s="62">
        <f>IF(OR('Tabel A F'!F9&lt;5,'Tabel A Br'!F9&lt;0.5),"-",IFERROR('Tabel A Br'!F9/'Tabel A F'!F9*100,"-"))</f>
        <v>8.1236135831381731</v>
      </c>
      <c r="G9" s="62">
        <f>IF(OR('Tabel A F'!G9&lt;5,'Tabel A Br'!G9&lt;0.5),"-",IFERROR('Tabel A Br'!G9/'Tabel A F'!G9*100,"-"))</f>
        <v>1.9037174721189591</v>
      </c>
      <c r="H9" s="62">
        <f>IF(OR('Tabel A F'!H9&lt;5,'Tabel A Br'!H9&lt;0.5),"-",IFERROR('Tabel A Br'!H9/'Tabel A F'!H9*100,"-"))</f>
        <v>2.7617536402758947</v>
      </c>
      <c r="I9" s="62">
        <f>IF(OR('Tabel A F'!I9&lt;5,'Tabel A Br'!I9&lt;0.5),"-",IFERROR('Tabel A Br'!I9/'Tabel A F'!I9*100,"-"))</f>
        <v>3.0756874999999999</v>
      </c>
      <c r="K9" s="62">
        <f>IF(OR('Tabel A F'!K9&lt;5,'Tabel A Br'!K9&lt;0.5),"-",IFERROR('Tabel A Br'!K9/'Tabel A F'!K9*100,"-"))</f>
        <v>3.4209846593279627</v>
      </c>
    </row>
    <row r="10" spans="1:11" ht="15.75" customHeight="1" x14ac:dyDescent="0.2">
      <c r="A10" s="52" t="s">
        <v>230</v>
      </c>
      <c r="B10" s="105">
        <f>IF(OR('Tabel A F'!B10&lt;5,'Tabel A Br'!B10&lt;0.5),"-",IFERROR('Tabel A Br'!B10/'Tabel A F'!B10*100,"-"))</f>
        <v>3.4713770161290318</v>
      </c>
      <c r="C10" s="105">
        <f>IF(OR('Tabel A F'!C10&lt;5,'Tabel A Br'!C10&lt;0.5),"-",IFERROR('Tabel A Br'!C10/'Tabel A F'!C10*100,"-"))</f>
        <v>1.7263459522422828</v>
      </c>
      <c r="D10" s="105">
        <f>IF(OR('Tabel A F'!D10&lt;5,'Tabel A Br'!D10&lt;0.5),"-",IFERROR('Tabel A Br'!D10/'Tabel A F'!D10*100,"-"))</f>
        <v>2.6545526969741267</v>
      </c>
      <c r="E10" s="105">
        <f>IF(OR('Tabel A F'!E10&lt;5,'Tabel A Br'!E10&lt;0.5),"-",IFERROR('Tabel A Br'!E10/'Tabel A F'!E10*100,"-"))</f>
        <v>1.3871787577050736</v>
      </c>
      <c r="F10" s="105">
        <f>IF(OR('Tabel A F'!F10&lt;5,'Tabel A Br'!F10&lt;0.5),"-",IFERROR('Tabel A Br'!F10/'Tabel A F'!F10*100,"-"))</f>
        <v>2.3623305249513935</v>
      </c>
      <c r="G10" s="105">
        <f>IF(OR('Tabel A F'!G10&lt;5,'Tabel A Br'!G10&lt;0.5),"-",IFERROR('Tabel A Br'!G10/'Tabel A F'!G10*100,"-"))</f>
        <v>1.5401916468411314</v>
      </c>
      <c r="H10" s="105">
        <f>IF(OR('Tabel A F'!H10&lt;5,'Tabel A Br'!H10&lt;0.5),"-",IFERROR('Tabel A Br'!H10/'Tabel A F'!H10*100,"-"))</f>
        <v>2.6320903982016701</v>
      </c>
      <c r="I10" s="105">
        <f>IF(OR('Tabel A F'!I10&lt;5,'Tabel A Br'!I10&lt;0.5),"-",IFERROR('Tabel A Br'!I10/'Tabel A F'!I10*100,"-"))</f>
        <v>3.9044461538461537</v>
      </c>
      <c r="K10" s="105">
        <f>IF(OR('Tabel A F'!K10&lt;5,'Tabel A Br'!K10&lt;0.5),"-",IFERROR('Tabel A Br'!K10/'Tabel A F'!K10*100,"-"))</f>
        <v>2.3128671997167558</v>
      </c>
    </row>
    <row r="11" spans="1:11" ht="15.75" customHeight="1" x14ac:dyDescent="0.2">
      <c r="A11" s="50" t="s">
        <v>231</v>
      </c>
      <c r="B11" s="62">
        <f>IF(OR('Tabel A F'!B11&lt;5,'Tabel A Br'!B11&lt;0.5),"-",IFERROR('Tabel A Br'!B11/'Tabel A F'!B11*100,"-"))</f>
        <v>16.426667617689017</v>
      </c>
      <c r="C11" s="62">
        <f>IF(OR('Tabel A F'!C11&lt;5,'Tabel A Br'!C11&lt;0.5),"-",IFERROR('Tabel A Br'!C11/'Tabel A F'!C11*100,"-"))</f>
        <v>5.74925</v>
      </c>
      <c r="D11" s="62">
        <f>IF(OR('Tabel A F'!D11&lt;5,'Tabel A Br'!D11&lt;0.5),"-",IFERROR('Tabel A Br'!D11/'Tabel A F'!D11*100,"-"))</f>
        <v>11.223638665132336</v>
      </c>
      <c r="E11" s="62">
        <f>IF(OR('Tabel A F'!E11&lt;5,'Tabel A Br'!E11&lt;0.5),"-",IFERROR('Tabel A Br'!E11/'Tabel A F'!E11*100,"-"))</f>
        <v>6.8465816993464061</v>
      </c>
      <c r="F11" s="62">
        <f>IF(OR('Tabel A F'!F11&lt;5,'Tabel A Br'!F11&lt;0.5),"-",IFERROR('Tabel A Br'!F11/'Tabel A F'!F11*100,"-"))</f>
        <v>16.110325744308231</v>
      </c>
      <c r="G11" s="62">
        <f>IF(OR('Tabel A F'!G11&lt;5,'Tabel A Br'!G11&lt;0.5),"-",IFERROR('Tabel A Br'!G11/'Tabel A F'!G11*100,"-"))</f>
        <v>6.3130296084049657</v>
      </c>
      <c r="H11" s="62">
        <f>IF(OR('Tabel A F'!H11&lt;5,'Tabel A Br'!H11&lt;0.5),"-",IFERROR('Tabel A Br'!H11/'Tabel A F'!H11*100,"-"))</f>
        <v>8.0011369034765707</v>
      </c>
      <c r="I11" s="62">
        <f>IF(OR('Tabel A F'!I11&lt;5,'Tabel A Br'!I11&lt;0.5),"-",IFERROR('Tabel A Br'!I11/'Tabel A F'!I11*100,"-"))</f>
        <v>12.457068965517241</v>
      </c>
      <c r="K11" s="62">
        <f>IF(OR('Tabel A F'!K11&lt;5,'Tabel A Br'!K11&lt;0.5),"-",IFERROR('Tabel A Br'!K11/'Tabel A F'!K11*100,"-"))</f>
        <v>9.4225982211681014</v>
      </c>
    </row>
    <row r="12" spans="1:11" ht="15.75" customHeight="1" x14ac:dyDescent="0.2">
      <c r="A12" s="52" t="s">
        <v>26</v>
      </c>
      <c r="B12" s="105">
        <f>IF(OR('Tabel A F'!B12&lt;5,'Tabel A Br'!B12&lt;0.5),"-",IFERROR('Tabel A Br'!B12/'Tabel A F'!B12*100,"-"))</f>
        <v>11.487222072678332</v>
      </c>
      <c r="C12" s="105">
        <f>IF(OR('Tabel A F'!C12&lt;5,'Tabel A Br'!C12&lt;0.5),"-",IFERROR('Tabel A Br'!C12/'Tabel A F'!C12*100,"-"))</f>
        <v>6.6045056277056275</v>
      </c>
      <c r="D12" s="105">
        <f>IF(OR('Tabel A F'!D12&lt;5,'Tabel A Br'!D12&lt;0.5),"-",IFERROR('Tabel A Br'!D12/'Tabel A F'!D12*100,"-"))</f>
        <v>9.7812207695181179</v>
      </c>
      <c r="E12" s="105">
        <f>IF(OR('Tabel A F'!E12&lt;5,'Tabel A Br'!E12&lt;0.5),"-",IFERROR('Tabel A Br'!E12/'Tabel A F'!E12*100,"-"))</f>
        <v>6.307641357748996</v>
      </c>
      <c r="F12" s="105">
        <f>IF(OR('Tabel A F'!F12&lt;5,'Tabel A Br'!F12&lt;0.5),"-",IFERROR('Tabel A Br'!F12/'Tabel A F'!F12*100,"-"))</f>
        <v>9.4290121684867394</v>
      </c>
      <c r="G12" s="105">
        <f>IF(OR('Tabel A F'!G12&lt;5,'Tabel A Br'!G12&lt;0.5),"-",IFERROR('Tabel A Br'!G12/'Tabel A F'!G12*100,"-"))</f>
        <v>6.0504219529579473</v>
      </c>
      <c r="H12" s="105">
        <f>IF(OR('Tabel A F'!H12&lt;5,'Tabel A Br'!H12&lt;0.5),"-",IFERROR('Tabel A Br'!H12/'Tabel A F'!H12*100,"-"))</f>
        <v>7.8823990874524714</v>
      </c>
      <c r="I12" s="105">
        <f>IF(OR('Tabel A F'!I12&lt;5,'Tabel A Br'!I12&lt;0.5),"-",IFERROR('Tabel A Br'!I12/'Tabel A F'!I12*100,"-"))</f>
        <v>10.34388695652174</v>
      </c>
      <c r="K12" s="105">
        <f>IF(OR('Tabel A F'!K12&lt;5,'Tabel A Br'!K12&lt;0.5),"-",IFERROR('Tabel A Br'!K12/'Tabel A F'!K12*100,"-"))</f>
        <v>8.3289856028351323</v>
      </c>
    </row>
    <row r="13" spans="1:11" ht="15.75" customHeight="1" x14ac:dyDescent="0.2">
      <c r="A13" s="50" t="s">
        <v>27</v>
      </c>
      <c r="B13" s="104">
        <f>IF(OR('Tabel A F'!B13&lt;5,'Tabel A Br'!B13&lt;0.5),"-",IFERROR('Tabel A Br'!B13/'Tabel A F'!B13*100,"-"))</f>
        <v>5.2210286944045903</v>
      </c>
      <c r="C13" s="104">
        <f>IF(OR('Tabel A F'!C13&lt;5,'Tabel A Br'!C13&lt;0.5),"-",IFERROR('Tabel A Br'!C13/'Tabel A F'!C13*100,"-"))</f>
        <v>2.985325274725275</v>
      </c>
      <c r="D13" s="104">
        <f>IF(OR('Tabel A F'!D13&lt;5,'Tabel A Br'!D13&lt;0.5),"-",IFERROR('Tabel A Br'!D13/'Tabel A F'!D13*100,"-"))</f>
        <v>3.6970124789207421</v>
      </c>
      <c r="E13" s="104">
        <f>IF(OR('Tabel A F'!E13&lt;5,'Tabel A Br'!E13&lt;0.5),"-",IFERROR('Tabel A Br'!E13/'Tabel A F'!E13*100,"-"))</f>
        <v>2.1736796769851954</v>
      </c>
      <c r="F13" s="104">
        <f>IF(OR('Tabel A F'!F13&lt;5,'Tabel A Br'!F13&lt;0.5),"-",IFERROR('Tabel A Br'!F13/'Tabel A F'!F13*100,"-"))</f>
        <v>4.6903793991416309</v>
      </c>
      <c r="G13" s="104">
        <f>IF(OR('Tabel A F'!G13&lt;5,'Tabel A Br'!G13&lt;0.5),"-",IFERROR('Tabel A Br'!G13/'Tabel A F'!G13*100,"-"))</f>
        <v>2.3220829817158934</v>
      </c>
      <c r="H13" s="104">
        <f>IF(OR('Tabel A F'!H13&lt;5,'Tabel A Br'!H13&lt;0.5),"-",IFERROR('Tabel A Br'!H13/'Tabel A F'!H13*100,"-"))</f>
        <v>3.0061604734379301</v>
      </c>
      <c r="I13" s="104">
        <f>IF(OR('Tabel A F'!I13&lt;5,'Tabel A Br'!I13&lt;0.5),"-",IFERROR('Tabel A Br'!I13/'Tabel A F'!I13*100,"-"))</f>
        <v>6.0283877551020408</v>
      </c>
      <c r="K13" s="104">
        <f>IF(OR('Tabel A F'!K13&lt;5,'Tabel A Br'!K13&lt;0.5),"-",IFERROR('Tabel A Br'!K13/'Tabel A F'!K13*100,"-"))</f>
        <v>3.242460335494219</v>
      </c>
    </row>
    <row r="14" spans="1:11" ht="15.75" customHeight="1" x14ac:dyDescent="0.2">
      <c r="A14" s="52" t="s">
        <v>28</v>
      </c>
      <c r="B14" s="105">
        <f>IF(OR('Tabel A F'!B14&lt;5,'Tabel A Br'!B14&lt;0.5),"-",IFERROR('Tabel A Br'!B14/'Tabel A F'!B14*100,"-"))</f>
        <v>1.4365934065934065</v>
      </c>
      <c r="C14" s="105">
        <f>IF(OR('Tabel A F'!C14&lt;5,'Tabel A Br'!C14&lt;0.5),"-",IFERROR('Tabel A Br'!C14/'Tabel A F'!C14*100,"-"))</f>
        <v>2.3260000000000001</v>
      </c>
      <c r="D14" s="105">
        <f>IF(OR('Tabel A F'!D14&lt;5,'Tabel A Br'!D14&lt;0.5),"-",IFERROR('Tabel A Br'!D14/'Tabel A F'!D14*100,"-"))</f>
        <v>4.6942400756143661</v>
      </c>
      <c r="E14" s="105" t="str">
        <f>IF(OR('Tabel A F'!E14&lt;5,'Tabel A Br'!E14&lt;0.5),"-",IFERROR('Tabel A Br'!E14/'Tabel A F'!E14*100,"-"))</f>
        <v>-</v>
      </c>
      <c r="F14" s="105">
        <f>IF(OR('Tabel A F'!F14&lt;5,'Tabel A Br'!F14&lt;0.5),"-",IFERROR('Tabel A Br'!F14/'Tabel A F'!F14*100,"-"))</f>
        <v>5.3055126582278476</v>
      </c>
      <c r="G14" s="105">
        <f>IF(OR('Tabel A F'!G14&lt;5,'Tabel A Br'!G14&lt;0.5),"-",IFERROR('Tabel A Br'!G14/'Tabel A F'!G14*100,"-"))</f>
        <v>3.6484963503649639</v>
      </c>
      <c r="H14" s="105">
        <f>IF(OR('Tabel A F'!H14&lt;5,'Tabel A Br'!H14&lt;0.5),"-",IFERROR('Tabel A Br'!H14/'Tabel A F'!H14*100,"-"))</f>
        <v>3.723918896999189</v>
      </c>
      <c r="I14" s="105" t="str">
        <f>IF(OR('Tabel A F'!I14&lt;5,'Tabel A Br'!I14&lt;0.5),"-",IFERROR('Tabel A Br'!I14/'Tabel A F'!I14*100,"-"))</f>
        <v>-</v>
      </c>
      <c r="K14" s="105">
        <f>IF(OR('Tabel A F'!K14&lt;5,'Tabel A Br'!K14&lt;0.5),"-",IFERROR('Tabel A Br'!K14/'Tabel A F'!K14*100,"-"))</f>
        <v>3.6313816729718367</v>
      </c>
    </row>
    <row r="15" spans="1:11" ht="15.75" customHeight="1" x14ac:dyDescent="0.2">
      <c r="A15" s="50" t="s">
        <v>29</v>
      </c>
      <c r="B15" s="104">
        <f>IF(OR('Tabel A F'!B15&lt;5,'Tabel A Br'!B15&lt;0.5),"-",IFERROR('Tabel A Br'!B15/'Tabel A F'!B15*100,"-"))</f>
        <v>22.024146788990826</v>
      </c>
      <c r="C15" s="104">
        <f>IF(OR('Tabel A F'!C15&lt;5,'Tabel A Br'!C15&lt;0.5),"-",IFERROR('Tabel A Br'!C15/'Tabel A F'!C15*100,"-"))</f>
        <v>13.058843137254902</v>
      </c>
      <c r="D15" s="104">
        <f>IF(OR('Tabel A F'!D15&lt;5,'Tabel A Br'!D15&lt;0.5),"-",IFERROR('Tabel A Br'!D15/'Tabel A F'!D15*100,"-"))</f>
        <v>15.815350531107738</v>
      </c>
      <c r="E15" s="104">
        <f>IF(OR('Tabel A F'!E15&lt;5,'Tabel A Br'!E15&lt;0.5),"-",IFERROR('Tabel A Br'!E15/'Tabel A F'!E15*100,"-"))</f>
        <v>15.373532258064515</v>
      </c>
      <c r="F15" s="104">
        <f>IF(OR('Tabel A F'!F15&lt;5,'Tabel A Br'!F15&lt;0.5),"-",IFERROR('Tabel A Br'!F15/'Tabel A F'!F15*100,"-"))</f>
        <v>14.479664634146342</v>
      </c>
      <c r="G15" s="104">
        <f>IF(OR('Tabel A F'!G15&lt;5,'Tabel A Br'!G15&lt;0.5),"-",IFERROR('Tabel A Br'!G15/'Tabel A F'!G15*100,"-"))</f>
        <v>8.6810949554896144</v>
      </c>
      <c r="H15" s="104">
        <f>IF(OR('Tabel A F'!H15&lt;5,'Tabel A Br'!H15&lt;0.5),"-",IFERROR('Tabel A Br'!H15/'Tabel A F'!H15*100,"-"))</f>
        <v>11.983188722294654</v>
      </c>
      <c r="I15" s="104">
        <f>IF(OR('Tabel A F'!I15&lt;5,'Tabel A Br'!I15&lt;0.5),"-",IFERROR('Tabel A Br'!I15/'Tabel A F'!I15*100,"-"))</f>
        <v>12.4976875</v>
      </c>
      <c r="K15" s="104">
        <f>IF(OR('Tabel A F'!K15&lt;5,'Tabel A Br'!K15&lt;0.5),"-",IFERROR('Tabel A Br'!K15/'Tabel A F'!K15*100,"-"))</f>
        <v>13.03717616364016</v>
      </c>
    </row>
    <row r="16" spans="1:11" ht="15.75" customHeight="1" x14ac:dyDescent="0.2">
      <c r="A16" s="52" t="s">
        <v>30</v>
      </c>
      <c r="B16" s="105">
        <f>IF(OR('Tabel A F'!B16&lt;5,'Tabel A Br'!B16&lt;0.5),"-",IFERROR('Tabel A Br'!B16/'Tabel A F'!B16*100,"-"))</f>
        <v>8.298267281105991</v>
      </c>
      <c r="C16" s="105">
        <f>IF(OR('Tabel A F'!C16&lt;5,'Tabel A Br'!C16&lt;0.5),"-",IFERROR('Tabel A Br'!C16/'Tabel A F'!C16*100,"-"))</f>
        <v>2.6456373626373626</v>
      </c>
      <c r="D16" s="105">
        <f>IF(OR('Tabel A F'!D16&lt;5,'Tabel A Br'!D16&lt;0.5),"-",IFERROR('Tabel A Br'!D16/'Tabel A F'!D16*100,"-"))</f>
        <v>7.0624070175438591</v>
      </c>
      <c r="E16" s="105">
        <f>IF(OR('Tabel A F'!E16&lt;5,'Tabel A Br'!E16&lt;0.5),"-",IFERROR('Tabel A Br'!E16/'Tabel A F'!E16*100,"-"))</f>
        <v>2.2546710526315792</v>
      </c>
      <c r="F16" s="105">
        <f>IF(OR('Tabel A F'!F16&lt;5,'Tabel A Br'!F16&lt;0.5),"-",IFERROR('Tabel A Br'!F16/'Tabel A F'!F16*100,"-"))</f>
        <v>5.996366812227075</v>
      </c>
      <c r="G16" s="105">
        <f>IF(OR('Tabel A F'!G16&lt;5,'Tabel A Br'!G16&lt;0.5),"-",IFERROR('Tabel A Br'!G16/'Tabel A F'!G16*100,"-"))</f>
        <v>3.7493522267206472</v>
      </c>
      <c r="H16" s="105">
        <f>IF(OR('Tabel A F'!H16&lt;5,'Tabel A Br'!H16&lt;0.5),"-",IFERROR('Tabel A Br'!H16/'Tabel A F'!H16*100,"-"))</f>
        <v>6.1454728682170536</v>
      </c>
      <c r="I16" s="105" t="str">
        <f>IF(OR('Tabel A F'!I16&lt;5,'Tabel A Br'!I16&lt;0.5),"-",IFERROR('Tabel A Br'!I16/'Tabel A F'!I16*100,"-"))</f>
        <v>-</v>
      </c>
      <c r="K16" s="105">
        <f>IF(OR('Tabel A F'!K16&lt;5,'Tabel A Br'!K16&lt;0.5),"-",IFERROR('Tabel A Br'!K16/'Tabel A F'!K16*100,"-"))</f>
        <v>5.710178924598269</v>
      </c>
    </row>
    <row r="17" spans="1:11" ht="15.75" hidden="1" customHeight="1" x14ac:dyDescent="0.2">
      <c r="A17" s="50" t="s">
        <v>31</v>
      </c>
      <c r="B17" s="104">
        <f>IF(OR('Tabel A F'!B17&lt;5,'Tabel A Br'!B17&lt;0.5),"-",IFERROR('Tabel A Br'!B17/'Tabel A F'!B17*100,"-"))</f>
        <v>3.8833900709219855</v>
      </c>
      <c r="C17" s="104">
        <f>IF(OR('Tabel A F'!C17&lt;5,'Tabel A Br'!C17&lt;0.5),"-",IFERROR('Tabel A Br'!C17/'Tabel A F'!C17*100,"-"))</f>
        <v>2.2869493670886079</v>
      </c>
      <c r="D17" s="104">
        <f>IF(OR('Tabel A F'!D17&lt;5,'Tabel A Br'!D17&lt;0.5),"-",IFERROR('Tabel A Br'!D17/'Tabel A F'!D17*100,"-"))</f>
        <v>2.8777146892655372</v>
      </c>
      <c r="E17" s="104">
        <f>IF(OR('Tabel A F'!E17&lt;5,'Tabel A Br'!E17&lt;0.5),"-",IFERROR('Tabel A Br'!E17/'Tabel A F'!E17*100,"-"))</f>
        <v>0.82926956521739126</v>
      </c>
      <c r="F17" s="104">
        <f>IF(OR('Tabel A F'!F17&lt;5,'Tabel A Br'!F17&lt;0.5),"-",IFERROR('Tabel A Br'!F17/'Tabel A F'!F17*100,"-"))</f>
        <v>1.6633701298701298</v>
      </c>
      <c r="G17" s="104">
        <f>IF(OR('Tabel A F'!G17&lt;5,'Tabel A Br'!G17&lt;0.5),"-",IFERROR('Tabel A Br'!G17/'Tabel A F'!G17*100,"-"))</f>
        <v>1.9809039301310043</v>
      </c>
      <c r="H17" s="104">
        <f>IF(OR('Tabel A F'!H17&lt;5,'Tabel A Br'!H17&lt;0.5),"-",IFERROR('Tabel A Br'!H17/'Tabel A F'!H17*100,"-"))</f>
        <v>4.0876815365551415</v>
      </c>
      <c r="I17" s="104" t="str">
        <f>IF(OR('Tabel A F'!I17&lt;5,'Tabel A Br'!I17&lt;0.5),"-",IFERROR('Tabel A Br'!I17/'Tabel A F'!I17*100,"-"))</f>
        <v>-</v>
      </c>
      <c r="K17" s="104">
        <f>IF(OR('Tabel A F'!K17&lt;5,'Tabel A Br'!K17&lt;0.5),"-",IFERROR('Tabel A Br'!K17/'Tabel A F'!K17*100,"-"))</f>
        <v>2.8066334578663348</v>
      </c>
    </row>
    <row r="18" spans="1:11" ht="15.75" hidden="1" customHeight="1" x14ac:dyDescent="0.2">
      <c r="A18" s="52" t="s">
        <v>32</v>
      </c>
      <c r="B18" s="105" t="str">
        <f>IF(OR('Tabel A F'!B18&lt;5,'Tabel A Br'!B18&lt;0.5),"-",IFERROR('Tabel A Br'!B18/'Tabel A F'!B18*100,"-"))</f>
        <v>-</v>
      </c>
      <c r="C18" s="105" t="str">
        <f>IF(OR('Tabel A F'!C18&lt;5,'Tabel A Br'!C18&lt;0.5),"-",IFERROR('Tabel A Br'!C18/'Tabel A F'!C18*100,"-"))</f>
        <v>-</v>
      </c>
      <c r="D18" s="105">
        <f>IF(OR('Tabel A F'!D18&lt;5,'Tabel A Br'!D18&lt;0.5),"-",IFERROR('Tabel A Br'!D18/'Tabel A F'!D18*100,"-"))</f>
        <v>6.3142894736842106</v>
      </c>
      <c r="E18" s="105">
        <f>IF(OR('Tabel A F'!E18&lt;5,'Tabel A Br'!E18&lt;0.5),"-",IFERROR('Tabel A Br'!E18/'Tabel A F'!E18*100,"-"))</f>
        <v>2.1246451612903225</v>
      </c>
      <c r="F18" s="105" t="str">
        <f>IF(OR('Tabel A F'!F18&lt;5,'Tabel A Br'!F18&lt;0.5),"-",IFERROR('Tabel A Br'!F18/'Tabel A F'!F18*100,"-"))</f>
        <v>-</v>
      </c>
      <c r="G18" s="105">
        <f>IF(OR('Tabel A F'!G18&lt;5,'Tabel A Br'!G18&lt;0.5),"-",IFERROR('Tabel A Br'!G18/'Tabel A F'!G18*100,"-"))</f>
        <v>4.7083979591836735</v>
      </c>
      <c r="H18" s="105">
        <f>IF(OR('Tabel A F'!H18&lt;5,'Tabel A Br'!H18&lt;0.5),"-",IFERROR('Tabel A Br'!H18/'Tabel A F'!H18*100,"-"))</f>
        <v>6.0500216450216451</v>
      </c>
      <c r="I18" s="105" t="str">
        <f>IF(OR('Tabel A F'!I18&lt;5,'Tabel A Br'!I18&lt;0.5),"-",IFERROR('Tabel A Br'!I18/'Tabel A F'!I18*100,"-"))</f>
        <v>-</v>
      </c>
      <c r="K18" s="105">
        <f>IF(OR('Tabel A F'!K18&lt;5,'Tabel A Br'!K18&lt;0.5),"-",IFERROR('Tabel A Br'!K18/'Tabel A F'!K18*100,"-"))</f>
        <v>5.2800453216374272</v>
      </c>
    </row>
    <row r="19" spans="1:11" ht="15.75" hidden="1" customHeight="1" x14ac:dyDescent="0.2">
      <c r="A19" s="50" t="s">
        <v>33</v>
      </c>
      <c r="B19" s="104" t="str">
        <f>IF(OR('Tabel A F'!B19&lt;5,'Tabel A Br'!B19&lt;0.5),"-",IFERROR('Tabel A Br'!B19/'Tabel A F'!B19*100,"-"))</f>
        <v>-</v>
      </c>
      <c r="C19" s="104" t="str">
        <f>IF(OR('Tabel A F'!C19&lt;5,'Tabel A Br'!C19&lt;0.5),"-",IFERROR('Tabel A Br'!C19/'Tabel A F'!C19*100,"-"))</f>
        <v>-</v>
      </c>
      <c r="D19" s="104" t="str">
        <f>IF(OR('Tabel A F'!D19&lt;5,'Tabel A Br'!D19&lt;0.5),"-",IFERROR('Tabel A Br'!D19/'Tabel A F'!D19*100,"-"))</f>
        <v>-</v>
      </c>
      <c r="E19" s="104" t="str">
        <f>IF(OR('Tabel A F'!E19&lt;5,'Tabel A Br'!E19&lt;0.5),"-",IFERROR('Tabel A Br'!E19/'Tabel A F'!E19*100,"-"))</f>
        <v>-</v>
      </c>
      <c r="F19" s="104">
        <f>IF(OR('Tabel A F'!F19&lt;5,'Tabel A Br'!F19&lt;0.5),"-",IFERROR('Tabel A Br'!F19/'Tabel A F'!F19*100,"-"))</f>
        <v>3.8774285714285712</v>
      </c>
      <c r="G19" s="104" t="str">
        <f>IF(OR('Tabel A F'!G19&lt;5,'Tabel A Br'!G19&lt;0.5),"-",IFERROR('Tabel A Br'!G19/'Tabel A F'!G19*100,"-"))</f>
        <v>-</v>
      </c>
      <c r="H19" s="104">
        <f>IF(OR('Tabel A F'!H19&lt;5,'Tabel A Br'!H19&lt;0.5),"-",IFERROR('Tabel A Br'!H19/'Tabel A F'!H19*100,"-"))</f>
        <v>2.1645185185185185</v>
      </c>
      <c r="I19" s="104" t="str">
        <f>IF(OR('Tabel A F'!I19&lt;5,'Tabel A Br'!I19&lt;0.5),"-",IFERROR('Tabel A Br'!I19/'Tabel A F'!I19*100,"-"))</f>
        <v>-</v>
      </c>
      <c r="K19" s="104">
        <f>IF(OR('Tabel A F'!K19&lt;5,'Tabel A Br'!K19&lt;0.5),"-",IFERROR('Tabel A Br'!K19/'Tabel A F'!K19*100,"-"))</f>
        <v>1.556069696969697</v>
      </c>
    </row>
    <row r="20" spans="1:11" ht="15.75" hidden="1" customHeight="1" x14ac:dyDescent="0.2">
      <c r="A20" s="52" t="s">
        <v>34</v>
      </c>
      <c r="B20" s="105" t="str">
        <f>IF(OR('Tabel A F'!B20&lt;5,'Tabel A Br'!B20&lt;0.5),"-",IFERROR('Tabel A Br'!B20/'Tabel A F'!B20*100,"-"))</f>
        <v>-</v>
      </c>
      <c r="C20" s="105" t="str">
        <f>IF(OR('Tabel A F'!C20&lt;5,'Tabel A Br'!C20&lt;0.5),"-",IFERROR('Tabel A Br'!C20/'Tabel A F'!C20*100,"-"))</f>
        <v>-</v>
      </c>
      <c r="D20" s="105">
        <f>IF(OR('Tabel A F'!D20&lt;5,'Tabel A Br'!D20&lt;0.5),"-",IFERROR('Tabel A Br'!D20/'Tabel A F'!D20*100,"-"))</f>
        <v>4.4367692307692304</v>
      </c>
      <c r="E20" s="105">
        <f>IF(OR('Tabel A F'!E20&lt;5,'Tabel A Br'!E20&lt;0.5),"-",IFERROR('Tabel A Br'!E20/'Tabel A F'!E20*100,"-"))</f>
        <v>2.1735000000000002</v>
      </c>
      <c r="F20" s="105">
        <f>IF(OR('Tabel A F'!F20&lt;5,'Tabel A Br'!F20&lt;0.5),"-",IFERROR('Tabel A Br'!F20/'Tabel A F'!F20*100,"-"))</f>
        <v>3.8454230769230771</v>
      </c>
      <c r="G20" s="105">
        <f>IF(OR('Tabel A F'!G20&lt;5,'Tabel A Br'!G20&lt;0.5),"-",IFERROR('Tabel A Br'!G20/'Tabel A F'!G20*100,"-"))</f>
        <v>1.8661466666666668</v>
      </c>
      <c r="H20" s="105">
        <f>IF(OR('Tabel A F'!H20&lt;5,'Tabel A Br'!H20&lt;0.5),"-",IFERROR('Tabel A Br'!H20/'Tabel A F'!H20*100,"-"))</f>
        <v>4.7672984496124036</v>
      </c>
      <c r="I20" s="105" t="str">
        <f>IF(OR('Tabel A F'!I20&lt;5,'Tabel A Br'!I20&lt;0.5),"-",IFERROR('Tabel A Br'!I20/'Tabel A F'!I20*100,"-"))</f>
        <v>-</v>
      </c>
      <c r="K20" s="105">
        <f>IF(OR('Tabel A F'!K20&lt;5,'Tabel A Br'!K20&lt;0.5),"-",IFERROR('Tabel A Br'!K20/'Tabel A F'!K20*100,"-"))</f>
        <v>3.4963087378640774</v>
      </c>
    </row>
    <row r="21" spans="1:11" ht="15.75" customHeight="1" x14ac:dyDescent="0.2">
      <c r="A21" s="50" t="s">
        <v>35</v>
      </c>
      <c r="B21" s="104">
        <f>IF(OR('Tabel A F'!B21&lt;5,'Tabel A Br'!B21&lt;0.5),"-",IFERROR('Tabel A Br'!B21/'Tabel A F'!B21*100,"-"))</f>
        <v>3.0085604395604393</v>
      </c>
      <c r="C21" s="104">
        <f>IF(OR('Tabel A F'!C21&lt;5,'Tabel A Br'!C21&lt;0.5),"-",IFERROR('Tabel A Br'!C21/'Tabel A F'!C21*100,"-"))</f>
        <v>1.9709345454545453</v>
      </c>
      <c r="D21" s="104">
        <f>IF(OR('Tabel A F'!D21&lt;5,'Tabel A Br'!D21&lt;0.5),"-",IFERROR('Tabel A Br'!D21/'Tabel A F'!D21*100,"-"))</f>
        <v>3.155436440677966</v>
      </c>
      <c r="E21" s="104">
        <f>IF(OR('Tabel A F'!E21&lt;5,'Tabel A Br'!E21&lt;0.5),"-",IFERROR('Tabel A Br'!E21/'Tabel A F'!E21*100,"-"))</f>
        <v>1.1005462962962964</v>
      </c>
      <c r="F21" s="104">
        <f>IF(OR('Tabel A F'!F21&lt;5,'Tabel A Br'!F21&lt;0.5),"-",IFERROR('Tabel A Br'!F21/'Tabel A F'!F21*100,"-"))</f>
        <v>2.2637569721115538</v>
      </c>
      <c r="G21" s="104">
        <f>IF(OR('Tabel A F'!G21&lt;5,'Tabel A Br'!G21&lt;0.5),"-",IFERROR('Tabel A Br'!G21/'Tabel A F'!G21*100,"-"))</f>
        <v>2.1896052249637155</v>
      </c>
      <c r="H21" s="104">
        <f>IF(OR('Tabel A F'!H21&lt;5,'Tabel A Br'!H21&lt;0.5),"-",IFERROR('Tabel A Br'!H21/'Tabel A F'!H21*100,"-"))</f>
        <v>4.5438034339846061</v>
      </c>
      <c r="I21" s="104" t="str">
        <f>IF(OR('Tabel A F'!I21&lt;5,'Tabel A Br'!I21&lt;0.5),"-",IFERROR('Tabel A Br'!I21/'Tabel A F'!I21*100,"-"))</f>
        <v>-</v>
      </c>
      <c r="K21" s="104">
        <f>IF(OR('Tabel A F'!K21&lt;5,'Tabel A Br'!K21&lt;0.5),"-",IFERROR('Tabel A Br'!K21/'Tabel A F'!K21*100,"-"))</f>
        <v>3.2216437277805996</v>
      </c>
    </row>
    <row r="22" spans="1:11" ht="15.75" customHeight="1" x14ac:dyDescent="0.2">
      <c r="A22" s="52" t="s">
        <v>36</v>
      </c>
      <c r="B22" s="105">
        <f>IF(OR('Tabel A F'!B22&lt;5,'Tabel A Br'!B22&lt;0.5),"-",IFERROR('Tabel A Br'!B22/'Tabel A F'!B22*100,"-"))</f>
        <v>4.5445909090909096</v>
      </c>
      <c r="C22" s="105">
        <f>IF(OR('Tabel A F'!C22&lt;5,'Tabel A Br'!C22&lt;0.5),"-",IFERROR('Tabel A Br'!C22/'Tabel A F'!C22*100,"-"))</f>
        <v>4.7610000000000001</v>
      </c>
      <c r="D22" s="105">
        <f>IF(OR('Tabel A F'!D22&lt;5,'Tabel A Br'!D22&lt;0.5),"-",IFERROR('Tabel A Br'!D22/'Tabel A F'!D22*100,"-"))</f>
        <v>2.0218089887640449</v>
      </c>
      <c r="E22" s="105">
        <f>IF(OR('Tabel A F'!E22&lt;5,'Tabel A Br'!E22&lt;0.5),"-",IFERROR('Tabel A Br'!E22/'Tabel A F'!E22*100,"-"))</f>
        <v>3.4402631578947367</v>
      </c>
      <c r="F22" s="105" t="str">
        <f>IF(OR('Tabel A F'!F22&lt;5,'Tabel A Br'!F22&lt;0.5),"-",IFERROR('Tabel A Br'!F22/'Tabel A F'!F22*100,"-"))</f>
        <v>-</v>
      </c>
      <c r="G22" s="105" t="str">
        <f>IF(OR('Tabel A F'!G22&lt;5,'Tabel A Br'!G22&lt;0.5),"-",IFERROR('Tabel A Br'!G22/'Tabel A F'!G22*100,"-"))</f>
        <v>-</v>
      </c>
      <c r="H22" s="105">
        <f>IF(OR('Tabel A F'!H22&lt;5,'Tabel A Br'!H22&lt;0.5),"-",IFERROR('Tabel A Br'!H22/'Tabel A F'!H22*100,"-"))</f>
        <v>5.6944104477611939</v>
      </c>
      <c r="I22" s="105" t="str">
        <f>IF(OR('Tabel A F'!I22&lt;5,'Tabel A Br'!I22&lt;0.5),"-",IFERROR('Tabel A Br'!I22/'Tabel A F'!I22*100,"-"))</f>
        <v>-</v>
      </c>
      <c r="K22" s="105">
        <f>IF(OR('Tabel A F'!K22&lt;5,'Tabel A Br'!K22&lt;0.5),"-",IFERROR('Tabel A Br'!K22/'Tabel A F'!K22*100,"-"))</f>
        <v>3.6538795518207281</v>
      </c>
    </row>
    <row r="23" spans="1:11" ht="15.75" customHeight="1" x14ac:dyDescent="0.2">
      <c r="A23" s="50" t="s">
        <v>37</v>
      </c>
      <c r="B23" s="104" t="str">
        <f>IF(OR('Tabel A F'!B23&lt;5,'Tabel A Br'!B23&lt;0.5),"-",IFERROR('Tabel A Br'!B23/'Tabel A F'!B23*100,"-"))</f>
        <v>-</v>
      </c>
      <c r="C23" s="104" t="str">
        <f>IF(OR('Tabel A F'!C23&lt;5,'Tabel A Br'!C23&lt;0.5),"-",IFERROR('Tabel A Br'!C23/'Tabel A F'!C23*100,"-"))</f>
        <v>-</v>
      </c>
      <c r="D23" s="104">
        <f>IF(OR('Tabel A F'!D23&lt;5,'Tabel A Br'!D23&lt;0.5),"-",IFERROR('Tabel A Br'!D23/'Tabel A F'!D23*100,"-"))</f>
        <v>10.574541666666667</v>
      </c>
      <c r="E23" s="104">
        <f>IF(OR('Tabel A F'!E23&lt;5,'Tabel A Br'!E23&lt;0.5),"-",IFERROR('Tabel A Br'!E23/'Tabel A F'!E23*100,"-"))</f>
        <v>6.1497999999999999</v>
      </c>
      <c r="F23" s="104">
        <f>IF(OR('Tabel A F'!F23&lt;5,'Tabel A Br'!F23&lt;0.5),"-",IFERROR('Tabel A Br'!F23/'Tabel A F'!F23*100,"-"))</f>
        <v>5.6238333333333337</v>
      </c>
      <c r="G23" s="104">
        <f>IF(OR('Tabel A F'!G23&lt;5,'Tabel A Br'!G23&lt;0.5),"-",IFERROR('Tabel A Br'!G23/'Tabel A F'!G23*100,"-"))</f>
        <v>2.3251395348837209</v>
      </c>
      <c r="H23" s="104">
        <f>IF(OR('Tabel A F'!H23&lt;5,'Tabel A Br'!H23&lt;0.5),"-",IFERROR('Tabel A Br'!H23/'Tabel A F'!H23*100,"-"))</f>
        <v>9.2366132404181194</v>
      </c>
      <c r="I23" s="104" t="str">
        <f>IF(OR('Tabel A F'!I23&lt;5,'Tabel A Br'!I23&lt;0.5),"-",IFERROR('Tabel A Br'!I23/'Tabel A F'!I23*100,"-"))</f>
        <v>-</v>
      </c>
      <c r="K23" s="104">
        <f>IF(OR('Tabel A F'!K23&lt;5,'Tabel A Br'!K23&lt;0.5),"-",IFERROR('Tabel A Br'!K23/'Tabel A F'!K23*100,"-"))</f>
        <v>8.3727057291666664</v>
      </c>
    </row>
    <row r="24" spans="1:11" ht="15.75" customHeight="1" x14ac:dyDescent="0.2">
      <c r="A24" s="52" t="s">
        <v>38</v>
      </c>
      <c r="B24" s="105">
        <f>IF(OR('Tabel A F'!B24&lt;5,'Tabel A Br'!B24&lt;0.5),"-",IFERROR('Tabel A Br'!B24/'Tabel A F'!B24*100,"-"))</f>
        <v>0.54634426229508193</v>
      </c>
      <c r="C24" s="105" t="str">
        <f>IF(OR('Tabel A F'!C24&lt;5,'Tabel A Br'!C24&lt;0.5),"-",IFERROR('Tabel A Br'!C24/'Tabel A F'!C24*100,"-"))</f>
        <v>-</v>
      </c>
      <c r="D24" s="105">
        <f>IF(OR('Tabel A F'!D24&lt;5,'Tabel A Br'!D24&lt;0.5),"-",IFERROR('Tabel A Br'!D24/'Tabel A F'!D24*100,"-"))</f>
        <v>0.23438116591928249</v>
      </c>
      <c r="E24" s="105">
        <f>IF(OR('Tabel A F'!E24&lt;5,'Tabel A Br'!E24&lt;0.5),"-",IFERROR('Tabel A Br'!E24/'Tabel A F'!E24*100,"-"))</f>
        <v>0.58470318021201406</v>
      </c>
      <c r="F24" s="105">
        <f>IF(OR('Tabel A F'!F24&lt;5,'Tabel A Br'!F24&lt;0.5),"-",IFERROR('Tabel A Br'!F24/'Tabel A F'!F24*100,"-"))</f>
        <v>0.96999999999999986</v>
      </c>
      <c r="G24" s="105">
        <f>IF(OR('Tabel A F'!G24&lt;5,'Tabel A Br'!G24&lt;0.5),"-",IFERROR('Tabel A Br'!G24/'Tabel A F'!G24*100,"-"))</f>
        <v>2.0315928753180659</v>
      </c>
      <c r="H24" s="105">
        <f>IF(OR('Tabel A F'!H24&lt;5,'Tabel A Br'!H24&lt;0.5),"-",IFERROR('Tabel A Br'!H24/'Tabel A F'!H24*100,"-"))</f>
        <v>4.3972483660130717</v>
      </c>
      <c r="I24" s="105" t="str">
        <f>IF(OR('Tabel A F'!I24&lt;5,'Tabel A Br'!I24&lt;0.5),"-",IFERROR('Tabel A Br'!I24/'Tabel A F'!I24*100,"-"))</f>
        <v>-</v>
      </c>
      <c r="K24" s="105">
        <f>IF(OR('Tabel A F'!K24&lt;5,'Tabel A Br'!K24&lt;0.5),"-",IFERROR('Tabel A Br'!K24/'Tabel A F'!K24*100,"-"))</f>
        <v>2.2977693310165073</v>
      </c>
    </row>
    <row r="25" spans="1:11" ht="15.75" customHeight="1" x14ac:dyDescent="0.2">
      <c r="A25" s="50" t="s">
        <v>39</v>
      </c>
      <c r="B25" s="104">
        <f>IF(OR('Tabel A F'!B25&lt;5,'Tabel A Br'!B25&lt;0.5),"-",IFERROR('Tabel A Br'!B25/'Tabel A F'!B25*100,"-"))</f>
        <v>2.2262192982456139</v>
      </c>
      <c r="C25" s="104">
        <f>IF(OR('Tabel A F'!C25&lt;5,'Tabel A Br'!C25&lt;0.5),"-",IFERROR('Tabel A Br'!C25/'Tabel A F'!C25*100,"-"))</f>
        <v>2.0640000000000001</v>
      </c>
      <c r="D25" s="104">
        <f>IF(OR('Tabel A F'!D25&lt;5,'Tabel A Br'!D25&lt;0.5),"-",IFERROR('Tabel A Br'!D25/'Tabel A F'!D25*100,"-"))</f>
        <v>7.7220034482758617</v>
      </c>
      <c r="E25" s="104">
        <f>IF(OR('Tabel A F'!E25&lt;5,'Tabel A Br'!E25&lt;0.5),"-",IFERROR('Tabel A Br'!E25/'Tabel A F'!E25*100,"-"))</f>
        <v>3.3256685082872925</v>
      </c>
      <c r="F25" s="104">
        <f>IF(OR('Tabel A F'!F25&lt;5,'Tabel A Br'!F25&lt;0.5),"-",IFERROR('Tabel A Br'!F25/'Tabel A F'!F25*100,"-"))</f>
        <v>8.3615983606557371</v>
      </c>
      <c r="G25" s="104">
        <f>IF(OR('Tabel A F'!G25&lt;5,'Tabel A Br'!G25&lt;0.5),"-",IFERROR('Tabel A Br'!G25/'Tabel A F'!G25*100,"-"))</f>
        <v>1.5400664206642067</v>
      </c>
      <c r="H25" s="104">
        <f>IF(OR('Tabel A F'!H25&lt;5,'Tabel A Br'!H25&lt;0.5),"-",IFERROR('Tabel A Br'!H25/'Tabel A F'!H25*100,"-"))</f>
        <v>2.9408932676518886</v>
      </c>
      <c r="I25" s="104" t="str">
        <f>IF(OR('Tabel A F'!I25&lt;5,'Tabel A Br'!I25&lt;0.5),"-",IFERROR('Tabel A Br'!I25/'Tabel A F'!I25*100,"-"))</f>
        <v>-</v>
      </c>
      <c r="K25" s="104">
        <f>IF(OR('Tabel A F'!K25&lt;5,'Tabel A Br'!K25&lt;0.5),"-",IFERROR('Tabel A Br'!K25/'Tabel A F'!K25*100,"-"))</f>
        <v>3.2454221965762651</v>
      </c>
    </row>
    <row r="26" spans="1:11" ht="15.75" customHeight="1" x14ac:dyDescent="0.2">
      <c r="A26" s="52" t="s">
        <v>40</v>
      </c>
      <c r="B26" s="105">
        <f>IF(OR('Tabel A F'!B26&lt;5,'Tabel A Br'!B26&lt;0.5),"-",IFERROR('Tabel A Br'!B26/'Tabel A F'!B26*100,"-"))</f>
        <v>4.176455764075067</v>
      </c>
      <c r="C26" s="105">
        <f>IF(OR('Tabel A F'!C26&lt;5,'Tabel A Br'!C26&lt;0.5),"-",IFERROR('Tabel A Br'!C26/'Tabel A F'!C26*100,"-"))</f>
        <v>2.7735088235294119</v>
      </c>
      <c r="D26" s="105">
        <f>IF(OR('Tabel A F'!D26&lt;5,'Tabel A Br'!D26&lt;0.5),"-",IFERROR('Tabel A Br'!D26/'Tabel A F'!D26*100,"-"))</f>
        <v>4.807951612903226</v>
      </c>
      <c r="E26" s="105">
        <f>IF(OR('Tabel A F'!E26&lt;5,'Tabel A Br'!E26&lt;0.5),"-",IFERROR('Tabel A Br'!E26/'Tabel A F'!E26*100,"-"))</f>
        <v>2.135785997357992</v>
      </c>
      <c r="F26" s="105">
        <f>IF(OR('Tabel A F'!F26&lt;5,'Tabel A Br'!F26&lt;0.5),"-",IFERROR('Tabel A Br'!F26/'Tabel A F'!F26*100,"-"))</f>
        <v>5.051059236165238</v>
      </c>
      <c r="G26" s="105">
        <f>IF(OR('Tabel A F'!G26&lt;5,'Tabel A Br'!G26&lt;0.5),"-",IFERROR('Tabel A Br'!G26/'Tabel A F'!G26*100,"-"))</f>
        <v>1.7931994091580503</v>
      </c>
      <c r="H26" s="105">
        <f>IF(OR('Tabel A F'!H26&lt;5,'Tabel A Br'!H26&lt;0.5),"-",IFERROR('Tabel A Br'!H26/'Tabel A F'!H26*100,"-"))</f>
        <v>2.9859848690591653</v>
      </c>
      <c r="I26" s="105" t="str">
        <f>IF(OR('Tabel A F'!I26&lt;5,'Tabel A Br'!I26&lt;0.5),"-",IFERROR('Tabel A Br'!I26/'Tabel A F'!I26*100,"-"))</f>
        <v>-</v>
      </c>
      <c r="K26" s="105">
        <f>IF(OR('Tabel A F'!K26&lt;5,'Tabel A Br'!K26&lt;0.5),"-",IFERROR('Tabel A Br'!K26/'Tabel A F'!K26*100,"-"))</f>
        <v>3.52568431542461</v>
      </c>
    </row>
    <row r="27" spans="1:11" ht="15.75" customHeight="1" x14ac:dyDescent="0.2">
      <c r="A27" s="50" t="s">
        <v>41</v>
      </c>
      <c r="B27" s="104">
        <f>IF(OR('Tabel A F'!B27&lt;5,'Tabel A Br'!B27&lt;0.5),"-",IFERROR('Tabel A Br'!B27/'Tabel A F'!B27*100,"-"))</f>
        <v>1.6083206106870231</v>
      </c>
      <c r="C27" s="104">
        <f>IF(OR('Tabel A F'!C27&lt;5,'Tabel A Br'!C27&lt;0.5),"-",IFERROR('Tabel A Br'!C27/'Tabel A F'!C27*100,"-"))</f>
        <v>1.2987111111111111</v>
      </c>
      <c r="D27" s="104">
        <f>IF(OR('Tabel A F'!D27&lt;5,'Tabel A Br'!D27&lt;0.5),"-",IFERROR('Tabel A Br'!D27/'Tabel A F'!D27*100,"-"))</f>
        <v>6.3933223140495858</v>
      </c>
      <c r="E27" s="104">
        <f>IF(OR('Tabel A F'!E27&lt;5,'Tabel A Br'!E27&lt;0.5),"-",IFERROR('Tabel A Br'!E27/'Tabel A F'!E27*100,"-"))</f>
        <v>2.5344171428571425</v>
      </c>
      <c r="F27" s="104">
        <f>IF(OR('Tabel A F'!F27&lt;5,'Tabel A Br'!F27&lt;0.5),"-",IFERROR('Tabel A Br'!F27/'Tabel A F'!F27*100,"-"))</f>
        <v>2.4901047619047616</v>
      </c>
      <c r="G27" s="104">
        <f>IF(OR('Tabel A F'!G27&lt;5,'Tabel A Br'!G27&lt;0.5),"-",IFERROR('Tabel A Br'!G27/'Tabel A F'!G27*100,"-"))</f>
        <v>3.1734137931034483</v>
      </c>
      <c r="H27" s="104">
        <f>IF(OR('Tabel A F'!H27&lt;5,'Tabel A Br'!H27&lt;0.5),"-",IFERROR('Tabel A Br'!H27/'Tabel A F'!H27*100,"-"))</f>
        <v>4.656989583333333</v>
      </c>
      <c r="I27" s="104" t="str">
        <f>IF(OR('Tabel A F'!I27&lt;5,'Tabel A Br'!I27&lt;0.5),"-",IFERROR('Tabel A Br'!I27/'Tabel A F'!I27*100,"-"))</f>
        <v>-</v>
      </c>
      <c r="K27" s="104">
        <f>IF(OR('Tabel A F'!K27&lt;5,'Tabel A Br'!K27&lt;0.5),"-",IFERROR('Tabel A Br'!K27/'Tabel A F'!K27*100,"-"))</f>
        <v>4.2877345348270826</v>
      </c>
    </row>
    <row r="28" spans="1:11" ht="15.75" customHeight="1" x14ac:dyDescent="0.2">
      <c r="A28" s="52" t="s">
        <v>191</v>
      </c>
      <c r="B28" s="105">
        <f>IF(OR('Tabel A F'!B28&lt;5,'Tabel A Br'!B28&lt;0.5),"-",IFERROR('Tabel A Br'!B28/'Tabel A F'!B28*100,"-"))</f>
        <v>11.619701298701299</v>
      </c>
      <c r="C28" s="105">
        <f>IF(OR('Tabel A F'!C28&lt;5,'Tabel A Br'!C28&lt;0.5),"-",IFERROR('Tabel A Br'!C28/'Tabel A F'!C28*100,"-"))</f>
        <v>7.0452035398230084</v>
      </c>
      <c r="D28" s="105">
        <f>IF(OR('Tabel A F'!D28&lt;5,'Tabel A Br'!D28&lt;0.5),"-",IFERROR('Tabel A Br'!D28/'Tabel A F'!D28*100,"-"))</f>
        <v>6.1594594095940955</v>
      </c>
      <c r="E28" s="105">
        <f>IF(OR('Tabel A F'!E28&lt;5,'Tabel A Br'!E28&lt;0.5),"-",IFERROR('Tabel A Br'!E28/'Tabel A F'!E28*100,"-"))</f>
        <v>3.1806880000000004</v>
      </c>
      <c r="F28" s="105">
        <f>IF(OR('Tabel A F'!F28&lt;5,'Tabel A Br'!F28&lt;0.5),"-",IFERROR('Tabel A Br'!F28/'Tabel A F'!F28*100,"-"))</f>
        <v>7.2416013071895433</v>
      </c>
      <c r="G28" s="105">
        <f>IF(OR('Tabel A F'!G28&lt;5,'Tabel A Br'!G28&lt;0.5),"-",IFERROR('Tabel A Br'!G28/'Tabel A F'!G28*100,"-"))</f>
        <v>3.1112007874015748</v>
      </c>
      <c r="H28" s="105">
        <f>IF(OR('Tabel A F'!H28&lt;5,'Tabel A Br'!H28&lt;0.5),"-",IFERROR('Tabel A Br'!H28/'Tabel A F'!H28*100,"-"))</f>
        <v>7.9513927485380105</v>
      </c>
      <c r="I28" s="105" t="str">
        <f>IF(OR('Tabel A F'!I28&lt;5,'Tabel A Br'!I28&lt;0.5),"-",IFERROR('Tabel A Br'!I28/'Tabel A F'!I28*100,"-"))</f>
        <v>-</v>
      </c>
      <c r="K28" s="105">
        <f>IF(OR('Tabel A F'!K28&lt;5,'Tabel A Br'!K28&lt;0.5),"-",IFERROR('Tabel A Br'!K28/'Tabel A F'!K28*100,"-"))</f>
        <v>7.1605998837716109</v>
      </c>
    </row>
    <row r="29" spans="1:11" ht="15.75" customHeight="1" x14ac:dyDescent="0.2">
      <c r="A29" s="50" t="s">
        <v>43</v>
      </c>
      <c r="B29" s="104">
        <f>IF(OR('Tabel A F'!B29&lt;5,'Tabel A Br'!B29&lt;0.5),"-",IFERROR('Tabel A Br'!B29/'Tabel A F'!B29*100,"-"))</f>
        <v>2.367921052631579</v>
      </c>
      <c r="C29" s="104">
        <f>IF(OR('Tabel A F'!C29&lt;5,'Tabel A Br'!C29&lt;0.5),"-",IFERROR('Tabel A Br'!C29/'Tabel A F'!C29*100,"-"))</f>
        <v>1.7853749999999997</v>
      </c>
      <c r="D29" s="104" t="str">
        <f>IF(OR('Tabel A F'!D29&lt;5,'Tabel A Br'!D29&lt;0.5),"-",IFERROR('Tabel A Br'!D29/'Tabel A F'!D29*100,"-"))</f>
        <v>-</v>
      </c>
      <c r="E29" s="104">
        <f>IF(OR('Tabel A F'!E29&lt;5,'Tabel A Br'!E29&lt;0.5),"-",IFERROR('Tabel A Br'!E29/'Tabel A F'!E29*100,"-"))</f>
        <v>1.0043061224489795</v>
      </c>
      <c r="F29" s="104" t="str">
        <f>IF(OR('Tabel A F'!F29&lt;5,'Tabel A Br'!F29&lt;0.5),"-",IFERROR('Tabel A Br'!F29/'Tabel A F'!F29*100,"-"))</f>
        <v>-</v>
      </c>
      <c r="G29" s="104" t="str">
        <f>IF(OR('Tabel A F'!G29&lt;5,'Tabel A Br'!G29&lt;0.5),"-",IFERROR('Tabel A Br'!G29/'Tabel A F'!G29*100,"-"))</f>
        <v>-</v>
      </c>
      <c r="H29" s="104">
        <f>IF(OR('Tabel A F'!H29&lt;5,'Tabel A Br'!H29&lt;0.5),"-",IFERROR('Tabel A Br'!H29/'Tabel A F'!H29*100,"-"))</f>
        <v>0.85176923076923072</v>
      </c>
      <c r="I29" s="104" t="str">
        <f>IF(OR('Tabel A F'!I29&lt;5,'Tabel A Br'!I29&lt;0.5),"-",IFERROR('Tabel A Br'!I29/'Tabel A F'!I29*100,"-"))</f>
        <v>-</v>
      </c>
      <c r="K29" s="104">
        <f>IF(OR('Tabel A F'!K29&lt;5,'Tabel A Br'!K29&lt;0.5),"-",IFERROR('Tabel A Br'!K29/'Tabel A F'!K29*100,"-"))</f>
        <v>1.0565245327102804</v>
      </c>
    </row>
    <row r="30" spans="1:11" ht="15.75" customHeight="1" x14ac:dyDescent="0.2">
      <c r="A30" s="52" t="s">
        <v>44</v>
      </c>
      <c r="B30" s="105">
        <f>IF(OR('Tabel A F'!B30&lt;5,'Tabel A Br'!B30&lt;0.5),"-",IFERROR('Tabel A Br'!B30/'Tabel A F'!B30*100,"-"))</f>
        <v>3.5214447674418605</v>
      </c>
      <c r="C30" s="105">
        <f>IF(OR('Tabel A F'!C30&lt;5,'Tabel A Br'!C30&lt;0.5),"-",IFERROR('Tabel A Br'!C30/'Tabel A F'!C30*100,"-"))</f>
        <v>2.7265194805194803</v>
      </c>
      <c r="D30" s="105">
        <f>IF(OR('Tabel A F'!D30&lt;5,'Tabel A Br'!D30&lt;0.5),"-",IFERROR('Tabel A Br'!D30/'Tabel A F'!D30*100,"-"))</f>
        <v>3.6825502645502648</v>
      </c>
      <c r="E30" s="105">
        <f>IF(OR('Tabel A F'!E30&lt;5,'Tabel A Br'!E30&lt;0.5),"-",IFERROR('Tabel A Br'!E30/'Tabel A F'!E30*100,"-"))</f>
        <v>2.0279925925925926</v>
      </c>
      <c r="F30" s="105">
        <f>IF(OR('Tabel A F'!F30&lt;5,'Tabel A Br'!F30&lt;0.5),"-",IFERROR('Tabel A Br'!F30/'Tabel A F'!F30*100,"-"))</f>
        <v>3.0942986425339365</v>
      </c>
      <c r="G30" s="105">
        <f>IF(OR('Tabel A F'!G30&lt;5,'Tabel A Br'!G30&lt;0.5),"-",IFERROR('Tabel A Br'!G30/'Tabel A F'!G30*100,"-"))</f>
        <v>3.5322783251231527</v>
      </c>
      <c r="H30" s="105">
        <f>IF(OR('Tabel A F'!H30&lt;5,'Tabel A Br'!H30&lt;0.5),"-",IFERROR('Tabel A Br'!H30/'Tabel A F'!H30*100,"-"))</f>
        <v>2.97514577424844</v>
      </c>
      <c r="I30" s="105" t="str">
        <f>IF(OR('Tabel A F'!I30&lt;5,'Tabel A Br'!I30&lt;0.5),"-",IFERROR('Tabel A Br'!I30/'Tabel A F'!I30*100,"-"))</f>
        <v>-</v>
      </c>
      <c r="K30" s="105">
        <f>IF(OR('Tabel A F'!K30&lt;5,'Tabel A Br'!K30&lt;0.5),"-",IFERROR('Tabel A Br'!K30/'Tabel A F'!K30*100,"-"))</f>
        <v>3.0524704075935229</v>
      </c>
    </row>
    <row r="31" spans="1:11" ht="15.75" customHeight="1" x14ac:dyDescent="0.2">
      <c r="A31" s="50" t="s">
        <v>45</v>
      </c>
      <c r="B31" s="104">
        <f>IF(OR('Tabel A F'!B31&lt;5,'Tabel A Br'!B31&lt;0.5),"-",IFERROR('Tabel A Br'!B31/'Tabel A F'!B31*100,"-"))</f>
        <v>4.8587837837837835</v>
      </c>
      <c r="C31" s="104">
        <f>IF(OR('Tabel A F'!C31&lt;5,'Tabel A Br'!C31&lt;0.5),"-",IFERROR('Tabel A Br'!C31/'Tabel A F'!C31*100,"-"))</f>
        <v>1.6889215686274508</v>
      </c>
      <c r="D31" s="104">
        <f>IF(OR('Tabel A F'!D31&lt;5,'Tabel A Br'!D31&lt;0.5),"-",IFERROR('Tabel A Br'!D31/'Tabel A F'!D31*100,"-"))</f>
        <v>1.9804873417721518</v>
      </c>
      <c r="E31" s="104" t="str">
        <f>IF(OR('Tabel A F'!E31&lt;5,'Tabel A Br'!E31&lt;0.5),"-",IFERROR('Tabel A Br'!E31/'Tabel A F'!E31*100,"-"))</f>
        <v>-</v>
      </c>
      <c r="F31" s="104">
        <f>IF(OR('Tabel A F'!F31&lt;5,'Tabel A Br'!F31&lt;0.5),"-",IFERROR('Tabel A Br'!F31/'Tabel A F'!F31*100,"-"))</f>
        <v>2.5390312499999999</v>
      </c>
      <c r="G31" s="104">
        <f>IF(OR('Tabel A F'!G31&lt;5,'Tabel A Br'!G31&lt;0.5),"-",IFERROR('Tabel A Br'!G31/'Tabel A F'!G31*100,"-"))</f>
        <v>2.2856272727272731</v>
      </c>
      <c r="H31" s="104">
        <f>IF(OR('Tabel A F'!H31&lt;5,'Tabel A Br'!H31&lt;0.5),"-",IFERROR('Tabel A Br'!H31/'Tabel A F'!H31*100,"-"))</f>
        <v>4.2974593023255814</v>
      </c>
      <c r="I31" s="104" t="str">
        <f>IF(OR('Tabel A F'!I31&lt;5,'Tabel A Br'!I31&lt;0.5),"-",IFERROR('Tabel A Br'!I31/'Tabel A F'!I31*100,"-"))</f>
        <v>-</v>
      </c>
      <c r="K31" s="104">
        <f>IF(OR('Tabel A F'!K31&lt;5,'Tabel A Br'!K31&lt;0.5),"-",IFERROR('Tabel A Br'!K31/'Tabel A F'!K31*100,"-"))</f>
        <v>3.0731311475409839</v>
      </c>
    </row>
    <row r="32" spans="1:11" ht="15.75" customHeight="1" x14ac:dyDescent="0.2">
      <c r="A32" s="52" t="s">
        <v>46</v>
      </c>
      <c r="B32" s="105">
        <f>IF(OR('Tabel A F'!B32&lt;5,'Tabel A Br'!B32&lt;0.5),"-",IFERROR('Tabel A Br'!B32/'Tabel A F'!B32*100,"-"))</f>
        <v>0.90297419354838715</v>
      </c>
      <c r="C32" s="105">
        <f>IF(OR('Tabel A F'!C32&lt;5,'Tabel A Br'!C32&lt;0.5),"-",IFERROR('Tabel A Br'!C32/'Tabel A F'!C32*100,"-"))</f>
        <v>1.7884651162790695</v>
      </c>
      <c r="D32" s="105">
        <f>IF(OR('Tabel A F'!D32&lt;5,'Tabel A Br'!D32&lt;0.5),"-",IFERROR('Tabel A Br'!D32/'Tabel A F'!D32*100,"-"))</f>
        <v>7.4839999999999991</v>
      </c>
      <c r="E32" s="105">
        <f>IF(OR('Tabel A F'!E32&lt;5,'Tabel A Br'!E32&lt;0.5),"-",IFERROR('Tabel A Br'!E32/'Tabel A F'!E32*100,"-"))</f>
        <v>1.4112281553398058</v>
      </c>
      <c r="F32" s="105" t="str">
        <f>IF(OR('Tabel A F'!F32&lt;5,'Tabel A Br'!F32&lt;0.5),"-",IFERROR('Tabel A Br'!F32/'Tabel A F'!F32*100,"-"))</f>
        <v>-</v>
      </c>
      <c r="G32" s="105">
        <f>IF(OR('Tabel A F'!G32&lt;5,'Tabel A Br'!G32&lt;0.5),"-",IFERROR('Tabel A Br'!G32/'Tabel A F'!G32*100,"-"))</f>
        <v>0.77557391304347822</v>
      </c>
      <c r="H32" s="105">
        <f>IF(OR('Tabel A F'!H32&lt;5,'Tabel A Br'!H32&lt;0.5),"-",IFERROR('Tabel A Br'!H32/'Tabel A F'!H32*100,"-"))</f>
        <v>4.4053759124087586</v>
      </c>
      <c r="I32" s="105" t="str">
        <f>IF(OR('Tabel A F'!I32&lt;5,'Tabel A Br'!I32&lt;0.5),"-",IFERROR('Tabel A Br'!I32/'Tabel A F'!I32*100,"-"))</f>
        <v>-</v>
      </c>
      <c r="K32" s="105">
        <f>IF(OR('Tabel A F'!K32&lt;5,'Tabel A Br'!K32&lt;0.5),"-",IFERROR('Tabel A Br'!K32/'Tabel A F'!K32*100,"-"))</f>
        <v>3.3183122866894199</v>
      </c>
    </row>
    <row r="33" spans="1:11" ht="15.75" customHeight="1" x14ac:dyDescent="0.2">
      <c r="A33" s="50" t="s">
        <v>47</v>
      </c>
      <c r="B33" s="104">
        <f>IF(OR('Tabel A F'!B33&lt;5,'Tabel A Br'!B33&lt;0.5),"-",IFERROR('Tabel A Br'!B33/'Tabel A F'!B33*100,"-"))</f>
        <v>10.803175304878049</v>
      </c>
      <c r="C33" s="104">
        <f>IF(OR('Tabel A F'!C33&lt;5,'Tabel A Br'!C33&lt;0.5),"-",IFERROR('Tabel A Br'!C33/'Tabel A F'!C33*100,"-"))</f>
        <v>2.929208</v>
      </c>
      <c r="D33" s="104">
        <f>IF(OR('Tabel A F'!D33&lt;5,'Tabel A Br'!D33&lt;0.5),"-",IFERROR('Tabel A Br'!D33/'Tabel A F'!D33*100,"-"))</f>
        <v>8.4436059957173448</v>
      </c>
      <c r="E33" s="104">
        <f>IF(OR('Tabel A F'!E33&lt;5,'Tabel A Br'!E33&lt;0.5),"-",IFERROR('Tabel A Br'!E33/'Tabel A F'!E33*100,"-"))</f>
        <v>2.1623420479302835</v>
      </c>
      <c r="F33" s="104">
        <f>IF(OR('Tabel A F'!F33&lt;5,'Tabel A Br'!F33&lt;0.5),"-",IFERROR('Tabel A Br'!F33/'Tabel A F'!F33*100,"-"))</f>
        <v>10.838003809523808</v>
      </c>
      <c r="G33" s="104">
        <f>IF(OR('Tabel A F'!G33&lt;5,'Tabel A Br'!G33&lt;0.5),"-",IFERROR('Tabel A Br'!G33/'Tabel A F'!G33*100,"-"))</f>
        <v>3.6494990439770558</v>
      </c>
      <c r="H33" s="104">
        <f>IF(OR('Tabel A F'!H33&lt;5,'Tabel A Br'!H33&lt;0.5),"-",IFERROR('Tabel A Br'!H33/'Tabel A F'!H33*100,"-"))</f>
        <v>5.5991317720090299</v>
      </c>
      <c r="I33" s="104" t="str">
        <f>IF(OR('Tabel A F'!I33&lt;5,'Tabel A Br'!I33&lt;0.5),"-",IFERROR('Tabel A Br'!I33/'Tabel A F'!I33*100,"-"))</f>
        <v>-</v>
      </c>
      <c r="K33" s="104">
        <f>IF(OR('Tabel A F'!K33&lt;5,'Tabel A Br'!K33&lt;0.5),"-",IFERROR('Tabel A Br'!K33/'Tabel A F'!K33*100,"-"))</f>
        <v>6.5872779184603685</v>
      </c>
    </row>
    <row r="34" spans="1:11" ht="15.75" customHeight="1" x14ac:dyDescent="0.2">
      <c r="A34" s="52" t="s">
        <v>48</v>
      </c>
      <c r="B34" s="105">
        <f>IF(OR('Tabel A F'!B34&lt;5,'Tabel A Br'!B34&lt;0.5),"-",IFERROR('Tabel A Br'!B34/'Tabel A F'!B34*100,"-"))</f>
        <v>4.2889731543624157</v>
      </c>
      <c r="C34" s="105">
        <f>IF(OR('Tabel A F'!C34&lt;5,'Tabel A Br'!C34&lt;0.5),"-",IFERROR('Tabel A Br'!C34/'Tabel A F'!C34*100,"-"))</f>
        <v>1.7086211340206185</v>
      </c>
      <c r="D34" s="105">
        <f>IF(OR('Tabel A F'!D34&lt;5,'Tabel A Br'!D34&lt;0.5),"-",IFERROR('Tabel A Br'!D34/'Tabel A F'!D34*100,"-"))</f>
        <v>4.6584031818181817</v>
      </c>
      <c r="E34" s="105">
        <f>IF(OR('Tabel A F'!E34&lt;5,'Tabel A Br'!E34&lt;0.5),"-",IFERROR('Tabel A Br'!E34/'Tabel A F'!E34*100,"-"))</f>
        <v>1.8637733516483517</v>
      </c>
      <c r="F34" s="105">
        <f>IF(OR('Tabel A F'!F34&lt;5,'Tabel A Br'!F34&lt;0.5),"-",IFERROR('Tabel A Br'!F34/'Tabel A F'!F34*100,"-"))</f>
        <v>3.2942147766323022</v>
      </c>
      <c r="G34" s="105">
        <f>IF(OR('Tabel A F'!G34&lt;5,'Tabel A Br'!G34&lt;0.5),"-",IFERROR('Tabel A Br'!G34/'Tabel A F'!G34*100,"-"))</f>
        <v>1.8784607177497574</v>
      </c>
      <c r="H34" s="105">
        <f>IF(OR('Tabel A F'!H34&lt;5,'Tabel A Br'!H34&lt;0.5),"-",IFERROR('Tabel A Br'!H34/'Tabel A F'!H34*100,"-"))</f>
        <v>2.3025159222280611</v>
      </c>
      <c r="I34" s="105">
        <f>IF(OR('Tabel A F'!I34&lt;5,'Tabel A Br'!I34&lt;0.5),"-",IFERROR('Tabel A Br'!I34/'Tabel A F'!I34*100,"-"))</f>
        <v>2.5629090909090908</v>
      </c>
      <c r="K34" s="105">
        <f>IF(OR('Tabel A F'!K34&lt;5,'Tabel A Br'!K34&lt;0.5),"-",IFERROR('Tabel A Br'!K34/'Tabel A F'!K34*100,"-"))</f>
        <v>2.6798068129406336</v>
      </c>
    </row>
    <row r="35" spans="1:11" ht="15.75" customHeight="1" x14ac:dyDescent="0.2">
      <c r="A35" s="50" t="s">
        <v>49</v>
      </c>
      <c r="B35" s="104">
        <f>IF(OR('Tabel A F'!B35&lt;5,'Tabel A Br'!B35&lt;0.5),"-",IFERROR('Tabel A Br'!B35/'Tabel A F'!B35*100,"-"))</f>
        <v>8.017205011389521</v>
      </c>
      <c r="C35" s="104">
        <f>IF(OR('Tabel A F'!C35&lt;5,'Tabel A Br'!C35&lt;0.5),"-",IFERROR('Tabel A Br'!C35/'Tabel A F'!C35*100,"-"))</f>
        <v>1.8506944444444444</v>
      </c>
      <c r="D35" s="104">
        <f>IF(OR('Tabel A F'!D35&lt;5,'Tabel A Br'!D35&lt;0.5),"-",IFERROR('Tabel A Br'!D35/'Tabel A F'!D35*100,"-"))</f>
        <v>4.5311618497109833</v>
      </c>
      <c r="E35" s="104">
        <f>IF(OR('Tabel A F'!E35&lt;5,'Tabel A Br'!E35&lt;0.5),"-",IFERROR('Tabel A Br'!E35/'Tabel A F'!E35*100,"-"))</f>
        <v>1.8705150753768847</v>
      </c>
      <c r="F35" s="104">
        <f>IF(OR('Tabel A F'!F35&lt;5,'Tabel A Br'!F35&lt;0.5),"-",IFERROR('Tabel A Br'!F35/'Tabel A F'!F35*100,"-"))</f>
        <v>5.2738566371681417</v>
      </c>
      <c r="G35" s="104">
        <f>IF(OR('Tabel A F'!G35&lt;5,'Tabel A Br'!G35&lt;0.5),"-",IFERROR('Tabel A Br'!G35/'Tabel A F'!G35*100,"-"))</f>
        <v>1.7776382608695653</v>
      </c>
      <c r="H35" s="104">
        <f>IF(OR('Tabel A F'!H35&lt;5,'Tabel A Br'!H35&lt;0.5),"-",IFERROR('Tabel A Br'!H35/'Tabel A F'!H35*100,"-"))</f>
        <v>2.0185629163582535</v>
      </c>
      <c r="I35" s="104" t="str">
        <f>IF(OR('Tabel A F'!I35&lt;5,'Tabel A Br'!I35&lt;0.5),"-",IFERROR('Tabel A Br'!I35/'Tabel A F'!I35*100,"-"))</f>
        <v>-</v>
      </c>
      <c r="K35" s="104">
        <f>IF(OR('Tabel A F'!K35&lt;5,'Tabel A Br'!K35&lt;0.5),"-",IFERROR('Tabel A Br'!K35/'Tabel A F'!K35*100,"-"))</f>
        <v>2.8487630677422917</v>
      </c>
    </row>
    <row r="36" spans="1:11" ht="15.75" customHeight="1" x14ac:dyDescent="0.2">
      <c r="A36" s="52" t="s">
        <v>50</v>
      </c>
      <c r="B36" s="105">
        <f>IF(OR('Tabel A F'!B36&lt;5,'Tabel A Br'!B36&lt;0.5),"-",IFERROR('Tabel A Br'!B36/'Tabel A F'!B36*100,"-"))</f>
        <v>11.939044715447157</v>
      </c>
      <c r="C36" s="105">
        <f>IF(OR('Tabel A F'!C36&lt;5,'Tabel A Br'!C36&lt;0.5),"-",IFERROR('Tabel A Br'!C36/'Tabel A F'!C36*100,"-"))</f>
        <v>4.9364967602591792</v>
      </c>
      <c r="D36" s="105">
        <f>IF(OR('Tabel A F'!D36&lt;5,'Tabel A Br'!D36&lt;0.5),"-",IFERROR('Tabel A Br'!D36/'Tabel A F'!D36*100,"-"))</f>
        <v>8.2008319242475487</v>
      </c>
      <c r="E36" s="105">
        <f>IF(OR('Tabel A F'!E36&lt;5,'Tabel A Br'!E36&lt;0.5),"-",IFERROR('Tabel A Br'!E36/'Tabel A F'!E36*100,"-"))</f>
        <v>4.9454018867924523</v>
      </c>
      <c r="F36" s="105">
        <f>IF(OR('Tabel A F'!F36&lt;5,'Tabel A Br'!F36&lt;0.5),"-",IFERROR('Tabel A Br'!F36/'Tabel A F'!F36*100,"-"))</f>
        <v>9.086586107091172</v>
      </c>
      <c r="G36" s="105">
        <f>IF(OR('Tabel A F'!G36&lt;5,'Tabel A Br'!G36&lt;0.5),"-",IFERROR('Tabel A Br'!G36/'Tabel A F'!G36*100,"-"))</f>
        <v>4.9710891197375613</v>
      </c>
      <c r="H36" s="105">
        <f>IF(OR('Tabel A F'!H36&lt;5,'Tabel A Br'!H36&lt;0.5),"-",IFERROR('Tabel A Br'!H36/'Tabel A F'!H36*100,"-"))</f>
        <v>4.7594406174334143</v>
      </c>
      <c r="I36" s="105" t="str">
        <f>IF(OR('Tabel A F'!I36&lt;5,'Tabel A Br'!I36&lt;0.5),"-",IFERROR('Tabel A Br'!I36/'Tabel A F'!I36*100,"-"))</f>
        <v>-</v>
      </c>
      <c r="K36" s="105">
        <f>IF(OR('Tabel A F'!K36&lt;5,'Tabel A Br'!K36&lt;0.5),"-",IFERROR('Tabel A Br'!K36/'Tabel A F'!K36*100,"-"))</f>
        <v>5.7197858835218591</v>
      </c>
    </row>
    <row r="37" spans="1:11" ht="15.75" customHeight="1" x14ac:dyDescent="0.2">
      <c r="A37" s="50" t="s">
        <v>51</v>
      </c>
      <c r="B37" s="104">
        <f>IF(OR('Tabel A F'!B37&lt;5,'Tabel A Br'!B37&lt;0.5),"-",IFERROR('Tabel A Br'!B37/'Tabel A F'!B37*100,"-"))</f>
        <v>8.9249495365602485</v>
      </c>
      <c r="C37" s="104">
        <f>IF(OR('Tabel A F'!C37&lt;5,'Tabel A Br'!C37&lt;0.5),"-",IFERROR('Tabel A Br'!C37/'Tabel A F'!C37*100,"-"))</f>
        <v>4.3119892215568862</v>
      </c>
      <c r="D37" s="104">
        <f>IF(OR('Tabel A F'!D37&lt;5,'Tabel A Br'!D37&lt;0.5),"-",IFERROR('Tabel A Br'!D37/'Tabel A F'!D37*100,"-"))</f>
        <v>6.3075264208909365</v>
      </c>
      <c r="E37" s="104">
        <f>IF(OR('Tabel A F'!E37&lt;5,'Tabel A Br'!E37&lt;0.5),"-",IFERROR('Tabel A Br'!E37/'Tabel A F'!E37*100,"-"))</f>
        <v>4.3381624938635248</v>
      </c>
      <c r="F37" s="104">
        <f>IF(OR('Tabel A F'!F37&lt;5,'Tabel A Br'!F37&lt;0.5),"-",IFERROR('Tabel A Br'!F37/'Tabel A F'!F37*100,"-"))</f>
        <v>8.0091799650553277</v>
      </c>
      <c r="G37" s="104">
        <f>IF(OR('Tabel A F'!G37&lt;5,'Tabel A Br'!G37&lt;0.5),"-",IFERROR('Tabel A Br'!G37/'Tabel A F'!G37*100,"-"))</f>
        <v>3.8405235204855845</v>
      </c>
      <c r="H37" s="104">
        <f>IF(OR('Tabel A F'!H37&lt;5,'Tabel A Br'!H37&lt;0.5),"-",IFERROR('Tabel A Br'!H37/'Tabel A F'!H37*100,"-"))</f>
        <v>4.9935659332283144</v>
      </c>
      <c r="I37" s="104">
        <f>IF(OR('Tabel A F'!I37&lt;5,'Tabel A Br'!I37&lt;0.5),"-",IFERROR('Tabel A Br'!I37/'Tabel A F'!I37*100,"-"))</f>
        <v>4.2391034482758627</v>
      </c>
      <c r="K37" s="104">
        <f>IF(OR('Tabel A F'!K37&lt;5,'Tabel A Br'!K37&lt;0.5),"-",IFERROR('Tabel A Br'!K37/'Tabel A F'!K37*100,"-"))</f>
        <v>5.4212643312101916</v>
      </c>
    </row>
    <row r="38" spans="1:11" ht="15.75" customHeight="1" x14ac:dyDescent="0.2">
      <c r="A38" s="52" t="s">
        <v>52</v>
      </c>
      <c r="B38" s="105">
        <f>IF(OR('Tabel A F'!B38&lt;5,'Tabel A Br'!B38&lt;0.5),"-",IFERROR('Tabel A Br'!B38/'Tabel A F'!B38*100,"-"))</f>
        <v>7.4763605442176875</v>
      </c>
      <c r="C38" s="105">
        <f>IF(OR('Tabel A F'!C38&lt;5,'Tabel A Br'!C38&lt;0.5),"-",IFERROR('Tabel A Br'!C38/'Tabel A F'!C38*100,"-"))</f>
        <v>4.9856449511400651</v>
      </c>
      <c r="D38" s="105">
        <f>IF(OR('Tabel A F'!D38&lt;5,'Tabel A Br'!D38&lt;0.5),"-",IFERROR('Tabel A Br'!D38/'Tabel A F'!D38*100,"-"))</f>
        <v>8.3203393162393162</v>
      </c>
      <c r="E38" s="105">
        <f>IF(OR('Tabel A F'!E38&lt;5,'Tabel A Br'!E38&lt;0.5),"-",IFERROR('Tabel A Br'!E38/'Tabel A F'!E38*100,"-"))</f>
        <v>5.1091799687010955</v>
      </c>
      <c r="F38" s="105">
        <f>IF(OR('Tabel A F'!F38&lt;5,'Tabel A Br'!F38&lt;0.5),"-",IFERROR('Tabel A Br'!F38/'Tabel A F'!F38*100,"-"))</f>
        <v>12.209774193548387</v>
      </c>
      <c r="G38" s="105">
        <f>IF(OR('Tabel A F'!G38&lt;5,'Tabel A Br'!G38&lt;0.5),"-",IFERROR('Tabel A Br'!G38/'Tabel A F'!G38*100,"-"))</f>
        <v>1.9425797872340425</v>
      </c>
      <c r="H38" s="105">
        <f>IF(OR('Tabel A F'!H38&lt;5,'Tabel A Br'!H38&lt;0.5),"-",IFERROR('Tabel A Br'!H38/'Tabel A F'!H38*100,"-"))</f>
        <v>5.8116143196202525</v>
      </c>
      <c r="I38" s="105" t="str">
        <f>IF(OR('Tabel A F'!I38&lt;5,'Tabel A Br'!I38&lt;0.5),"-",IFERROR('Tabel A Br'!I38/'Tabel A F'!I38*100,"-"))</f>
        <v>-</v>
      </c>
      <c r="K38" s="105">
        <f>IF(OR('Tabel A F'!K38&lt;5,'Tabel A Br'!K38&lt;0.5),"-",IFERROR('Tabel A Br'!K38/'Tabel A F'!K38*100,"-"))</f>
        <v>6.3048340968586389</v>
      </c>
    </row>
    <row r="39" spans="1:11" ht="15.75" customHeight="1" x14ac:dyDescent="0.2">
      <c r="A39" s="50" t="s">
        <v>53</v>
      </c>
      <c r="B39" s="104">
        <f>IF(OR('Tabel A F'!B39&lt;5,'Tabel A Br'!B39&lt;0.5),"-",IFERROR('Tabel A Br'!B39/'Tabel A F'!B39*100,"-"))</f>
        <v>8.5466338028169009</v>
      </c>
      <c r="C39" s="104">
        <f>IF(OR('Tabel A F'!C39&lt;5,'Tabel A Br'!C39&lt;0.5),"-",IFERROR('Tabel A Br'!C39/'Tabel A F'!C39*100,"-"))</f>
        <v>0.90761083743842363</v>
      </c>
      <c r="D39" s="104">
        <f>IF(OR('Tabel A F'!D39&lt;5,'Tabel A Br'!D39&lt;0.5),"-",IFERROR('Tabel A Br'!D39/'Tabel A F'!D39*100,"-"))</f>
        <v>6.1654405436013588</v>
      </c>
      <c r="E39" s="104">
        <f>IF(OR('Tabel A F'!E39&lt;5,'Tabel A Br'!E39&lt;0.5),"-",IFERROR('Tabel A Br'!E39/'Tabel A F'!E39*100,"-"))</f>
        <v>3.0101642411642411</v>
      </c>
      <c r="F39" s="104">
        <f>IF(OR('Tabel A F'!F39&lt;5,'Tabel A Br'!F39&lt;0.5),"-",IFERROR('Tabel A Br'!F39/'Tabel A F'!F39*100,"-"))</f>
        <v>9.3400096774193546</v>
      </c>
      <c r="G39" s="104">
        <f>IF(OR('Tabel A F'!G39&lt;5,'Tabel A Br'!G39&lt;0.5),"-",IFERROR('Tabel A Br'!G39/'Tabel A F'!G39*100,"-"))</f>
        <v>3.6004856596558317</v>
      </c>
      <c r="H39" s="104">
        <f>IF(OR('Tabel A F'!H39&lt;5,'Tabel A Br'!H39&lt;0.5),"-",IFERROR('Tabel A Br'!H39/'Tabel A F'!H39*100,"-"))</f>
        <v>8.189784874608149</v>
      </c>
      <c r="I39" s="104" t="str">
        <f>IF(OR('Tabel A F'!I39&lt;5,'Tabel A Br'!I39&lt;0.5),"-",IFERROR('Tabel A Br'!I39/'Tabel A F'!I39*100,"-"))</f>
        <v>-</v>
      </c>
      <c r="K39" s="104">
        <f>IF(OR('Tabel A F'!K39&lt;5,'Tabel A Br'!K39&lt;0.5),"-",IFERROR('Tabel A Br'!K39/'Tabel A F'!K39*100,"-"))</f>
        <v>6.6633885682368277</v>
      </c>
    </row>
    <row r="40" spans="1:11" ht="15.75" customHeight="1" x14ac:dyDescent="0.2">
      <c r="A40" s="52" t="s">
        <v>54</v>
      </c>
      <c r="B40" s="105">
        <f>IF(OR('Tabel A F'!B40&lt;5,'Tabel A Br'!B40&lt;0.5),"-",IFERROR('Tabel A Br'!B40/'Tabel A F'!B40*100,"-"))</f>
        <v>10.155635443037973</v>
      </c>
      <c r="C40" s="105">
        <f>IF(OR('Tabel A F'!C40&lt;5,'Tabel A Br'!C40&lt;0.5),"-",IFERROR('Tabel A Br'!C40/'Tabel A F'!C40*100,"-"))</f>
        <v>4.1895603112840467</v>
      </c>
      <c r="D40" s="105">
        <f>IF(OR('Tabel A F'!D40&lt;5,'Tabel A Br'!D40&lt;0.5),"-",IFERROR('Tabel A Br'!D40/'Tabel A F'!D40*100,"-"))</f>
        <v>6.392444189602446</v>
      </c>
      <c r="E40" s="105">
        <f>IF(OR('Tabel A F'!E40&lt;5,'Tabel A Br'!E40&lt;0.5),"-",IFERROR('Tabel A Br'!E40/'Tabel A F'!E40*100,"-"))</f>
        <v>4.9977323651452279</v>
      </c>
      <c r="F40" s="105">
        <f>IF(OR('Tabel A F'!F40&lt;5,'Tabel A Br'!F40&lt;0.5),"-",IFERROR('Tabel A Br'!F40/'Tabel A F'!F40*100,"-"))</f>
        <v>7.392449074074074</v>
      </c>
      <c r="G40" s="105">
        <f>IF(OR('Tabel A F'!G40&lt;5,'Tabel A Br'!G40&lt;0.5),"-",IFERROR('Tabel A Br'!G40/'Tabel A F'!G40*100,"-"))</f>
        <v>4.6675073891625622</v>
      </c>
      <c r="H40" s="105">
        <f>IF(OR('Tabel A F'!H40&lt;5,'Tabel A Br'!H40&lt;0.5),"-",IFERROR('Tabel A Br'!H40/'Tabel A F'!H40*100,"-"))</f>
        <v>6.0189847079468537</v>
      </c>
      <c r="I40" s="105">
        <f>IF(OR('Tabel A F'!I40&lt;5,'Tabel A Br'!I40&lt;0.5),"-",IFERROR('Tabel A Br'!I40/'Tabel A F'!I40*100,"-"))</f>
        <v>13.554062500000001</v>
      </c>
      <c r="K40" s="105">
        <f>IF(OR('Tabel A F'!K40&lt;5,'Tabel A Br'!K40&lt;0.5),"-",IFERROR('Tabel A Br'!K40/'Tabel A F'!K40*100,"-"))</f>
        <v>6.1022840698597509</v>
      </c>
    </row>
    <row r="41" spans="1:11" ht="15.75" customHeight="1" x14ac:dyDescent="0.2">
      <c r="A41" s="50" t="s">
        <v>55</v>
      </c>
      <c r="B41" s="104">
        <f>IF(OR('Tabel A F'!B41&lt;5,'Tabel A Br'!B41&lt;0.5),"-",IFERROR('Tabel A Br'!B41/'Tabel A F'!B41*100,"-"))</f>
        <v>21.493991769547328</v>
      </c>
      <c r="C41" s="104">
        <f>IF(OR('Tabel A F'!C41&lt;5,'Tabel A Br'!C41&lt;0.5),"-",IFERROR('Tabel A Br'!C41/'Tabel A F'!C41*100,"-"))</f>
        <v>10.129965517241379</v>
      </c>
      <c r="D41" s="104">
        <f>IF(OR('Tabel A F'!D41&lt;5,'Tabel A Br'!D41&lt;0.5),"-",IFERROR('Tabel A Br'!D41/'Tabel A F'!D41*100,"-"))</f>
        <v>10.525383101851853</v>
      </c>
      <c r="E41" s="104">
        <f>IF(OR('Tabel A F'!E41&lt;5,'Tabel A Br'!E41&lt;0.5),"-",IFERROR('Tabel A Br'!E41/'Tabel A F'!E41*100,"-"))</f>
        <v>10.367880434782608</v>
      </c>
      <c r="F41" s="104">
        <f>IF(OR('Tabel A F'!F41&lt;5,'Tabel A Br'!F41&lt;0.5),"-",IFERROR('Tabel A Br'!F41/'Tabel A F'!F41*100,"-"))</f>
        <v>10.814082802547771</v>
      </c>
      <c r="G41" s="104">
        <f>IF(OR('Tabel A F'!G41&lt;5,'Tabel A Br'!G41&lt;0.5),"-",IFERROR('Tabel A Br'!G41/'Tabel A F'!G41*100,"-"))</f>
        <v>5.9015178571428573</v>
      </c>
      <c r="H41" s="104">
        <f>IF(OR('Tabel A F'!H41&lt;5,'Tabel A Br'!H41&lt;0.5),"-",IFERROR('Tabel A Br'!H41/'Tabel A F'!H41*100,"-"))</f>
        <v>7.0792909616178292</v>
      </c>
      <c r="I41" s="104" t="str">
        <f>IF(OR('Tabel A F'!I41&lt;5,'Tabel A Br'!I41&lt;0.5),"-",IFERROR('Tabel A Br'!I41/'Tabel A F'!I41*100,"-"))</f>
        <v>-</v>
      </c>
      <c r="K41" s="104">
        <f>IF(OR('Tabel A F'!K41&lt;5,'Tabel A Br'!K41&lt;0.5),"-",IFERROR('Tabel A Br'!K41/'Tabel A F'!K41*100,"-"))</f>
        <v>9.5698416361974399</v>
      </c>
    </row>
    <row r="42" spans="1:11" ht="15.75" customHeight="1" x14ac:dyDescent="0.2">
      <c r="A42" s="52" t="s">
        <v>56</v>
      </c>
      <c r="B42" s="105">
        <f>IF(OR('Tabel A F'!B42&lt;5,'Tabel A Br'!B42&lt;0.5),"-",IFERROR('Tabel A Br'!B42/'Tabel A F'!B42*100,"-"))</f>
        <v>16.429256410256411</v>
      </c>
      <c r="C42" s="105">
        <f>IF(OR('Tabel A F'!C42&lt;5,'Tabel A Br'!C42&lt;0.5),"-",IFERROR('Tabel A Br'!C42/'Tabel A F'!C42*100,"-"))</f>
        <v>2.1261176470588237</v>
      </c>
      <c r="D42" s="105">
        <f>IF(OR('Tabel A F'!D42&lt;5,'Tabel A Br'!D42&lt;0.5),"-",IFERROR('Tabel A Br'!D42/'Tabel A F'!D42*100,"-"))</f>
        <v>8.1834190476190471</v>
      </c>
      <c r="E42" s="105">
        <f>IF(OR('Tabel A F'!E42&lt;5,'Tabel A Br'!E42&lt;0.5),"-",IFERROR('Tabel A Br'!E42/'Tabel A F'!E42*100,"-"))</f>
        <v>4.338034482758621</v>
      </c>
      <c r="F42" s="105">
        <f>IF(OR('Tabel A F'!F42&lt;5,'Tabel A Br'!F42&lt;0.5),"-",IFERROR('Tabel A Br'!F42/'Tabel A F'!F42*100,"-"))</f>
        <v>10.480272727272727</v>
      </c>
      <c r="G42" s="105">
        <f>IF(OR('Tabel A F'!G42&lt;5,'Tabel A Br'!G42&lt;0.5),"-",IFERROR('Tabel A Br'!G42/'Tabel A F'!G42*100,"-"))</f>
        <v>4.0160222222222224</v>
      </c>
      <c r="H42" s="105">
        <f>IF(OR('Tabel A F'!H42&lt;5,'Tabel A Br'!H42&lt;0.5),"-",IFERROR('Tabel A Br'!H42/'Tabel A F'!H42*100,"-"))</f>
        <v>5.1722652232746951</v>
      </c>
      <c r="I42" s="105" t="str">
        <f>IF(OR('Tabel A F'!I42&lt;5,'Tabel A Br'!I42&lt;0.5),"-",IFERROR('Tabel A Br'!I42/'Tabel A F'!I42*100,"-"))</f>
        <v>-</v>
      </c>
      <c r="K42" s="105">
        <f>IF(OR('Tabel A F'!K42&lt;5,'Tabel A Br'!K42&lt;0.5),"-",IFERROR('Tabel A Br'!K42/'Tabel A F'!K42*100,"-"))</f>
        <v>6.216699777613047</v>
      </c>
    </row>
    <row r="43" spans="1:11" ht="15.75" customHeight="1" x14ac:dyDescent="0.2">
      <c r="A43" s="50" t="s">
        <v>57</v>
      </c>
      <c r="B43" s="104">
        <f>IF(OR('Tabel A F'!B43&lt;5,'Tabel A Br'!B43&lt;0.5),"-",IFERROR('Tabel A Br'!B43/'Tabel A F'!B43*100,"-"))</f>
        <v>13.048373376623376</v>
      </c>
      <c r="C43" s="104">
        <f>IF(OR('Tabel A F'!C43&lt;5,'Tabel A Br'!C43&lt;0.5),"-",IFERROR('Tabel A Br'!C43/'Tabel A F'!C43*100,"-"))</f>
        <v>7.5564705882352934</v>
      </c>
      <c r="D43" s="104">
        <f>IF(OR('Tabel A F'!D43&lt;5,'Tabel A Br'!D43&lt;0.5),"-",IFERROR('Tabel A Br'!D43/'Tabel A F'!D43*100,"-"))</f>
        <v>10.846267065868263</v>
      </c>
      <c r="E43" s="104">
        <f>IF(OR('Tabel A F'!E43&lt;5,'Tabel A Br'!E43&lt;0.5),"-",IFERROR('Tabel A Br'!E43/'Tabel A F'!E43*100,"-"))</f>
        <v>13.275340782122905</v>
      </c>
      <c r="F43" s="104">
        <f>IF(OR('Tabel A F'!F43&lt;5,'Tabel A Br'!F43&lt;0.5),"-",IFERROR('Tabel A Br'!F43/'Tabel A F'!F43*100,"-"))</f>
        <v>12.487722371967655</v>
      </c>
      <c r="G43" s="104">
        <f>IF(OR('Tabel A F'!G43&lt;5,'Tabel A Br'!G43&lt;0.5),"-",IFERROR('Tabel A Br'!G43/'Tabel A F'!G43*100,"-"))</f>
        <v>7.5658483754512629</v>
      </c>
      <c r="H43" s="104">
        <f>IF(OR('Tabel A F'!H43&lt;5,'Tabel A Br'!H43&lt;0.5),"-",IFERROR('Tabel A Br'!H43/'Tabel A F'!H43*100,"-"))</f>
        <v>9.7995787637088743</v>
      </c>
      <c r="I43" s="104" t="str">
        <f>IF(OR('Tabel A F'!I43&lt;5,'Tabel A Br'!I43&lt;0.5),"-",IFERROR('Tabel A Br'!I43/'Tabel A F'!I43*100,"-"))</f>
        <v>-</v>
      </c>
      <c r="K43" s="104">
        <f>IF(OR('Tabel A F'!K43&lt;5,'Tabel A Br'!K43&lt;0.5),"-",IFERROR('Tabel A Br'!K43/'Tabel A F'!K43*100,"-"))</f>
        <v>10.357001454192922</v>
      </c>
    </row>
    <row r="44" spans="1:11" ht="15.75" customHeight="1" x14ac:dyDescent="0.2">
      <c r="A44" s="52" t="s">
        <v>58</v>
      </c>
      <c r="B44" s="105">
        <f>IF(OR('Tabel A F'!B44&lt;5,'Tabel A Br'!B44&lt;0.5),"-",IFERROR('Tabel A Br'!B44/'Tabel A F'!B44*100,"-"))</f>
        <v>11.359885321100917</v>
      </c>
      <c r="C44" s="105">
        <f>IF(OR('Tabel A F'!C44&lt;5,'Tabel A Br'!C44&lt;0.5),"-",IFERROR('Tabel A Br'!C44/'Tabel A F'!C44*100,"-"))</f>
        <v>1.0307319587628867</v>
      </c>
      <c r="D44" s="105">
        <f>IF(OR('Tabel A F'!D44&lt;5,'Tabel A Br'!D44&lt;0.5),"-",IFERROR('Tabel A Br'!D44/'Tabel A F'!D44*100,"-"))</f>
        <v>8.5209512195121953</v>
      </c>
      <c r="E44" s="105">
        <f>IF(OR('Tabel A F'!E44&lt;5,'Tabel A Br'!E44&lt;0.5),"-",IFERROR('Tabel A Br'!E44/'Tabel A F'!E44*100,"-"))</f>
        <v>5.0847151162790709</v>
      </c>
      <c r="F44" s="105">
        <f>IF(OR('Tabel A F'!F44&lt;5,'Tabel A Br'!F44&lt;0.5),"-",IFERROR('Tabel A Br'!F44/'Tabel A F'!F44*100,"-"))</f>
        <v>5.8603055555555557</v>
      </c>
      <c r="G44" s="105">
        <f>IF(OR('Tabel A F'!G44&lt;5,'Tabel A Br'!G44&lt;0.5),"-",IFERROR('Tabel A Br'!G44/'Tabel A F'!G44*100,"-"))</f>
        <v>1.1929939393939393</v>
      </c>
      <c r="H44" s="105">
        <f>IF(OR('Tabel A F'!H44&lt;5,'Tabel A Br'!H44&lt;0.5),"-",IFERROR('Tabel A Br'!H44/'Tabel A F'!H44*100,"-"))</f>
        <v>9.4306883425852508</v>
      </c>
      <c r="I44" s="105">
        <f>IF(OR('Tabel A F'!I44&lt;5,'Tabel A Br'!I44&lt;0.5),"-",IFERROR('Tabel A Br'!I44/'Tabel A F'!I44*100,"-"))</f>
        <v>40.6038</v>
      </c>
      <c r="K44" s="105">
        <f>IF(OR('Tabel A F'!K44&lt;5,'Tabel A Br'!K44&lt;0.5),"-",IFERROR('Tabel A Br'!K44/'Tabel A F'!K44*100,"-"))</f>
        <v>7.918527519379845</v>
      </c>
    </row>
    <row r="45" spans="1:11" ht="15.75" customHeight="1" x14ac:dyDescent="0.2">
      <c r="A45" s="50" t="s">
        <v>59</v>
      </c>
      <c r="B45" s="104">
        <f>IF(OR('Tabel A F'!B45&lt;5,'Tabel A Br'!B45&lt;0.5),"-",IFERROR('Tabel A Br'!B45/'Tabel A F'!B45*100,"-"))</f>
        <v>7.5925875451263547</v>
      </c>
      <c r="C45" s="104">
        <f>IF(OR('Tabel A F'!C45&lt;5,'Tabel A Br'!C45&lt;0.5),"-",IFERROR('Tabel A Br'!C45/'Tabel A F'!C45*100,"-"))</f>
        <v>4.1095449999999998</v>
      </c>
      <c r="D45" s="104">
        <f>IF(OR('Tabel A F'!D45&lt;5,'Tabel A Br'!D45&lt;0.5),"-",IFERROR('Tabel A Br'!D45/'Tabel A F'!D45*100,"-"))</f>
        <v>6.4676030670470759</v>
      </c>
      <c r="E45" s="104">
        <f>IF(OR('Tabel A F'!E45&lt;5,'Tabel A Br'!E45&lt;0.5),"-",IFERROR('Tabel A Br'!E45/'Tabel A F'!E45*100,"-"))</f>
        <v>3.7775390127388535</v>
      </c>
      <c r="F45" s="104">
        <f>IF(OR('Tabel A F'!F45&lt;5,'Tabel A Br'!F45&lt;0.5),"-",IFERROR('Tabel A Br'!F45/'Tabel A F'!F45*100,"-"))</f>
        <v>8.1142995090016363</v>
      </c>
      <c r="G45" s="104">
        <f>IF(OR('Tabel A F'!G45&lt;5,'Tabel A Br'!G45&lt;0.5),"-",IFERROR('Tabel A Br'!G45/'Tabel A F'!G45*100,"-"))</f>
        <v>4.4132955390334576</v>
      </c>
      <c r="H45" s="104">
        <f>IF(OR('Tabel A F'!H45&lt;5,'Tabel A Br'!H45&lt;0.5),"-",IFERROR('Tabel A Br'!H45/'Tabel A F'!H45*100,"-"))</f>
        <v>5.5333240093240086</v>
      </c>
      <c r="I45" s="104">
        <f>IF(OR('Tabel A F'!I45&lt;5,'Tabel A Br'!I45&lt;0.5),"-",IFERROR('Tabel A Br'!I45/'Tabel A F'!I45*100,"-"))</f>
        <v>3.1284886363636364</v>
      </c>
      <c r="K45" s="104">
        <f>IF(OR('Tabel A F'!K45&lt;5,'Tabel A Br'!K45&lt;0.5),"-",IFERROR('Tabel A Br'!K45/'Tabel A F'!K45*100,"-"))</f>
        <v>5.5415588955898984</v>
      </c>
    </row>
    <row r="46" spans="1:11" ht="15.75" customHeight="1" x14ac:dyDescent="0.2">
      <c r="A46" s="59"/>
      <c r="B46" s="105"/>
      <c r="C46" s="105"/>
      <c r="D46" s="105"/>
      <c r="E46" s="105"/>
      <c r="F46" s="105"/>
      <c r="G46" s="105"/>
      <c r="H46" s="105"/>
      <c r="I46" s="105"/>
      <c r="K46" s="105"/>
    </row>
    <row r="47" spans="1:11" ht="15.75" customHeight="1" x14ac:dyDescent="0.2">
      <c r="A47" s="53" t="s">
        <v>20</v>
      </c>
      <c r="B47" s="70">
        <f>IF(OR('Tabel A F'!B47&lt;5,'Tabel A Br'!B47&lt;0.5),"-",IFERROR('Tabel A Br'!B47/'Tabel A F'!B47*100,"-"))</f>
        <v>8.8098274947406932</v>
      </c>
      <c r="C47" s="70">
        <f>IF(OR('Tabel A F'!C47&lt;5,'Tabel A Br'!C47&lt;0.5),"-",IFERROR('Tabel A Br'!C47/'Tabel A F'!C47*100,"-"))</f>
        <v>3.4820006058770065</v>
      </c>
      <c r="D47" s="70">
        <f>IF(OR('Tabel A F'!D47&lt;5,'Tabel A Br'!D47&lt;0.5),"-",IFERROR('Tabel A Br'!D47/'Tabel A F'!D47*100,"-"))</f>
        <v>6.4720692602154379</v>
      </c>
      <c r="E47" s="70">
        <f>IF(OR('Tabel A F'!E47&lt;5,'Tabel A Br'!E47&lt;0.5),"-",IFERROR('Tabel A Br'!E47/'Tabel A F'!E47*100,"-"))</f>
        <v>3.5588347682119199</v>
      </c>
      <c r="F47" s="70">
        <f>IF(OR('Tabel A F'!F47&lt;5,'Tabel A Br'!F47&lt;0.5),"-",IFERROR('Tabel A Br'!F47/'Tabel A F'!F47*100,"-"))</f>
        <v>7.315001761569226</v>
      </c>
      <c r="G47" s="70">
        <f>IF(OR('Tabel A F'!G47&lt;5,'Tabel A Br'!G47&lt;0.5),"-",IFERROR('Tabel A Br'!G47/'Tabel A F'!G47*100,"-"))</f>
        <v>3.4113217268556637</v>
      </c>
      <c r="H47" s="70">
        <f>IF(OR('Tabel A F'!H47&lt;5,'Tabel A Br'!H47&lt;0.5),"-",IFERROR('Tabel A Br'!H47/'Tabel A F'!H47*100,"-"))</f>
        <v>5.0637870146785087</v>
      </c>
      <c r="I47" s="70">
        <f>IF(OR('Tabel A F'!I47&lt;5,'Tabel A Br'!I47&lt;0.5),"-",IFERROR('Tabel A Br'!I47/'Tabel A F'!I47*100,"-"))</f>
        <v>4.6721604426002763</v>
      </c>
      <c r="J47" s="85"/>
      <c r="K47" s="70">
        <f>IF(OR('Tabel A F'!K47&lt;5,'Tabel A Br'!K47&lt;0.5),"-",IFERROR('Tabel A Br'!K47/'Tabel A F'!K47*100,"-"))</f>
        <v>5.3594360547823756</v>
      </c>
    </row>
    <row r="48" spans="1:11" ht="15.75" customHeight="1" x14ac:dyDescent="0.2">
      <c r="B48" s="85"/>
      <c r="C48" s="85"/>
      <c r="D48" s="85"/>
      <c r="E48" s="85"/>
      <c r="F48" s="85"/>
      <c r="G48" s="85"/>
      <c r="H48" s="85"/>
      <c r="I48" s="85"/>
      <c r="K48" s="85"/>
    </row>
    <row r="49" spans="1:11" ht="15.75" customHeight="1" x14ac:dyDescent="0.2">
      <c r="A49" s="35" t="s">
        <v>60</v>
      </c>
      <c r="B49" s="68">
        <f>IF(OR('Tabel A F'!B49&lt;5,'Tabel A Br'!B49&lt;0.5),"-",IFERROR('Tabel A Br'!B49/'Tabel A F'!B49*100,"-"))</f>
        <v>5.4804012100586128</v>
      </c>
      <c r="C49" s="68">
        <f>IF(OR('Tabel A F'!C49&lt;5,'Tabel A Br'!C49&lt;0.5),"-",IFERROR('Tabel A Br'!C49/'Tabel A F'!C49*100,"-"))</f>
        <v>1.8692413119875049</v>
      </c>
      <c r="D49" s="68">
        <f>IF(OR('Tabel A F'!D49&lt;5,'Tabel A Br'!D49&lt;0.5),"-",IFERROR('Tabel A Br'!D49/'Tabel A F'!D49*100,"-"))</f>
        <v>2.9407273835192651</v>
      </c>
      <c r="E49" s="68">
        <f>IF(OR('Tabel A F'!E49&lt;5,'Tabel A Br'!E49&lt;0.5),"-",IFERROR('Tabel A Br'!E49/'Tabel A F'!E49*100,"-"))</f>
        <v>1.9852893575282002</v>
      </c>
      <c r="F49" s="68">
        <f>IF(OR('Tabel A F'!F49&lt;5,'Tabel A Br'!F49&lt;0.5),"-",IFERROR('Tabel A Br'!F49/'Tabel A F'!F49*100,"-"))</f>
        <v>4.0523244790474013</v>
      </c>
      <c r="G49" s="68">
        <f>IF(OR('Tabel A F'!G49&lt;5,'Tabel A Br'!G49&lt;0.5),"-",IFERROR('Tabel A Br'!G49/'Tabel A F'!G49*100,"-"))</f>
        <v>1.6720043807919125</v>
      </c>
      <c r="H49" s="68">
        <f>IF(OR('Tabel A F'!H49&lt;5,'Tabel A Br'!H49&lt;0.5),"-",IFERROR('Tabel A Br'!H49/'Tabel A F'!H49*100,"-"))</f>
        <v>2.7068542438560113</v>
      </c>
      <c r="I49" s="68">
        <f>IF(OR('Tabel A F'!I49&lt;5,'Tabel A Br'!I49&lt;0.5),"-",IFERROR('Tabel A Br'!I49/'Tabel A F'!I49*100,"-"))</f>
        <v>3.631041237113402</v>
      </c>
      <c r="K49" s="68">
        <f>IF(OR('Tabel A F'!K49&lt;5,'Tabel A Br'!K49&lt;0.5),"-",IFERROR('Tabel A Br'!K49/'Tabel A F'!K49*100,"-"))</f>
        <v>2.8436400110680689</v>
      </c>
    </row>
    <row r="50" spans="1:11" ht="15.75" customHeight="1" x14ac:dyDescent="0.2">
      <c r="A50" s="38" t="s">
        <v>61</v>
      </c>
      <c r="B50" s="116">
        <f>IF(OR('Tabel A F'!B50&lt;5,'Tabel A Br'!B50&lt;0.5),"-",IFERROR('Tabel A Br'!B50/'Tabel A F'!B50*100,"-"))</f>
        <v>10.899728392193309</v>
      </c>
      <c r="C50" s="116">
        <f>IF(OR('Tabel A F'!C50&lt;5,'Tabel A Br'!C50&lt;0.5),"-",IFERROR('Tabel A Br'!C50/'Tabel A F'!C50*100,"-"))</f>
        <v>5.5709135527049636</v>
      </c>
      <c r="D50" s="116">
        <f>IF(OR('Tabel A F'!D50&lt;5,'Tabel A Br'!D50&lt;0.5),"-",IFERROR('Tabel A Br'!D50/'Tabel A F'!D50*100,"-"))</f>
        <v>8.3460693115885203</v>
      </c>
      <c r="E50" s="116">
        <f>IF(OR('Tabel A F'!E50&lt;5,'Tabel A Br'!E50&lt;0.5),"-",IFERROR('Tabel A Br'!E50/'Tabel A F'!E50*100,"-"))</f>
        <v>5.3390873272566894</v>
      </c>
      <c r="F50" s="116">
        <f>IF(OR('Tabel A F'!F50&lt;5,'Tabel A Br'!F50&lt;0.5),"-",IFERROR('Tabel A Br'!F50/'Tabel A F'!F50*100,"-"))</f>
        <v>8.1833732981101406</v>
      </c>
      <c r="G50" s="116">
        <f>IF(OR('Tabel A F'!G50&lt;5,'Tabel A Br'!G50&lt;0.5),"-",IFERROR('Tabel A Br'!G50/'Tabel A F'!G50*100,"-"))</f>
        <v>4.976954738330976</v>
      </c>
      <c r="H50" s="116">
        <f>IF(OR('Tabel A F'!H50&lt;5,'Tabel A Br'!H50&lt;0.5),"-",IFERROR('Tabel A Br'!H50/'Tabel A F'!H50*100,"-"))</f>
        <v>6.948608130328866</v>
      </c>
      <c r="I50" s="116">
        <f>IF(OR('Tabel A F'!I50&lt;5,'Tabel A Br'!I50&lt;0.5),"-",IFERROR('Tabel A Br'!I50/'Tabel A F'!I50*100,"-"))</f>
        <v>8.5964285714285715</v>
      </c>
      <c r="K50" s="116">
        <f>IF(OR('Tabel A F'!K50&lt;5,'Tabel A Br'!K50&lt;0.5),"-",IFERROR('Tabel A Br'!K50/'Tabel A F'!K50*100,"-"))</f>
        <v>7.2198859580012726</v>
      </c>
    </row>
    <row r="51" spans="1:11" ht="15.75" customHeight="1" x14ac:dyDescent="0.2">
      <c r="A51" s="35" t="s">
        <v>62</v>
      </c>
      <c r="B51" s="68">
        <f>IF(OR('Tabel A F'!B51&lt;5,'Tabel A Br'!B51&lt;0.5),"-",IFERROR('Tabel A Br'!B51/'Tabel A F'!B51*100,"-"))</f>
        <v>9.0574454434000824</v>
      </c>
      <c r="C51" s="68">
        <f>IF(OR('Tabel A F'!C51&lt;5,'Tabel A Br'!C51&lt;0.5),"-",IFERROR('Tabel A Br'!C51/'Tabel A F'!C51*100,"-"))</f>
        <v>3.8715020708697652</v>
      </c>
      <c r="D51" s="68">
        <f>IF(OR('Tabel A F'!D51&lt;5,'Tabel A Br'!D51&lt;0.5),"-",IFERROR('Tabel A Br'!D51/'Tabel A F'!D51*100,"-"))</f>
        <v>6.4388066943252928</v>
      </c>
      <c r="E51" s="68">
        <f>IF(OR('Tabel A F'!E51&lt;5,'Tabel A Br'!E51&lt;0.5),"-",IFERROR('Tabel A Br'!E51/'Tabel A F'!E51*100,"-"))</f>
        <v>3.9993870835047303</v>
      </c>
      <c r="F51" s="68">
        <f>IF(OR('Tabel A F'!F51&lt;5,'Tabel A Br'!F51&lt;0.5),"-",IFERROR('Tabel A Br'!F51/'Tabel A F'!F51*100,"-"))</f>
        <v>7.7709025596902555</v>
      </c>
      <c r="G51" s="68">
        <f>IF(OR('Tabel A F'!G51&lt;5,'Tabel A Br'!G51&lt;0.5),"-",IFERROR('Tabel A Br'!G51/'Tabel A F'!G51*100,"-"))</f>
        <v>3.470429718875502</v>
      </c>
      <c r="H51" s="68">
        <f>IF(OR('Tabel A F'!H51&lt;5,'Tabel A Br'!H51&lt;0.5),"-",IFERROR('Tabel A Br'!H51/'Tabel A F'!H51*100,"-"))</f>
        <v>4.1830305521380904</v>
      </c>
      <c r="I51" s="68">
        <f>IF(OR('Tabel A F'!I51&lt;5,'Tabel A Br'!I51&lt;0.5),"-",IFERROR('Tabel A Br'!I51/'Tabel A F'!I51*100,"-"))</f>
        <v>1.6469047619047619</v>
      </c>
      <c r="K51" s="68">
        <f>IF(OR('Tabel A F'!K51&lt;5,'Tabel A Br'!K51&lt;0.5),"-",IFERROR('Tabel A Br'!K51/'Tabel A F'!K51*100,"-"))</f>
        <v>4.8575977049108801</v>
      </c>
    </row>
    <row r="52" spans="1:11" s="41" customFormat="1" ht="15" x14ac:dyDescent="0.2">
      <c r="A52" s="44" t="s">
        <v>63</v>
      </c>
      <c r="B52"/>
      <c r="C52"/>
      <c r="D52"/>
      <c r="E52"/>
      <c r="F52"/>
      <c r="G52"/>
      <c r="H52"/>
      <c r="I52"/>
      <c r="J52"/>
      <c r="K52"/>
    </row>
    <row r="53" spans="1:11" s="41" customFormat="1" ht="15" x14ac:dyDescent="0.2">
      <c r="K53"/>
    </row>
    <row r="54" spans="1:11" s="41" customFormat="1" ht="15" x14ac:dyDescent="0.2"/>
    <row r="57" spans="1:11" s="44" customFormat="1" ht="11.25" x14ac:dyDescent="0.2"/>
    <row r="59" spans="1:11" x14ac:dyDescent="0.2">
      <c r="B59" s="49"/>
      <c r="C59" s="49"/>
      <c r="D59" s="49"/>
      <c r="E59" s="49"/>
      <c r="F59" s="49"/>
      <c r="G59" s="49"/>
    </row>
    <row r="60" spans="1:11" x14ac:dyDescent="0.2">
      <c r="B60" s="49"/>
      <c r="C60" s="49"/>
      <c r="D60" s="49"/>
      <c r="E60" s="49"/>
      <c r="F60" s="49"/>
      <c r="G60" s="49"/>
    </row>
    <row r="61" spans="1:11" x14ac:dyDescent="0.2">
      <c r="B61" s="49"/>
      <c r="C61" s="49"/>
      <c r="D61" s="49"/>
      <c r="E61" s="49"/>
      <c r="F61" s="49"/>
      <c r="G61" s="49"/>
    </row>
    <row r="62" spans="1:11" x14ac:dyDescent="0.2">
      <c r="B62" s="49"/>
      <c r="C62" s="49"/>
      <c r="D62" s="49"/>
      <c r="E62" s="49"/>
      <c r="F62" s="49"/>
      <c r="G62" s="49"/>
    </row>
    <row r="63" spans="1:11" x14ac:dyDescent="0.2">
      <c r="B63" s="49"/>
      <c r="C63" s="49"/>
      <c r="D63" s="49"/>
      <c r="E63" s="49"/>
      <c r="F63" s="49"/>
      <c r="G63" s="49"/>
    </row>
    <row r="64" spans="1:11" x14ac:dyDescent="0.2">
      <c r="B64" s="49"/>
      <c r="C64" s="49"/>
      <c r="D64" s="49"/>
      <c r="E64" s="49"/>
      <c r="F64" s="49"/>
      <c r="G64" s="49"/>
    </row>
    <row r="65" spans="2:7" x14ac:dyDescent="0.2">
      <c r="B65" s="49"/>
      <c r="C65" s="49"/>
      <c r="D65" s="49"/>
      <c r="E65" s="49"/>
      <c r="F65" s="49"/>
      <c r="G65" s="49"/>
    </row>
    <row r="66" spans="2:7" x14ac:dyDescent="0.2">
      <c r="B66" s="49"/>
      <c r="C66" s="49"/>
      <c r="D66" s="49"/>
      <c r="E66" s="49"/>
      <c r="F66" s="49"/>
      <c r="G66" s="49"/>
    </row>
    <row r="67" spans="2:7" x14ac:dyDescent="0.2">
      <c r="B67" s="49"/>
      <c r="C67" s="49"/>
      <c r="D67" s="49"/>
      <c r="E67" s="49"/>
      <c r="F67" s="49"/>
      <c r="G67" s="49"/>
    </row>
    <row r="68" spans="2:7" x14ac:dyDescent="0.2">
      <c r="B68" s="49"/>
      <c r="C68" s="49"/>
      <c r="D68" s="49"/>
      <c r="E68" s="49"/>
      <c r="F68" s="49"/>
      <c r="G68" s="49"/>
    </row>
    <row r="69" spans="2:7" x14ac:dyDescent="0.2">
      <c r="B69" s="49"/>
      <c r="C69" s="49"/>
      <c r="D69" s="49"/>
      <c r="E69" s="49"/>
      <c r="F69" s="49"/>
      <c r="G69" s="49"/>
    </row>
    <row r="70" spans="2:7" x14ac:dyDescent="0.2">
      <c r="B70" s="49"/>
      <c r="C70" s="49"/>
      <c r="D70" s="49"/>
      <c r="E70" s="49"/>
      <c r="F70" s="49"/>
      <c r="G70" s="49"/>
    </row>
    <row r="71" spans="2:7" x14ac:dyDescent="0.2">
      <c r="B71" s="49"/>
      <c r="C71" s="49"/>
      <c r="D71" s="49"/>
      <c r="E71" s="49"/>
      <c r="F71" s="49"/>
      <c r="G71" s="49"/>
    </row>
    <row r="72" spans="2:7" x14ac:dyDescent="0.2">
      <c r="B72" s="49"/>
      <c r="C72" s="49"/>
      <c r="D72" s="49"/>
      <c r="E72" s="49"/>
      <c r="F72" s="49"/>
      <c r="G72" s="49"/>
    </row>
    <row r="73" spans="2:7" x14ac:dyDescent="0.2">
      <c r="B73" s="49"/>
      <c r="C73" s="49"/>
      <c r="D73" s="49"/>
      <c r="E73" s="49"/>
      <c r="F73" s="49"/>
      <c r="G73" s="49"/>
    </row>
    <row r="74" spans="2:7" x14ac:dyDescent="0.2">
      <c r="B74" s="49"/>
      <c r="C74" s="49"/>
      <c r="D74" s="49"/>
      <c r="E74" s="49"/>
      <c r="F74" s="49"/>
      <c r="G74" s="49"/>
    </row>
    <row r="75" spans="2:7" x14ac:dyDescent="0.2">
      <c r="B75" s="49"/>
      <c r="C75" s="49"/>
      <c r="D75" s="49"/>
      <c r="E75" s="49"/>
      <c r="F75" s="49"/>
      <c r="G75" s="49"/>
    </row>
    <row r="76" spans="2:7" x14ac:dyDescent="0.2">
      <c r="B76" s="49"/>
      <c r="C76" s="49"/>
      <c r="D76" s="49"/>
      <c r="E76" s="49"/>
      <c r="F76" s="49"/>
      <c r="G76" s="49"/>
    </row>
    <row r="77" spans="2:7" x14ac:dyDescent="0.2">
      <c r="B77" s="49"/>
      <c r="C77" s="49"/>
      <c r="D77" s="49"/>
      <c r="E77" s="49"/>
      <c r="F77" s="49"/>
      <c r="G77" s="49"/>
    </row>
    <row r="78" spans="2:7" x14ac:dyDescent="0.2">
      <c r="B78" s="49"/>
      <c r="C78" s="49"/>
      <c r="D78" s="49"/>
      <c r="E78" s="49"/>
      <c r="F78" s="49"/>
      <c r="G78" s="49"/>
    </row>
    <row r="79" spans="2:7" x14ac:dyDescent="0.2">
      <c r="B79" s="49"/>
      <c r="C79" s="49"/>
      <c r="D79" s="49"/>
      <c r="E79" s="49"/>
      <c r="F79" s="49"/>
      <c r="G79" s="49"/>
    </row>
    <row r="80" spans="2:7" x14ac:dyDescent="0.2">
      <c r="B80" s="49"/>
      <c r="C80" s="49"/>
      <c r="D80" s="49"/>
      <c r="E80" s="49"/>
      <c r="F80" s="49"/>
      <c r="G80" s="49"/>
    </row>
    <row r="81" spans="2:7" x14ac:dyDescent="0.2">
      <c r="B81" s="49"/>
      <c r="C81" s="49"/>
      <c r="D81" s="49"/>
      <c r="E81" s="49"/>
      <c r="F81" s="49"/>
      <c r="G81" s="49"/>
    </row>
    <row r="82" spans="2:7" x14ac:dyDescent="0.2">
      <c r="B82" s="49"/>
      <c r="C82" s="49"/>
      <c r="D82" s="49"/>
      <c r="E82" s="49"/>
      <c r="F82" s="49"/>
      <c r="G82" s="49"/>
    </row>
    <row r="83" spans="2:7" x14ac:dyDescent="0.2">
      <c r="B83" s="49"/>
      <c r="C83" s="49"/>
      <c r="D83" s="49"/>
      <c r="E83" s="49"/>
      <c r="F83" s="49"/>
      <c r="G83" s="49"/>
    </row>
    <row r="84" spans="2:7" x14ac:dyDescent="0.2">
      <c r="B84" s="49"/>
      <c r="C84" s="49"/>
      <c r="D84" s="49"/>
      <c r="E84" s="49"/>
      <c r="F84" s="49"/>
      <c r="G84" s="49"/>
    </row>
    <row r="85" spans="2:7" x14ac:dyDescent="0.2">
      <c r="B85" s="49"/>
      <c r="C85" s="49"/>
      <c r="D85" s="49"/>
      <c r="E85" s="49"/>
      <c r="F85" s="49"/>
      <c r="G85" s="49"/>
    </row>
    <row r="86" spans="2:7" x14ac:dyDescent="0.2">
      <c r="B86" s="49"/>
      <c r="C86" s="49"/>
      <c r="D86" s="49"/>
      <c r="E86" s="49"/>
      <c r="F86" s="49"/>
      <c r="G86" s="49"/>
    </row>
    <row r="87" spans="2:7" x14ac:dyDescent="0.2">
      <c r="B87" s="49"/>
      <c r="C87" s="49"/>
      <c r="D87" s="49"/>
      <c r="E87" s="49"/>
      <c r="F87" s="49"/>
      <c r="G87" s="49"/>
    </row>
    <row r="88" spans="2:7" x14ac:dyDescent="0.2">
      <c r="B88" s="49"/>
      <c r="C88" s="49"/>
      <c r="D88" s="49"/>
      <c r="E88" s="49"/>
      <c r="F88" s="49"/>
      <c r="G88" s="49"/>
    </row>
    <row r="89" spans="2:7" x14ac:dyDescent="0.2">
      <c r="B89" s="49"/>
      <c r="C89" s="49"/>
      <c r="D89" s="49"/>
      <c r="E89" s="49"/>
      <c r="F89" s="49"/>
      <c r="G89" s="49"/>
    </row>
    <row r="90" spans="2:7" x14ac:dyDescent="0.2">
      <c r="B90" s="49"/>
      <c r="C90" s="49"/>
      <c r="D90" s="49"/>
      <c r="E90" s="49"/>
      <c r="F90" s="49"/>
      <c r="G90" s="49"/>
    </row>
    <row r="91" spans="2:7" x14ac:dyDescent="0.2">
      <c r="B91" s="49"/>
      <c r="C91" s="49"/>
      <c r="D91" s="49"/>
      <c r="E91" s="49"/>
      <c r="F91" s="49"/>
      <c r="G91" s="49"/>
    </row>
    <row r="92" spans="2:7" x14ac:dyDescent="0.2">
      <c r="B92" s="49"/>
      <c r="C92" s="49"/>
      <c r="D92" s="49"/>
      <c r="E92" s="49"/>
      <c r="F92" s="49"/>
      <c r="G92" s="49"/>
    </row>
    <row r="93" spans="2:7" x14ac:dyDescent="0.2">
      <c r="B93" s="49"/>
      <c r="C93" s="49"/>
      <c r="D93" s="49"/>
      <c r="E93" s="49"/>
      <c r="F93" s="49"/>
      <c r="G93" s="49"/>
    </row>
    <row r="94" spans="2:7" x14ac:dyDescent="0.2">
      <c r="B94" s="49"/>
      <c r="C94" s="49"/>
      <c r="D94" s="49"/>
      <c r="E94" s="49"/>
      <c r="F94" s="49"/>
      <c r="G94" s="49"/>
    </row>
    <row r="95" spans="2:7" x14ac:dyDescent="0.2">
      <c r="B95" s="49"/>
      <c r="C95" s="49"/>
      <c r="D95" s="49"/>
      <c r="E95" s="49"/>
      <c r="F95" s="49"/>
      <c r="G95" s="49"/>
    </row>
    <row r="96" spans="2:7" x14ac:dyDescent="0.2">
      <c r="B96" s="49"/>
      <c r="C96" s="49"/>
      <c r="D96" s="49"/>
      <c r="E96" s="49"/>
      <c r="F96" s="49"/>
      <c r="G96" s="49"/>
    </row>
    <row r="97" spans="2:7" x14ac:dyDescent="0.2">
      <c r="B97" s="49"/>
      <c r="C97" s="49"/>
      <c r="D97" s="49"/>
      <c r="E97" s="49"/>
      <c r="F97" s="49"/>
      <c r="G97" s="49"/>
    </row>
    <row r="104" spans="2:7" s="41" customFormat="1" ht="15" x14ac:dyDescent="0.2"/>
    <row r="105" spans="2:7" s="41" customFormat="1" ht="15" x14ac:dyDescent="0.2"/>
    <row r="106" spans="2:7" s="41" customFormat="1" ht="15" x14ac:dyDescent="0.2"/>
    <row r="109" spans="2:7" s="44" customFormat="1" ht="11.25" x14ac:dyDescent="0.2"/>
    <row r="111" spans="2:7" x14ac:dyDescent="0.2">
      <c r="B111" s="49"/>
      <c r="C111" s="49"/>
      <c r="D111" s="49"/>
      <c r="E111" s="49"/>
      <c r="F111" s="49"/>
    </row>
    <row r="112" spans="2:7" x14ac:dyDescent="0.2">
      <c r="B112" s="49"/>
      <c r="C112" s="49"/>
      <c r="D112" s="49"/>
      <c r="E112" s="49"/>
      <c r="F112" s="49"/>
    </row>
    <row r="113" spans="2:6" x14ac:dyDescent="0.2">
      <c r="B113" s="49"/>
      <c r="C113" s="49"/>
      <c r="D113" s="49"/>
      <c r="E113" s="49"/>
      <c r="F113" s="49"/>
    </row>
    <row r="114" spans="2:6" x14ac:dyDescent="0.2">
      <c r="B114" s="49"/>
      <c r="C114" s="49"/>
      <c r="D114" s="49"/>
      <c r="E114" s="49"/>
      <c r="F114" s="49"/>
    </row>
    <row r="115" spans="2:6" x14ac:dyDescent="0.2">
      <c r="B115" s="49"/>
      <c r="C115" s="49"/>
      <c r="D115" s="49"/>
      <c r="E115" s="49"/>
      <c r="F115" s="49"/>
    </row>
    <row r="116" spans="2:6" x14ac:dyDescent="0.2">
      <c r="B116" s="49"/>
      <c r="C116" s="49"/>
      <c r="D116" s="49"/>
      <c r="E116" s="49"/>
      <c r="F116" s="49"/>
    </row>
    <row r="117" spans="2:6" x14ac:dyDescent="0.2">
      <c r="B117" s="49"/>
      <c r="C117" s="49"/>
      <c r="D117" s="49"/>
      <c r="E117" s="49"/>
      <c r="F117" s="49"/>
    </row>
    <row r="118" spans="2:6" x14ac:dyDescent="0.2">
      <c r="B118" s="49"/>
      <c r="C118" s="49"/>
      <c r="D118" s="49"/>
      <c r="E118" s="49"/>
      <c r="F118" s="49"/>
    </row>
    <row r="119" spans="2:6" x14ac:dyDescent="0.2">
      <c r="B119" s="49"/>
      <c r="C119" s="49"/>
      <c r="D119" s="49"/>
      <c r="E119" s="49"/>
      <c r="F119" s="49"/>
    </row>
    <row r="120" spans="2:6" x14ac:dyDescent="0.2">
      <c r="B120" s="49"/>
      <c r="C120" s="49"/>
      <c r="D120" s="49"/>
      <c r="E120" s="49"/>
      <c r="F120" s="49"/>
    </row>
    <row r="121" spans="2:6" x14ac:dyDescent="0.2">
      <c r="B121" s="49"/>
      <c r="C121" s="49"/>
      <c r="D121" s="49"/>
      <c r="E121" s="49"/>
      <c r="F121" s="49"/>
    </row>
    <row r="122" spans="2:6" x14ac:dyDescent="0.2">
      <c r="B122" s="49"/>
      <c r="C122" s="49"/>
      <c r="D122" s="49"/>
      <c r="E122" s="49"/>
      <c r="F122" s="49"/>
    </row>
    <row r="123" spans="2:6" x14ac:dyDescent="0.2">
      <c r="B123" s="49"/>
      <c r="C123" s="49"/>
      <c r="D123" s="49"/>
      <c r="E123" s="49"/>
      <c r="F123" s="49"/>
    </row>
    <row r="124" spans="2:6" x14ac:dyDescent="0.2">
      <c r="B124" s="49"/>
      <c r="C124" s="49"/>
      <c r="D124" s="49"/>
      <c r="E124" s="49"/>
      <c r="F124" s="49"/>
    </row>
    <row r="125" spans="2:6" x14ac:dyDescent="0.2">
      <c r="B125" s="49"/>
      <c r="C125" s="49"/>
      <c r="D125" s="49"/>
      <c r="E125" s="49"/>
      <c r="F125" s="49"/>
    </row>
    <row r="126" spans="2:6" x14ac:dyDescent="0.2">
      <c r="B126" s="49"/>
      <c r="C126" s="49"/>
      <c r="D126" s="49"/>
      <c r="E126" s="49"/>
      <c r="F126" s="49"/>
    </row>
    <row r="127" spans="2:6" x14ac:dyDescent="0.2">
      <c r="B127" s="49"/>
      <c r="C127" s="49"/>
      <c r="D127" s="49"/>
      <c r="E127" s="49"/>
      <c r="F127" s="49"/>
    </row>
    <row r="128" spans="2:6" x14ac:dyDescent="0.2">
      <c r="B128" s="49"/>
      <c r="C128" s="49"/>
      <c r="D128" s="49"/>
      <c r="E128" s="49"/>
      <c r="F128" s="49"/>
    </row>
    <row r="129" spans="2:6" x14ac:dyDescent="0.2">
      <c r="B129" s="49"/>
      <c r="C129" s="49"/>
      <c r="D129" s="49"/>
      <c r="E129" s="49"/>
      <c r="F129" s="49"/>
    </row>
    <row r="130" spans="2:6" x14ac:dyDescent="0.2">
      <c r="B130" s="49"/>
      <c r="C130" s="49"/>
      <c r="D130" s="49"/>
      <c r="E130" s="49"/>
      <c r="F130" s="49"/>
    </row>
    <row r="131" spans="2:6" x14ac:dyDescent="0.2">
      <c r="B131" s="49"/>
      <c r="C131" s="49"/>
      <c r="D131" s="49"/>
      <c r="E131" s="49"/>
      <c r="F131" s="49"/>
    </row>
    <row r="132" spans="2:6" x14ac:dyDescent="0.2">
      <c r="B132" s="49"/>
      <c r="C132" s="49"/>
      <c r="D132" s="49"/>
      <c r="E132" s="49"/>
      <c r="F132" s="49"/>
    </row>
    <row r="133" spans="2:6" x14ac:dyDescent="0.2">
      <c r="B133" s="49"/>
      <c r="C133" s="49"/>
      <c r="D133" s="49"/>
      <c r="E133" s="49"/>
      <c r="F133" s="49"/>
    </row>
    <row r="134" spans="2:6" x14ac:dyDescent="0.2">
      <c r="B134" s="49"/>
      <c r="C134" s="49"/>
      <c r="D134" s="49"/>
      <c r="E134" s="49"/>
      <c r="F134" s="49"/>
    </row>
    <row r="135" spans="2:6" x14ac:dyDescent="0.2">
      <c r="B135" s="49"/>
      <c r="C135" s="49"/>
      <c r="D135" s="49"/>
      <c r="E135" s="49"/>
      <c r="F135" s="49"/>
    </row>
    <row r="136" spans="2:6" x14ac:dyDescent="0.2">
      <c r="B136" s="49"/>
      <c r="C136" s="49"/>
      <c r="D136" s="49"/>
      <c r="E136" s="49"/>
      <c r="F136" s="49"/>
    </row>
    <row r="137" spans="2:6" x14ac:dyDescent="0.2">
      <c r="B137" s="49"/>
      <c r="C137" s="49"/>
      <c r="D137" s="49"/>
      <c r="E137" s="49"/>
      <c r="F137" s="49"/>
    </row>
    <row r="138" spans="2:6" x14ac:dyDescent="0.2">
      <c r="B138" s="49"/>
      <c r="C138" s="49"/>
      <c r="D138" s="49"/>
      <c r="E138" s="49"/>
      <c r="F138" s="49"/>
    </row>
    <row r="139" spans="2:6" x14ac:dyDescent="0.2">
      <c r="B139" s="49"/>
      <c r="C139" s="49"/>
      <c r="D139" s="49"/>
      <c r="E139" s="49"/>
      <c r="F139" s="49"/>
    </row>
    <row r="140" spans="2:6" x14ac:dyDescent="0.2">
      <c r="B140" s="49"/>
      <c r="C140" s="49"/>
      <c r="D140" s="49"/>
      <c r="E140" s="49"/>
      <c r="F140" s="49"/>
    </row>
    <row r="141" spans="2:6" x14ac:dyDescent="0.2">
      <c r="B141" s="49"/>
      <c r="C141" s="49"/>
      <c r="D141" s="49"/>
      <c r="E141" s="49"/>
      <c r="F141" s="49"/>
    </row>
    <row r="142" spans="2:6" x14ac:dyDescent="0.2">
      <c r="B142" s="49"/>
      <c r="C142" s="49"/>
      <c r="D142" s="49"/>
      <c r="E142" s="49"/>
      <c r="F142" s="49"/>
    </row>
    <row r="143" spans="2:6" x14ac:dyDescent="0.2">
      <c r="B143" s="49"/>
      <c r="C143" s="49"/>
      <c r="D143" s="49"/>
      <c r="E143" s="49"/>
      <c r="F143" s="49"/>
    </row>
    <row r="144" spans="2:6" x14ac:dyDescent="0.2">
      <c r="B144" s="49"/>
      <c r="C144" s="49"/>
      <c r="D144" s="49"/>
      <c r="E144" s="49"/>
      <c r="F144" s="49"/>
    </row>
    <row r="145" spans="2:6" x14ac:dyDescent="0.2">
      <c r="B145" s="49"/>
      <c r="C145" s="49"/>
      <c r="D145" s="49"/>
      <c r="E145" s="49"/>
      <c r="F145" s="49"/>
    </row>
    <row r="146" spans="2:6" x14ac:dyDescent="0.2">
      <c r="B146" s="49"/>
      <c r="C146" s="49"/>
      <c r="D146" s="49"/>
      <c r="E146" s="49"/>
      <c r="F146" s="49"/>
    </row>
    <row r="147" spans="2:6" x14ac:dyDescent="0.2">
      <c r="B147" s="49"/>
      <c r="C147" s="49"/>
      <c r="D147" s="49"/>
      <c r="E147" s="49"/>
      <c r="F147" s="49"/>
    </row>
    <row r="148" spans="2:6" x14ac:dyDescent="0.2">
      <c r="B148" s="49"/>
      <c r="C148" s="49"/>
      <c r="D148" s="49"/>
      <c r="E148" s="49"/>
      <c r="F148" s="49"/>
    </row>
    <row r="149" spans="2:6" x14ac:dyDescent="0.2">
      <c r="B149" s="49"/>
      <c r="C149" s="49"/>
      <c r="D149" s="49"/>
      <c r="E149" s="49"/>
      <c r="F149" s="49"/>
    </row>
    <row r="156" spans="2:6" s="41" customFormat="1" ht="15" x14ac:dyDescent="0.2"/>
    <row r="157" spans="2:6" s="41" customFormat="1" ht="15" x14ac:dyDescent="0.2"/>
    <row r="158" spans="2:6" s="41" customFormat="1" ht="15" x14ac:dyDescent="0.2"/>
    <row r="161" spans="2:6" s="44" customFormat="1" ht="11.25" x14ac:dyDescent="0.2"/>
    <row r="163" spans="2:6" x14ac:dyDescent="0.2">
      <c r="B163" s="49"/>
      <c r="C163" s="49"/>
      <c r="D163" s="49"/>
      <c r="E163" s="49"/>
      <c r="F163" s="49"/>
    </row>
    <row r="164" spans="2:6" x14ac:dyDescent="0.2">
      <c r="B164" s="49"/>
      <c r="C164" s="49"/>
      <c r="D164" s="49"/>
      <c r="E164" s="49"/>
      <c r="F164" s="49"/>
    </row>
    <row r="165" spans="2:6" x14ac:dyDescent="0.2">
      <c r="B165" s="49"/>
      <c r="C165" s="49"/>
      <c r="D165" s="49"/>
      <c r="E165" s="49"/>
      <c r="F165" s="49"/>
    </row>
    <row r="166" spans="2:6" x14ac:dyDescent="0.2">
      <c r="B166" s="49"/>
      <c r="C166" s="49"/>
      <c r="D166" s="49"/>
      <c r="E166" s="49"/>
      <c r="F166" s="49"/>
    </row>
    <row r="167" spans="2:6" x14ac:dyDescent="0.2">
      <c r="B167" s="49"/>
      <c r="C167" s="49"/>
      <c r="D167" s="49"/>
      <c r="E167" s="49"/>
      <c r="F167" s="49"/>
    </row>
    <row r="168" spans="2:6" x14ac:dyDescent="0.2">
      <c r="B168" s="49"/>
      <c r="C168" s="49"/>
      <c r="D168" s="49"/>
      <c r="E168" s="49"/>
      <c r="F168" s="49"/>
    </row>
    <row r="169" spans="2:6" x14ac:dyDescent="0.2">
      <c r="B169" s="49"/>
      <c r="C169" s="49"/>
      <c r="D169" s="49"/>
      <c r="E169" s="49"/>
      <c r="F169" s="49"/>
    </row>
    <row r="170" spans="2:6" x14ac:dyDescent="0.2">
      <c r="B170" s="49"/>
      <c r="C170" s="49"/>
      <c r="D170" s="49"/>
      <c r="E170" s="49"/>
      <c r="F170" s="49"/>
    </row>
    <row r="171" spans="2:6" x14ac:dyDescent="0.2">
      <c r="B171" s="49"/>
      <c r="C171" s="49"/>
      <c r="D171" s="49"/>
      <c r="E171" s="49"/>
      <c r="F171" s="49"/>
    </row>
    <row r="172" spans="2:6" x14ac:dyDescent="0.2">
      <c r="B172" s="49"/>
      <c r="C172" s="49"/>
      <c r="D172" s="49"/>
      <c r="E172" s="49"/>
      <c r="F172" s="49"/>
    </row>
    <row r="173" spans="2:6" x14ac:dyDescent="0.2">
      <c r="B173" s="49"/>
      <c r="C173" s="49"/>
      <c r="D173" s="49"/>
      <c r="E173" s="49"/>
      <c r="F173" s="49"/>
    </row>
    <row r="174" spans="2:6" x14ac:dyDescent="0.2">
      <c r="B174" s="49"/>
      <c r="C174" s="49"/>
      <c r="D174" s="49"/>
      <c r="E174" s="49"/>
      <c r="F174" s="49"/>
    </row>
    <row r="175" spans="2:6" x14ac:dyDescent="0.2">
      <c r="B175" s="49"/>
      <c r="C175" s="49"/>
      <c r="D175" s="49"/>
      <c r="E175" s="49"/>
      <c r="F175" s="49"/>
    </row>
    <row r="176" spans="2:6" x14ac:dyDescent="0.2">
      <c r="B176" s="49"/>
      <c r="C176" s="49"/>
      <c r="D176" s="49"/>
      <c r="E176" s="49"/>
      <c r="F176" s="49"/>
    </row>
    <row r="177" spans="2:6" x14ac:dyDescent="0.2">
      <c r="B177" s="49"/>
      <c r="C177" s="49"/>
      <c r="D177" s="49"/>
      <c r="E177" s="49"/>
      <c r="F177" s="49"/>
    </row>
    <row r="178" spans="2:6" x14ac:dyDescent="0.2">
      <c r="B178" s="49"/>
      <c r="C178" s="49"/>
      <c r="D178" s="49"/>
      <c r="E178" s="49"/>
      <c r="F178" s="49"/>
    </row>
    <row r="179" spans="2:6" x14ac:dyDescent="0.2">
      <c r="B179" s="49"/>
      <c r="C179" s="49"/>
      <c r="D179" s="49"/>
      <c r="E179" s="49"/>
      <c r="F179" s="49"/>
    </row>
    <row r="180" spans="2:6" x14ac:dyDescent="0.2">
      <c r="B180" s="49"/>
      <c r="C180" s="49"/>
      <c r="D180" s="49"/>
      <c r="E180" s="49"/>
      <c r="F180" s="49"/>
    </row>
    <row r="181" spans="2:6" x14ac:dyDescent="0.2">
      <c r="B181" s="49"/>
      <c r="C181" s="49"/>
      <c r="D181" s="49"/>
      <c r="E181" s="49"/>
      <c r="F181" s="49"/>
    </row>
    <row r="182" spans="2:6" x14ac:dyDescent="0.2">
      <c r="B182" s="49"/>
      <c r="C182" s="49"/>
      <c r="D182" s="49"/>
      <c r="E182" s="49"/>
      <c r="F182" s="49"/>
    </row>
    <row r="183" spans="2:6" x14ac:dyDescent="0.2">
      <c r="B183" s="49"/>
      <c r="C183" s="49"/>
      <c r="D183" s="49"/>
      <c r="E183" s="49"/>
      <c r="F183" s="49"/>
    </row>
    <row r="184" spans="2:6" x14ac:dyDescent="0.2">
      <c r="B184" s="49"/>
      <c r="C184" s="49"/>
      <c r="D184" s="49"/>
      <c r="E184" s="49"/>
      <c r="F184" s="49"/>
    </row>
    <row r="185" spans="2:6" x14ac:dyDescent="0.2">
      <c r="B185" s="49"/>
      <c r="C185" s="49"/>
      <c r="D185" s="49"/>
      <c r="E185" s="49"/>
      <c r="F185" s="49"/>
    </row>
    <row r="186" spans="2:6" x14ac:dyDescent="0.2">
      <c r="B186" s="49"/>
      <c r="C186" s="49"/>
      <c r="D186" s="49"/>
      <c r="E186" s="49"/>
      <c r="F186" s="49"/>
    </row>
    <row r="187" spans="2:6" x14ac:dyDescent="0.2">
      <c r="B187" s="49"/>
      <c r="C187" s="49"/>
      <c r="D187" s="49"/>
      <c r="E187" s="49"/>
      <c r="F187" s="49"/>
    </row>
    <row r="188" spans="2:6" x14ac:dyDescent="0.2">
      <c r="B188" s="49"/>
      <c r="C188" s="49"/>
      <c r="D188" s="49"/>
      <c r="E188" s="49"/>
      <c r="F188" s="49"/>
    </row>
    <row r="189" spans="2:6" x14ac:dyDescent="0.2">
      <c r="B189" s="49"/>
      <c r="C189" s="49"/>
      <c r="D189" s="49"/>
      <c r="E189" s="49"/>
      <c r="F189" s="49"/>
    </row>
    <row r="190" spans="2:6" x14ac:dyDescent="0.2">
      <c r="B190" s="49"/>
      <c r="C190" s="49"/>
      <c r="D190" s="49"/>
      <c r="E190" s="49"/>
      <c r="F190" s="49"/>
    </row>
    <row r="191" spans="2:6" x14ac:dyDescent="0.2">
      <c r="B191" s="49"/>
      <c r="C191" s="49"/>
      <c r="D191" s="49"/>
      <c r="E191" s="49"/>
      <c r="F191" s="49"/>
    </row>
    <row r="192" spans="2:6" x14ac:dyDescent="0.2">
      <c r="B192" s="49"/>
      <c r="C192" s="49"/>
      <c r="D192" s="49"/>
      <c r="E192" s="49"/>
      <c r="F192" s="49"/>
    </row>
    <row r="193" spans="2:6" x14ac:dyDescent="0.2">
      <c r="B193" s="49"/>
      <c r="C193" s="49"/>
      <c r="D193" s="49"/>
      <c r="E193" s="49"/>
      <c r="F193" s="49"/>
    </row>
    <row r="194" spans="2:6" x14ac:dyDescent="0.2">
      <c r="B194" s="49"/>
      <c r="C194" s="49"/>
      <c r="D194" s="49"/>
      <c r="E194" s="49"/>
      <c r="F194" s="49"/>
    </row>
    <row r="195" spans="2:6" x14ac:dyDescent="0.2">
      <c r="B195" s="49"/>
      <c r="C195" s="49"/>
      <c r="D195" s="49"/>
      <c r="E195" s="49"/>
      <c r="F195" s="49"/>
    </row>
    <row r="196" spans="2:6" x14ac:dyDescent="0.2">
      <c r="B196" s="49"/>
      <c r="C196" s="49"/>
      <c r="D196" s="49"/>
      <c r="E196" s="49"/>
      <c r="F196" s="49"/>
    </row>
    <row r="197" spans="2:6" x14ac:dyDescent="0.2">
      <c r="B197" s="49"/>
      <c r="C197" s="49"/>
      <c r="D197" s="49"/>
      <c r="E197" s="49"/>
      <c r="F197" s="49"/>
    </row>
    <row r="198" spans="2:6" x14ac:dyDescent="0.2">
      <c r="B198" s="49"/>
      <c r="C198" s="49"/>
      <c r="D198" s="49"/>
      <c r="E198" s="49"/>
      <c r="F198" s="49"/>
    </row>
    <row r="199" spans="2:6" x14ac:dyDescent="0.2">
      <c r="B199" s="49"/>
      <c r="C199" s="49"/>
      <c r="D199" s="49"/>
      <c r="E199" s="49"/>
      <c r="F199" s="49"/>
    </row>
    <row r="200" spans="2:6" x14ac:dyDescent="0.2">
      <c r="B200" s="49"/>
      <c r="C200" s="49"/>
      <c r="D200" s="49"/>
      <c r="E200" s="49"/>
      <c r="F200" s="49"/>
    </row>
    <row r="201" spans="2:6" x14ac:dyDescent="0.2">
      <c r="B201" s="49"/>
      <c r="C201" s="49"/>
      <c r="D201" s="49"/>
      <c r="E201" s="49"/>
      <c r="F201" s="49"/>
    </row>
    <row r="208" spans="2:6" s="41" customFormat="1" ht="15" x14ac:dyDescent="0.2"/>
    <row r="209" spans="2:6" s="41" customFormat="1" ht="15" x14ac:dyDescent="0.2"/>
    <row r="210" spans="2:6" s="41" customFormat="1" ht="15" x14ac:dyDescent="0.2"/>
    <row r="213" spans="2:6" s="44" customFormat="1" ht="11.25" x14ac:dyDescent="0.2"/>
    <row r="216" spans="2:6" x14ac:dyDescent="0.2">
      <c r="B216" s="49"/>
      <c r="C216" s="49"/>
      <c r="D216" s="49"/>
      <c r="E216" s="49"/>
      <c r="F216" s="49"/>
    </row>
    <row r="217" spans="2:6" x14ac:dyDescent="0.2">
      <c r="B217" s="49"/>
      <c r="C217" s="49"/>
      <c r="D217" s="49"/>
      <c r="E217" s="49"/>
      <c r="F217" s="49"/>
    </row>
    <row r="218" spans="2:6" x14ac:dyDescent="0.2">
      <c r="B218" s="49"/>
      <c r="C218" s="49"/>
      <c r="D218" s="49"/>
      <c r="E218" s="49"/>
      <c r="F218" s="49"/>
    </row>
    <row r="219" spans="2:6" x14ac:dyDescent="0.2">
      <c r="B219" s="49"/>
      <c r="C219" s="49"/>
      <c r="D219" s="49"/>
      <c r="E219" s="49"/>
      <c r="F219" s="49"/>
    </row>
    <row r="220" spans="2:6" x14ac:dyDescent="0.2">
      <c r="B220" s="49"/>
      <c r="C220" s="49"/>
      <c r="D220" s="49"/>
      <c r="E220" s="49"/>
      <c r="F220" s="49"/>
    </row>
    <row r="221" spans="2:6" x14ac:dyDescent="0.2">
      <c r="B221" s="49"/>
      <c r="C221" s="49"/>
      <c r="D221" s="49"/>
      <c r="E221" s="49"/>
      <c r="F221" s="49"/>
    </row>
    <row r="222" spans="2:6" x14ac:dyDescent="0.2">
      <c r="B222" s="49"/>
      <c r="C222" s="49"/>
      <c r="D222" s="49"/>
      <c r="E222" s="49"/>
      <c r="F222" s="49"/>
    </row>
    <row r="223" spans="2:6" x14ac:dyDescent="0.2">
      <c r="B223" s="49"/>
      <c r="C223" s="49"/>
      <c r="D223" s="49"/>
      <c r="E223" s="49"/>
      <c r="F223" s="49"/>
    </row>
    <row r="224" spans="2:6" x14ac:dyDescent="0.2">
      <c r="B224" s="49"/>
      <c r="C224" s="49"/>
      <c r="D224" s="49"/>
      <c r="E224" s="49"/>
      <c r="F224" s="49"/>
    </row>
    <row r="225" spans="2:6" x14ac:dyDescent="0.2">
      <c r="B225" s="49"/>
      <c r="C225" s="49"/>
      <c r="D225" s="49"/>
      <c r="E225" s="49"/>
      <c r="F225" s="49"/>
    </row>
    <row r="226" spans="2:6" x14ac:dyDescent="0.2">
      <c r="B226" s="49"/>
      <c r="C226" s="49"/>
      <c r="D226" s="49"/>
      <c r="E226" s="49"/>
      <c r="F226" s="49"/>
    </row>
    <row r="227" spans="2:6" x14ac:dyDescent="0.2">
      <c r="B227" s="49"/>
      <c r="C227" s="49"/>
      <c r="D227" s="49"/>
      <c r="E227" s="49"/>
      <c r="F227" s="49"/>
    </row>
    <row r="228" spans="2:6" x14ac:dyDescent="0.2">
      <c r="B228" s="49"/>
      <c r="C228" s="49"/>
      <c r="D228" s="49"/>
      <c r="E228" s="49"/>
      <c r="F228" s="49"/>
    </row>
    <row r="229" spans="2:6" x14ac:dyDescent="0.2">
      <c r="B229" s="49"/>
      <c r="C229" s="49"/>
      <c r="D229" s="49"/>
      <c r="E229" s="49"/>
      <c r="F229" s="49"/>
    </row>
    <row r="230" spans="2:6" x14ac:dyDescent="0.2">
      <c r="B230" s="49"/>
      <c r="C230" s="49"/>
      <c r="D230" s="49"/>
      <c r="E230" s="49"/>
      <c r="F230" s="49"/>
    </row>
    <row r="231" spans="2:6" x14ac:dyDescent="0.2">
      <c r="B231" s="49"/>
      <c r="C231" s="49"/>
      <c r="D231" s="49"/>
      <c r="E231" s="49"/>
      <c r="F231" s="49"/>
    </row>
    <row r="232" spans="2:6" x14ac:dyDescent="0.2">
      <c r="B232" s="49"/>
      <c r="C232" s="49"/>
      <c r="D232" s="49"/>
      <c r="E232" s="49"/>
      <c r="F232" s="49"/>
    </row>
    <row r="233" spans="2:6" x14ac:dyDescent="0.2">
      <c r="B233" s="49"/>
      <c r="C233" s="49"/>
      <c r="D233" s="49"/>
      <c r="E233" s="49"/>
      <c r="F233" s="49"/>
    </row>
    <row r="234" spans="2:6" x14ac:dyDescent="0.2">
      <c r="B234" s="49"/>
      <c r="C234" s="49"/>
      <c r="D234" s="49"/>
      <c r="E234" s="49"/>
      <c r="F234" s="49"/>
    </row>
    <row r="235" spans="2:6" x14ac:dyDescent="0.2">
      <c r="B235" s="49"/>
      <c r="C235" s="49"/>
      <c r="D235" s="49"/>
      <c r="E235" s="49"/>
      <c r="F235" s="49"/>
    </row>
    <row r="236" spans="2:6" x14ac:dyDescent="0.2">
      <c r="B236" s="49"/>
      <c r="C236" s="49"/>
      <c r="D236" s="49"/>
      <c r="E236" s="49"/>
      <c r="F236" s="49"/>
    </row>
    <row r="237" spans="2:6" x14ac:dyDescent="0.2">
      <c r="B237" s="49"/>
      <c r="C237" s="49"/>
      <c r="D237" s="49"/>
      <c r="E237" s="49"/>
      <c r="F237" s="49"/>
    </row>
    <row r="238" spans="2:6" x14ac:dyDescent="0.2">
      <c r="B238" s="49"/>
      <c r="C238" s="49"/>
      <c r="D238" s="49"/>
      <c r="E238" s="49"/>
      <c r="F238" s="49"/>
    </row>
    <row r="239" spans="2:6" x14ac:dyDescent="0.2">
      <c r="B239" s="49"/>
      <c r="C239" s="49"/>
      <c r="D239" s="49"/>
      <c r="E239" s="49"/>
      <c r="F239" s="49"/>
    </row>
    <row r="240" spans="2:6" x14ac:dyDescent="0.2">
      <c r="B240" s="49"/>
      <c r="C240" s="49"/>
      <c r="D240" s="49"/>
      <c r="E240" s="49"/>
      <c r="F240" s="49"/>
    </row>
    <row r="241" spans="2:6" x14ac:dyDescent="0.2">
      <c r="B241" s="49"/>
      <c r="C241" s="49"/>
      <c r="D241" s="49"/>
      <c r="E241" s="49"/>
      <c r="F241" s="49"/>
    </row>
    <row r="242" spans="2:6" x14ac:dyDescent="0.2">
      <c r="B242" s="49"/>
      <c r="C242" s="49"/>
      <c r="D242" s="49"/>
      <c r="E242" s="49"/>
      <c r="F242" s="49"/>
    </row>
    <row r="243" spans="2:6" x14ac:dyDescent="0.2">
      <c r="B243" s="49"/>
      <c r="C243" s="49"/>
      <c r="D243" s="49"/>
      <c r="E243" s="49"/>
      <c r="F243" s="49"/>
    </row>
    <row r="244" spans="2:6" x14ac:dyDescent="0.2">
      <c r="B244" s="49"/>
      <c r="C244" s="49"/>
      <c r="D244" s="49"/>
      <c r="E244" s="49"/>
      <c r="F244" s="49"/>
    </row>
    <row r="245" spans="2:6" x14ac:dyDescent="0.2">
      <c r="B245" s="49"/>
      <c r="C245" s="49"/>
      <c r="D245" s="49"/>
      <c r="E245" s="49"/>
      <c r="F245" s="49"/>
    </row>
    <row r="246" spans="2:6" x14ac:dyDescent="0.2">
      <c r="B246" s="49"/>
      <c r="C246" s="49"/>
      <c r="D246" s="49"/>
      <c r="E246" s="49"/>
      <c r="F246" s="49"/>
    </row>
    <row r="247" spans="2:6" x14ac:dyDescent="0.2">
      <c r="B247" s="49"/>
      <c r="C247" s="49"/>
      <c r="D247" s="49"/>
      <c r="E247" s="49"/>
      <c r="F247" s="49"/>
    </row>
    <row r="248" spans="2:6" x14ac:dyDescent="0.2">
      <c r="B248" s="49"/>
      <c r="C248" s="49"/>
      <c r="D248" s="49"/>
      <c r="E248" s="49"/>
      <c r="F248" s="49"/>
    </row>
    <row r="249" spans="2:6" x14ac:dyDescent="0.2">
      <c r="B249" s="49"/>
      <c r="C249" s="49"/>
      <c r="D249" s="49"/>
      <c r="E249" s="49"/>
      <c r="F249" s="49"/>
    </row>
    <row r="250" spans="2:6" x14ac:dyDescent="0.2">
      <c r="B250" s="49"/>
      <c r="C250" s="49"/>
      <c r="D250" s="49"/>
      <c r="E250" s="49"/>
      <c r="F250" s="49"/>
    </row>
    <row r="251" spans="2:6" x14ac:dyDescent="0.2">
      <c r="B251" s="49"/>
      <c r="C251" s="49"/>
      <c r="D251" s="49"/>
      <c r="E251" s="49"/>
      <c r="F251" s="49"/>
    </row>
    <row r="252" spans="2:6" x14ac:dyDescent="0.2">
      <c r="B252" s="49"/>
      <c r="C252" s="49"/>
      <c r="D252" s="49"/>
      <c r="E252" s="49"/>
      <c r="F252" s="49"/>
    </row>
    <row r="253" spans="2:6" x14ac:dyDescent="0.2">
      <c r="B253" s="49"/>
      <c r="C253" s="49"/>
      <c r="D253" s="49"/>
      <c r="E253" s="49"/>
      <c r="F253" s="49"/>
    </row>
    <row r="260" spans="2:6" s="41" customFormat="1" ht="15" x14ac:dyDescent="0.2"/>
    <row r="261" spans="2:6" s="41" customFormat="1" ht="15" x14ac:dyDescent="0.2"/>
    <row r="262" spans="2:6" s="41" customFormat="1" ht="15" x14ac:dyDescent="0.2"/>
    <row r="265" spans="2:6" s="44" customFormat="1" ht="11.25" x14ac:dyDescent="0.2"/>
    <row r="268" spans="2:6" x14ac:dyDescent="0.2">
      <c r="B268" s="49"/>
      <c r="C268" s="49"/>
      <c r="D268" s="49"/>
      <c r="E268" s="49"/>
      <c r="F268" s="49"/>
    </row>
    <row r="269" spans="2:6" x14ac:dyDescent="0.2">
      <c r="B269" s="49"/>
      <c r="C269" s="49"/>
      <c r="D269" s="49"/>
      <c r="E269" s="49"/>
      <c r="F269" s="49"/>
    </row>
    <row r="270" spans="2:6" x14ac:dyDescent="0.2">
      <c r="B270" s="49"/>
      <c r="C270" s="49"/>
      <c r="D270" s="49"/>
      <c r="E270" s="49"/>
      <c r="F270" s="49"/>
    </row>
    <row r="271" spans="2:6" x14ac:dyDescent="0.2">
      <c r="B271" s="49"/>
      <c r="C271" s="49"/>
      <c r="D271" s="49"/>
      <c r="E271" s="49"/>
      <c r="F271" s="49"/>
    </row>
    <row r="272" spans="2:6" x14ac:dyDescent="0.2">
      <c r="B272" s="49"/>
      <c r="C272" s="49"/>
      <c r="D272" s="49"/>
      <c r="E272" s="49"/>
      <c r="F272" s="49"/>
    </row>
    <row r="273" spans="2:6" x14ac:dyDescent="0.2">
      <c r="B273" s="49"/>
      <c r="C273" s="49"/>
      <c r="D273" s="49"/>
      <c r="E273" s="49"/>
      <c r="F273" s="49"/>
    </row>
    <row r="274" spans="2:6" x14ac:dyDescent="0.2">
      <c r="B274" s="49"/>
      <c r="C274" s="49"/>
      <c r="D274" s="49"/>
      <c r="E274" s="49"/>
      <c r="F274" s="49"/>
    </row>
    <row r="275" spans="2:6" x14ac:dyDescent="0.2">
      <c r="B275" s="49"/>
      <c r="C275" s="49"/>
      <c r="D275" s="49"/>
      <c r="E275" s="49"/>
      <c r="F275" s="49"/>
    </row>
    <row r="276" spans="2:6" x14ac:dyDescent="0.2">
      <c r="B276" s="49"/>
      <c r="C276" s="49"/>
      <c r="D276" s="49"/>
      <c r="E276" s="49"/>
      <c r="F276" s="49"/>
    </row>
    <row r="277" spans="2:6" x14ac:dyDescent="0.2">
      <c r="B277" s="49"/>
      <c r="C277" s="49"/>
      <c r="D277" s="49"/>
      <c r="E277" s="49"/>
      <c r="F277" s="49"/>
    </row>
    <row r="278" spans="2:6" x14ac:dyDescent="0.2">
      <c r="B278" s="49"/>
      <c r="C278" s="49"/>
      <c r="D278" s="49"/>
      <c r="E278" s="49"/>
      <c r="F278" s="49"/>
    </row>
    <row r="279" spans="2:6" x14ac:dyDescent="0.2">
      <c r="B279" s="49"/>
      <c r="C279" s="49"/>
      <c r="D279" s="49"/>
      <c r="E279" s="49"/>
      <c r="F279" s="49"/>
    </row>
    <row r="280" spans="2:6" x14ac:dyDescent="0.2">
      <c r="B280" s="49"/>
      <c r="C280" s="49"/>
      <c r="D280" s="49"/>
      <c r="E280" s="49"/>
      <c r="F280" s="49"/>
    </row>
    <row r="281" spans="2:6" x14ac:dyDescent="0.2">
      <c r="B281" s="49"/>
      <c r="C281" s="49"/>
      <c r="D281" s="49"/>
      <c r="E281" s="49"/>
      <c r="F281" s="49"/>
    </row>
    <row r="282" spans="2:6" x14ac:dyDescent="0.2">
      <c r="B282" s="49"/>
      <c r="C282" s="49"/>
      <c r="D282" s="49"/>
      <c r="E282" s="49"/>
      <c r="F282" s="49"/>
    </row>
    <row r="283" spans="2:6" x14ac:dyDescent="0.2">
      <c r="B283" s="49"/>
      <c r="C283" s="49"/>
      <c r="D283" s="49"/>
      <c r="E283" s="49"/>
      <c r="F283" s="49"/>
    </row>
    <row r="284" spans="2:6" x14ac:dyDescent="0.2">
      <c r="B284" s="49"/>
      <c r="C284" s="49"/>
      <c r="D284" s="49"/>
      <c r="E284" s="49"/>
      <c r="F284" s="49"/>
    </row>
    <row r="285" spans="2:6" x14ac:dyDescent="0.2">
      <c r="B285" s="49"/>
      <c r="C285" s="49"/>
      <c r="D285" s="49"/>
      <c r="E285" s="49"/>
      <c r="F285" s="49"/>
    </row>
    <row r="286" spans="2:6" x14ac:dyDescent="0.2">
      <c r="B286" s="49"/>
      <c r="C286" s="49"/>
      <c r="D286" s="49"/>
      <c r="E286" s="49"/>
      <c r="F286" s="49"/>
    </row>
    <row r="287" spans="2:6" x14ac:dyDescent="0.2">
      <c r="B287" s="49"/>
      <c r="C287" s="49"/>
      <c r="D287" s="49"/>
      <c r="E287" s="49"/>
      <c r="F287" s="49"/>
    </row>
    <row r="288" spans="2:6" x14ac:dyDescent="0.2">
      <c r="B288" s="49"/>
      <c r="C288" s="49"/>
      <c r="D288" s="49"/>
      <c r="E288" s="49"/>
      <c r="F288" s="49"/>
    </row>
    <row r="289" spans="2:6" x14ac:dyDescent="0.2">
      <c r="B289" s="49"/>
      <c r="C289" s="49"/>
      <c r="D289" s="49"/>
      <c r="E289" s="49"/>
      <c r="F289" s="49"/>
    </row>
    <row r="290" spans="2:6" x14ac:dyDescent="0.2">
      <c r="B290" s="49"/>
      <c r="C290" s="49"/>
      <c r="D290" s="49"/>
      <c r="E290" s="49"/>
      <c r="F290" s="49"/>
    </row>
    <row r="291" spans="2:6" x14ac:dyDescent="0.2">
      <c r="B291" s="49"/>
      <c r="C291" s="49"/>
      <c r="D291" s="49"/>
      <c r="E291" s="49"/>
      <c r="F291" s="49"/>
    </row>
    <row r="292" spans="2:6" x14ac:dyDescent="0.2">
      <c r="B292" s="49"/>
      <c r="C292" s="49"/>
      <c r="D292" s="49"/>
      <c r="E292" s="49"/>
      <c r="F292" s="49"/>
    </row>
    <row r="293" spans="2:6" x14ac:dyDescent="0.2">
      <c r="B293" s="49"/>
      <c r="C293" s="49"/>
      <c r="D293" s="49"/>
      <c r="E293" s="49"/>
      <c r="F293" s="49"/>
    </row>
    <row r="294" spans="2:6" x14ac:dyDescent="0.2">
      <c r="B294" s="49"/>
      <c r="C294" s="49"/>
      <c r="D294" s="49"/>
      <c r="E294" s="49"/>
      <c r="F294" s="49"/>
    </row>
    <row r="295" spans="2:6" x14ac:dyDescent="0.2">
      <c r="B295" s="49"/>
      <c r="C295" s="49"/>
      <c r="D295" s="49"/>
      <c r="E295" s="49"/>
      <c r="F295" s="49"/>
    </row>
    <row r="296" spans="2:6" x14ac:dyDescent="0.2">
      <c r="B296" s="49"/>
      <c r="C296" s="49"/>
      <c r="D296" s="49"/>
      <c r="E296" s="49"/>
      <c r="F296" s="49"/>
    </row>
    <row r="297" spans="2:6" x14ac:dyDescent="0.2">
      <c r="B297" s="49"/>
      <c r="C297" s="49"/>
      <c r="D297" s="49"/>
      <c r="E297" s="49"/>
      <c r="F297" s="49"/>
    </row>
    <row r="298" spans="2:6" x14ac:dyDescent="0.2">
      <c r="B298" s="49"/>
      <c r="C298" s="49"/>
      <c r="D298" s="49"/>
      <c r="E298" s="49"/>
      <c r="F298" s="49"/>
    </row>
    <row r="299" spans="2:6" x14ac:dyDescent="0.2">
      <c r="B299" s="49"/>
      <c r="C299" s="49"/>
      <c r="D299" s="49"/>
      <c r="E299" s="49"/>
      <c r="F299" s="49"/>
    </row>
    <row r="300" spans="2:6" x14ac:dyDescent="0.2">
      <c r="B300" s="49"/>
      <c r="C300" s="49"/>
      <c r="D300" s="49"/>
      <c r="E300" s="49"/>
      <c r="F300" s="49"/>
    </row>
    <row r="301" spans="2:6" x14ac:dyDescent="0.2">
      <c r="B301" s="49"/>
      <c r="C301" s="49"/>
      <c r="D301" s="49"/>
      <c r="E301" s="49"/>
      <c r="F301" s="49"/>
    </row>
    <row r="302" spans="2:6" x14ac:dyDescent="0.2">
      <c r="B302" s="49"/>
      <c r="C302" s="49"/>
      <c r="D302" s="49"/>
      <c r="E302" s="49"/>
      <c r="F302" s="49"/>
    </row>
    <row r="303" spans="2:6" x14ac:dyDescent="0.2">
      <c r="B303" s="49"/>
      <c r="C303" s="49"/>
      <c r="D303" s="49"/>
      <c r="E303" s="49"/>
      <c r="F303" s="49"/>
    </row>
    <row r="304" spans="2:6" x14ac:dyDescent="0.2">
      <c r="B304" s="49"/>
      <c r="C304" s="49"/>
      <c r="D304" s="49"/>
      <c r="E304" s="49"/>
      <c r="F304" s="49"/>
    </row>
    <row r="305" spans="2:6" x14ac:dyDescent="0.2">
      <c r="B305" s="49"/>
      <c r="C305" s="49"/>
      <c r="D305" s="49"/>
      <c r="E305" s="49"/>
      <c r="F305" s="49"/>
    </row>
    <row r="312" spans="2:6" s="41" customFormat="1" ht="15" x14ac:dyDescent="0.2"/>
    <row r="313" spans="2:6" s="41" customFormat="1" ht="15" x14ac:dyDescent="0.2"/>
    <row r="314" spans="2:6" s="41" customFormat="1" ht="15" x14ac:dyDescent="0.2"/>
    <row r="317" spans="2:6" s="44" customFormat="1" ht="11.25" x14ac:dyDescent="0.2"/>
    <row r="320" spans="2:6" x14ac:dyDescent="0.2">
      <c r="B320" s="49"/>
      <c r="C320" s="49"/>
      <c r="D320" s="49"/>
      <c r="E320" s="49"/>
      <c r="F320" s="49"/>
    </row>
    <row r="321" spans="2:6" x14ac:dyDescent="0.2">
      <c r="B321" s="49"/>
      <c r="C321" s="49"/>
      <c r="D321" s="49"/>
      <c r="E321" s="49"/>
      <c r="F321" s="49"/>
    </row>
    <row r="322" spans="2:6" x14ac:dyDescent="0.2">
      <c r="B322" s="49"/>
      <c r="C322" s="49"/>
      <c r="D322" s="49"/>
      <c r="E322" s="49"/>
      <c r="F322" s="49"/>
    </row>
    <row r="323" spans="2:6" x14ac:dyDescent="0.2">
      <c r="B323" s="49"/>
      <c r="C323" s="49"/>
      <c r="D323" s="49"/>
      <c r="E323" s="49"/>
      <c r="F323" s="49"/>
    </row>
    <row r="324" spans="2:6" x14ac:dyDescent="0.2">
      <c r="B324" s="49"/>
      <c r="C324" s="49"/>
      <c r="D324" s="49"/>
      <c r="E324" s="49"/>
      <c r="F324" s="49"/>
    </row>
    <row r="325" spans="2:6" x14ac:dyDescent="0.2">
      <c r="B325" s="49"/>
      <c r="C325" s="49"/>
      <c r="D325" s="49"/>
      <c r="E325" s="49"/>
      <c r="F325" s="49"/>
    </row>
    <row r="326" spans="2:6" x14ac:dyDescent="0.2">
      <c r="B326" s="49"/>
      <c r="C326" s="49"/>
      <c r="D326" s="49"/>
      <c r="E326" s="49"/>
      <c r="F326" s="49"/>
    </row>
    <row r="327" spans="2:6" x14ac:dyDescent="0.2">
      <c r="B327" s="49"/>
      <c r="C327" s="49"/>
      <c r="D327" s="49"/>
      <c r="E327" s="49"/>
      <c r="F327" s="49"/>
    </row>
    <row r="328" spans="2:6" x14ac:dyDescent="0.2">
      <c r="B328" s="49"/>
      <c r="C328" s="49"/>
      <c r="D328" s="49"/>
      <c r="E328" s="49"/>
      <c r="F328" s="49"/>
    </row>
    <row r="329" spans="2:6" x14ac:dyDescent="0.2">
      <c r="B329" s="49"/>
      <c r="C329" s="49"/>
      <c r="D329" s="49"/>
      <c r="E329" s="49"/>
      <c r="F329" s="49"/>
    </row>
    <row r="330" spans="2:6" x14ac:dyDescent="0.2">
      <c r="B330" s="49"/>
      <c r="C330" s="49"/>
      <c r="D330" s="49"/>
      <c r="E330" s="49"/>
      <c r="F330" s="49"/>
    </row>
    <row r="331" spans="2:6" x14ac:dyDescent="0.2">
      <c r="B331" s="49"/>
      <c r="C331" s="49"/>
      <c r="D331" s="49"/>
      <c r="E331" s="49"/>
      <c r="F331" s="49"/>
    </row>
    <row r="332" spans="2:6" x14ac:dyDescent="0.2">
      <c r="B332" s="49"/>
      <c r="C332" s="49"/>
      <c r="D332" s="49"/>
      <c r="E332" s="49"/>
      <c r="F332" s="49"/>
    </row>
    <row r="333" spans="2:6" x14ac:dyDescent="0.2">
      <c r="B333" s="49"/>
      <c r="C333" s="49"/>
      <c r="D333" s="49"/>
      <c r="E333" s="49"/>
      <c r="F333" s="49"/>
    </row>
    <row r="334" spans="2:6" x14ac:dyDescent="0.2">
      <c r="B334" s="49"/>
      <c r="C334" s="49"/>
      <c r="D334" s="49"/>
      <c r="E334" s="49"/>
      <c r="F334" s="49"/>
    </row>
    <row r="335" spans="2:6" x14ac:dyDescent="0.2">
      <c r="B335" s="49"/>
      <c r="C335" s="49"/>
      <c r="D335" s="49"/>
      <c r="E335" s="49"/>
      <c r="F335" s="49"/>
    </row>
    <row r="336" spans="2:6" x14ac:dyDescent="0.2">
      <c r="B336" s="49"/>
      <c r="C336" s="49"/>
      <c r="D336" s="49"/>
      <c r="E336" s="49"/>
      <c r="F336" s="49"/>
    </row>
    <row r="337" spans="2:6" x14ac:dyDescent="0.2">
      <c r="B337" s="49"/>
      <c r="C337" s="49"/>
      <c r="D337" s="49"/>
      <c r="E337" s="49"/>
      <c r="F337" s="49"/>
    </row>
    <row r="338" spans="2:6" x14ac:dyDescent="0.2">
      <c r="B338" s="49"/>
      <c r="C338" s="49"/>
      <c r="D338" s="49"/>
      <c r="E338" s="49"/>
      <c r="F338" s="49"/>
    </row>
    <row r="339" spans="2:6" x14ac:dyDescent="0.2">
      <c r="B339" s="49"/>
      <c r="C339" s="49"/>
      <c r="D339" s="49"/>
      <c r="E339" s="49"/>
      <c r="F339" s="49"/>
    </row>
    <row r="340" spans="2:6" x14ac:dyDescent="0.2">
      <c r="B340" s="49"/>
      <c r="C340" s="49"/>
      <c r="D340" s="49"/>
      <c r="E340" s="49"/>
      <c r="F340" s="49"/>
    </row>
    <row r="341" spans="2:6" x14ac:dyDescent="0.2">
      <c r="B341" s="49"/>
      <c r="C341" s="49"/>
      <c r="D341" s="49"/>
      <c r="E341" s="49"/>
      <c r="F341" s="49"/>
    </row>
    <row r="342" spans="2:6" x14ac:dyDescent="0.2">
      <c r="B342" s="49"/>
      <c r="C342" s="49"/>
      <c r="D342" s="49"/>
      <c r="E342" s="49"/>
      <c r="F342" s="49"/>
    </row>
    <row r="343" spans="2:6" x14ac:dyDescent="0.2">
      <c r="B343" s="49"/>
      <c r="C343" s="49"/>
      <c r="D343" s="49"/>
      <c r="E343" s="49"/>
      <c r="F343" s="49"/>
    </row>
    <row r="344" spans="2:6" x14ac:dyDescent="0.2">
      <c r="B344" s="49"/>
      <c r="C344" s="49"/>
      <c r="D344" s="49"/>
      <c r="E344" s="49"/>
      <c r="F344" s="49"/>
    </row>
    <row r="345" spans="2:6" x14ac:dyDescent="0.2">
      <c r="B345" s="49"/>
      <c r="C345" s="49"/>
      <c r="D345" s="49"/>
      <c r="E345" s="49"/>
      <c r="F345" s="49"/>
    </row>
    <row r="346" spans="2:6" x14ac:dyDescent="0.2">
      <c r="B346" s="49"/>
      <c r="C346" s="49"/>
      <c r="D346" s="49"/>
      <c r="E346" s="49"/>
      <c r="F346" s="49"/>
    </row>
    <row r="347" spans="2:6" x14ac:dyDescent="0.2">
      <c r="B347" s="49"/>
      <c r="C347" s="49"/>
      <c r="D347" s="49"/>
      <c r="E347" s="49"/>
      <c r="F347" s="49"/>
    </row>
    <row r="348" spans="2:6" x14ac:dyDescent="0.2">
      <c r="B348" s="49"/>
      <c r="C348" s="49"/>
      <c r="D348" s="49"/>
      <c r="E348" s="49"/>
      <c r="F348" s="49"/>
    </row>
    <row r="349" spans="2:6" x14ac:dyDescent="0.2">
      <c r="B349" s="49"/>
      <c r="C349" s="49"/>
      <c r="D349" s="49"/>
      <c r="E349" s="49"/>
      <c r="F349" s="49"/>
    </row>
    <row r="350" spans="2:6" x14ac:dyDescent="0.2">
      <c r="B350" s="49"/>
      <c r="C350" s="49"/>
      <c r="D350" s="49"/>
      <c r="E350" s="49"/>
      <c r="F350" s="49"/>
    </row>
    <row r="351" spans="2:6" x14ac:dyDescent="0.2">
      <c r="B351" s="49"/>
      <c r="C351" s="49"/>
      <c r="D351" s="49"/>
      <c r="E351" s="49"/>
      <c r="F351" s="49"/>
    </row>
    <row r="352" spans="2:6" x14ac:dyDescent="0.2">
      <c r="B352" s="49"/>
      <c r="C352" s="49"/>
      <c r="D352" s="49"/>
      <c r="E352" s="49"/>
      <c r="F352" s="49"/>
    </row>
    <row r="353" spans="2:6" x14ac:dyDescent="0.2">
      <c r="B353" s="49"/>
      <c r="C353" s="49"/>
      <c r="D353" s="49"/>
      <c r="E353" s="49"/>
      <c r="F353" s="49"/>
    </row>
    <row r="354" spans="2:6" x14ac:dyDescent="0.2">
      <c r="B354" s="49"/>
      <c r="C354" s="49"/>
      <c r="D354" s="49"/>
      <c r="E354" s="49"/>
      <c r="F354" s="49"/>
    </row>
    <row r="355" spans="2:6" x14ac:dyDescent="0.2">
      <c r="B355" s="49"/>
      <c r="C355" s="49"/>
      <c r="D355" s="49"/>
      <c r="E355" s="49"/>
      <c r="F355" s="49"/>
    </row>
    <row r="356" spans="2:6" x14ac:dyDescent="0.2">
      <c r="B356" s="49"/>
      <c r="C356" s="49"/>
      <c r="D356" s="49"/>
      <c r="E356" s="49"/>
      <c r="F356" s="49"/>
    </row>
    <row r="357" spans="2:6" x14ac:dyDescent="0.2">
      <c r="B357" s="49"/>
      <c r="C357" s="49"/>
      <c r="D357" s="49"/>
      <c r="E357" s="49"/>
      <c r="F357" s="49"/>
    </row>
    <row r="364" spans="2:6" s="41" customFormat="1" ht="15" x14ac:dyDescent="0.2"/>
    <row r="365" spans="2:6" s="41" customFormat="1" ht="15" x14ac:dyDescent="0.2"/>
    <row r="366" spans="2:6" s="41" customFormat="1" ht="15" x14ac:dyDescent="0.2"/>
    <row r="369" spans="2:6" s="44" customFormat="1" ht="11.25" x14ac:dyDescent="0.2"/>
    <row r="372" spans="2:6" x14ac:dyDescent="0.2">
      <c r="B372" s="49"/>
      <c r="C372" s="49"/>
      <c r="D372" s="49"/>
      <c r="E372" s="49"/>
      <c r="F372" s="49"/>
    </row>
    <row r="373" spans="2:6" x14ac:dyDescent="0.2">
      <c r="B373" s="49"/>
      <c r="C373" s="49"/>
      <c r="D373" s="49"/>
      <c r="E373" s="49"/>
      <c r="F373" s="49"/>
    </row>
    <row r="374" spans="2:6" x14ac:dyDescent="0.2">
      <c r="B374" s="49"/>
      <c r="C374" s="49"/>
      <c r="D374" s="49"/>
      <c r="E374" s="49"/>
      <c r="F374" s="49"/>
    </row>
    <row r="375" spans="2:6" x14ac:dyDescent="0.2">
      <c r="B375" s="49"/>
      <c r="C375" s="49"/>
      <c r="D375" s="49"/>
      <c r="E375" s="49"/>
      <c r="F375" s="49"/>
    </row>
    <row r="376" spans="2:6" x14ac:dyDescent="0.2">
      <c r="B376" s="49"/>
      <c r="C376" s="49"/>
      <c r="D376" s="49"/>
      <c r="E376" s="49"/>
      <c r="F376" s="49"/>
    </row>
    <row r="377" spans="2:6" x14ac:dyDescent="0.2">
      <c r="B377" s="49"/>
      <c r="C377" s="49"/>
      <c r="D377" s="49"/>
      <c r="E377" s="49"/>
      <c r="F377" s="49"/>
    </row>
    <row r="378" spans="2:6" x14ac:dyDescent="0.2">
      <c r="B378" s="49"/>
      <c r="C378" s="49"/>
      <c r="D378" s="49"/>
      <c r="E378" s="49"/>
      <c r="F378" s="49"/>
    </row>
    <row r="379" spans="2:6" x14ac:dyDescent="0.2">
      <c r="B379" s="49"/>
      <c r="C379" s="49"/>
      <c r="D379" s="49"/>
      <c r="E379" s="49"/>
      <c r="F379" s="49"/>
    </row>
    <row r="380" spans="2:6" x14ac:dyDescent="0.2">
      <c r="B380" s="49"/>
      <c r="C380" s="49"/>
      <c r="D380" s="49"/>
      <c r="E380" s="49"/>
      <c r="F380" s="49"/>
    </row>
    <row r="381" spans="2:6" x14ac:dyDescent="0.2">
      <c r="B381" s="49"/>
      <c r="C381" s="49"/>
      <c r="D381" s="49"/>
      <c r="E381" s="49"/>
      <c r="F381" s="49"/>
    </row>
    <row r="382" spans="2:6" x14ac:dyDescent="0.2">
      <c r="B382" s="49"/>
      <c r="C382" s="49"/>
      <c r="D382" s="49"/>
      <c r="E382" s="49"/>
      <c r="F382" s="49"/>
    </row>
    <row r="383" spans="2:6" x14ac:dyDescent="0.2">
      <c r="B383" s="49"/>
      <c r="C383" s="49"/>
      <c r="D383" s="49"/>
      <c r="E383" s="49"/>
      <c r="F383" s="49"/>
    </row>
    <row r="384" spans="2:6" x14ac:dyDescent="0.2">
      <c r="B384" s="49"/>
      <c r="C384" s="49"/>
      <c r="D384" s="49"/>
      <c r="E384" s="49"/>
      <c r="F384" s="49"/>
    </row>
    <row r="385" spans="2:6" x14ac:dyDescent="0.2">
      <c r="B385" s="49"/>
      <c r="C385" s="49"/>
      <c r="D385" s="49"/>
      <c r="E385" s="49"/>
      <c r="F385" s="49"/>
    </row>
    <row r="386" spans="2:6" x14ac:dyDescent="0.2">
      <c r="B386" s="49"/>
      <c r="C386" s="49"/>
      <c r="D386" s="49"/>
      <c r="E386" s="49"/>
      <c r="F386" s="49"/>
    </row>
    <row r="387" spans="2:6" x14ac:dyDescent="0.2">
      <c r="B387" s="49"/>
      <c r="C387" s="49"/>
      <c r="D387" s="49"/>
      <c r="E387" s="49"/>
      <c r="F387" s="49"/>
    </row>
    <row r="388" spans="2:6" x14ac:dyDescent="0.2">
      <c r="B388" s="49"/>
      <c r="C388" s="49"/>
      <c r="D388" s="49"/>
      <c r="E388" s="49"/>
      <c r="F388" s="49"/>
    </row>
    <row r="389" spans="2:6" x14ac:dyDescent="0.2">
      <c r="B389" s="49"/>
      <c r="C389" s="49"/>
      <c r="D389" s="49"/>
      <c r="E389" s="49"/>
      <c r="F389" s="49"/>
    </row>
    <row r="390" spans="2:6" x14ac:dyDescent="0.2">
      <c r="B390" s="49"/>
      <c r="C390" s="49"/>
      <c r="D390" s="49"/>
      <c r="E390" s="49"/>
      <c r="F390" s="49"/>
    </row>
    <row r="391" spans="2:6" x14ac:dyDescent="0.2">
      <c r="B391" s="49"/>
      <c r="C391" s="49"/>
      <c r="D391" s="49"/>
      <c r="E391" s="49"/>
      <c r="F391" s="49"/>
    </row>
    <row r="392" spans="2:6" x14ac:dyDescent="0.2">
      <c r="B392" s="49"/>
      <c r="C392" s="49"/>
      <c r="D392" s="49"/>
      <c r="E392" s="49"/>
      <c r="F392" s="49"/>
    </row>
    <row r="393" spans="2:6" x14ac:dyDescent="0.2">
      <c r="B393" s="49"/>
      <c r="C393" s="49"/>
      <c r="D393" s="49"/>
      <c r="E393" s="49"/>
      <c r="F393" s="49"/>
    </row>
    <row r="394" spans="2:6" x14ac:dyDescent="0.2">
      <c r="B394" s="49"/>
      <c r="C394" s="49"/>
      <c r="D394" s="49"/>
      <c r="E394" s="49"/>
      <c r="F394" s="49"/>
    </row>
    <row r="395" spans="2:6" x14ac:dyDescent="0.2">
      <c r="B395" s="49"/>
      <c r="C395" s="49"/>
      <c r="D395" s="49"/>
      <c r="E395" s="49"/>
      <c r="F395" s="49"/>
    </row>
    <row r="396" spans="2:6" x14ac:dyDescent="0.2">
      <c r="B396" s="49"/>
      <c r="C396" s="49"/>
      <c r="D396" s="49"/>
      <c r="E396" s="49"/>
      <c r="F396" s="49"/>
    </row>
    <row r="397" spans="2:6" x14ac:dyDescent="0.2">
      <c r="B397" s="49"/>
      <c r="C397" s="49"/>
      <c r="D397" s="49"/>
      <c r="E397" s="49"/>
      <c r="F397" s="49"/>
    </row>
    <row r="398" spans="2:6" x14ac:dyDescent="0.2">
      <c r="B398" s="49"/>
      <c r="C398" s="49"/>
      <c r="D398" s="49"/>
      <c r="E398" s="49"/>
      <c r="F398" s="49"/>
    </row>
    <row r="399" spans="2:6" x14ac:dyDescent="0.2">
      <c r="B399" s="49"/>
      <c r="C399" s="49"/>
      <c r="D399" s="49"/>
      <c r="E399" s="49"/>
      <c r="F399" s="49"/>
    </row>
    <row r="400" spans="2:6" x14ac:dyDescent="0.2">
      <c r="B400" s="49"/>
      <c r="C400" s="49"/>
      <c r="D400" s="49"/>
      <c r="E400" s="49"/>
      <c r="F400" s="49"/>
    </row>
    <row r="401" spans="2:6" x14ac:dyDescent="0.2">
      <c r="B401" s="49"/>
      <c r="C401" s="49"/>
      <c r="D401" s="49"/>
      <c r="E401" s="49"/>
      <c r="F401" s="49"/>
    </row>
    <row r="402" spans="2:6" x14ac:dyDescent="0.2">
      <c r="B402" s="49"/>
      <c r="C402" s="49"/>
      <c r="D402" s="49"/>
      <c r="E402" s="49"/>
      <c r="F402" s="49"/>
    </row>
    <row r="403" spans="2:6" x14ac:dyDescent="0.2">
      <c r="B403" s="49"/>
      <c r="C403" s="49"/>
      <c r="D403" s="49"/>
      <c r="E403" s="49"/>
      <c r="F403" s="49"/>
    </row>
    <row r="404" spans="2:6" x14ac:dyDescent="0.2">
      <c r="B404" s="49"/>
      <c r="C404" s="49"/>
      <c r="D404" s="49"/>
      <c r="E404" s="49"/>
      <c r="F404" s="49"/>
    </row>
    <row r="405" spans="2:6" x14ac:dyDescent="0.2">
      <c r="B405" s="49"/>
      <c r="C405" s="49"/>
      <c r="D405" s="49"/>
      <c r="E405" s="49"/>
      <c r="F405" s="49"/>
    </row>
    <row r="406" spans="2:6" x14ac:dyDescent="0.2">
      <c r="B406" s="49"/>
      <c r="C406" s="49"/>
      <c r="D406" s="49"/>
      <c r="E406" s="49"/>
      <c r="F406" s="49"/>
    </row>
    <row r="407" spans="2:6" x14ac:dyDescent="0.2">
      <c r="B407" s="49"/>
      <c r="C407" s="49"/>
      <c r="D407" s="49"/>
      <c r="E407" s="49"/>
      <c r="F407" s="49"/>
    </row>
    <row r="408" spans="2:6" x14ac:dyDescent="0.2">
      <c r="B408" s="49"/>
      <c r="C408" s="49"/>
      <c r="D408" s="49"/>
      <c r="E408" s="49"/>
      <c r="F408" s="49"/>
    </row>
    <row r="409" spans="2:6" x14ac:dyDescent="0.2">
      <c r="B409" s="49"/>
      <c r="C409" s="49"/>
      <c r="D409" s="49"/>
      <c r="E409" s="49"/>
      <c r="F409" s="49"/>
    </row>
    <row r="416" spans="2:6" s="41" customFormat="1" ht="15" x14ac:dyDescent="0.2"/>
    <row r="417" spans="2:6" s="41" customFormat="1" ht="15" x14ac:dyDescent="0.2"/>
    <row r="418" spans="2:6" s="41" customFormat="1" ht="15" x14ac:dyDescent="0.2"/>
    <row r="421" spans="2:6" s="44" customFormat="1" ht="11.25" x14ac:dyDescent="0.2"/>
    <row r="424" spans="2:6" x14ac:dyDescent="0.2">
      <c r="B424" s="49"/>
      <c r="C424" s="49"/>
      <c r="D424" s="49"/>
      <c r="E424" s="49"/>
      <c r="F424" s="49"/>
    </row>
    <row r="425" spans="2:6" x14ac:dyDescent="0.2">
      <c r="B425" s="49"/>
      <c r="C425" s="49"/>
      <c r="D425" s="49"/>
      <c r="E425" s="49"/>
      <c r="F425" s="49"/>
    </row>
    <row r="426" spans="2:6" x14ac:dyDescent="0.2">
      <c r="B426" s="49"/>
      <c r="C426" s="49"/>
      <c r="D426" s="49"/>
      <c r="E426" s="49"/>
      <c r="F426" s="49"/>
    </row>
    <row r="427" spans="2:6" x14ac:dyDescent="0.2">
      <c r="B427" s="49"/>
      <c r="C427" s="49"/>
      <c r="D427" s="49"/>
      <c r="E427" s="49"/>
      <c r="F427" s="49"/>
    </row>
    <row r="428" spans="2:6" x14ac:dyDescent="0.2">
      <c r="B428" s="49"/>
      <c r="C428" s="49"/>
      <c r="D428" s="49"/>
      <c r="E428" s="49"/>
      <c r="F428" s="49"/>
    </row>
    <row r="429" spans="2:6" x14ac:dyDescent="0.2">
      <c r="B429" s="49"/>
      <c r="C429" s="49"/>
      <c r="D429" s="49"/>
      <c r="E429" s="49"/>
      <c r="F429" s="49"/>
    </row>
    <row r="430" spans="2:6" x14ac:dyDescent="0.2">
      <c r="B430" s="49"/>
      <c r="C430" s="49"/>
      <c r="D430" s="49"/>
      <c r="E430" s="49"/>
      <c r="F430" s="49"/>
    </row>
    <row r="431" spans="2:6" x14ac:dyDescent="0.2">
      <c r="B431" s="49"/>
      <c r="C431" s="49"/>
      <c r="D431" s="49"/>
      <c r="E431" s="49"/>
      <c r="F431" s="49"/>
    </row>
    <row r="432" spans="2:6" x14ac:dyDescent="0.2">
      <c r="B432" s="49"/>
      <c r="C432" s="49"/>
      <c r="D432" s="49"/>
      <c r="E432" s="49"/>
      <c r="F432" s="49"/>
    </row>
    <row r="433" spans="2:6" x14ac:dyDescent="0.2">
      <c r="B433" s="49"/>
      <c r="C433" s="49"/>
      <c r="D433" s="49"/>
      <c r="E433" s="49"/>
      <c r="F433" s="49"/>
    </row>
    <row r="434" spans="2:6" x14ac:dyDescent="0.2">
      <c r="B434" s="49"/>
      <c r="C434" s="49"/>
      <c r="D434" s="49"/>
      <c r="E434" s="49"/>
      <c r="F434" s="49"/>
    </row>
    <row r="435" spans="2:6" x14ac:dyDescent="0.2">
      <c r="B435" s="49"/>
      <c r="C435" s="49"/>
      <c r="D435" s="49"/>
      <c r="E435" s="49"/>
      <c r="F435" s="49"/>
    </row>
    <row r="436" spans="2:6" x14ac:dyDescent="0.2">
      <c r="B436" s="49"/>
      <c r="C436" s="49"/>
      <c r="D436" s="49"/>
      <c r="E436" s="49"/>
      <c r="F436" s="49"/>
    </row>
    <row r="437" spans="2:6" x14ac:dyDescent="0.2">
      <c r="B437" s="49"/>
      <c r="C437" s="49"/>
      <c r="D437" s="49"/>
      <c r="E437" s="49"/>
      <c r="F437" s="49"/>
    </row>
    <row r="438" spans="2:6" x14ac:dyDescent="0.2">
      <c r="B438" s="49"/>
      <c r="C438" s="49"/>
      <c r="D438" s="49"/>
      <c r="E438" s="49"/>
      <c r="F438" s="49"/>
    </row>
    <row r="439" spans="2:6" x14ac:dyDescent="0.2">
      <c r="B439" s="49"/>
      <c r="C439" s="49"/>
      <c r="D439" s="49"/>
      <c r="E439" s="49"/>
      <c r="F439" s="49"/>
    </row>
    <row r="440" spans="2:6" x14ac:dyDescent="0.2">
      <c r="B440" s="49"/>
      <c r="C440" s="49"/>
      <c r="D440" s="49"/>
      <c r="E440" s="49"/>
      <c r="F440" s="49"/>
    </row>
    <row r="441" spans="2:6" x14ac:dyDescent="0.2">
      <c r="B441" s="49"/>
      <c r="C441" s="49"/>
      <c r="D441" s="49"/>
      <c r="E441" s="49"/>
      <c r="F441" s="49"/>
    </row>
    <row r="442" spans="2:6" x14ac:dyDescent="0.2">
      <c r="B442" s="49"/>
      <c r="C442" s="49"/>
      <c r="D442" s="49"/>
      <c r="E442" s="49"/>
      <c r="F442" s="49"/>
    </row>
    <row r="443" spans="2:6" x14ac:dyDescent="0.2">
      <c r="B443" s="49"/>
      <c r="C443" s="49"/>
      <c r="D443" s="49"/>
      <c r="E443" s="49"/>
      <c r="F443" s="49"/>
    </row>
    <row r="444" spans="2:6" x14ac:dyDescent="0.2">
      <c r="B444" s="49"/>
      <c r="C444" s="49"/>
      <c r="D444" s="49"/>
      <c r="E444" s="49"/>
      <c r="F444" s="49"/>
    </row>
    <row r="445" spans="2:6" x14ac:dyDescent="0.2">
      <c r="B445" s="49"/>
      <c r="C445" s="49"/>
      <c r="D445" s="49"/>
      <c r="E445" s="49"/>
      <c r="F445" s="49"/>
    </row>
    <row r="446" spans="2:6" x14ac:dyDescent="0.2">
      <c r="B446" s="49"/>
      <c r="C446" s="49"/>
      <c r="D446" s="49"/>
      <c r="E446" s="49"/>
      <c r="F446" s="49"/>
    </row>
    <row r="447" spans="2:6" x14ac:dyDescent="0.2">
      <c r="B447" s="49"/>
      <c r="C447" s="49"/>
      <c r="D447" s="49"/>
      <c r="E447" s="49"/>
      <c r="F447" s="49"/>
    </row>
    <row r="448" spans="2:6" x14ac:dyDescent="0.2">
      <c r="B448" s="49"/>
      <c r="C448" s="49"/>
      <c r="D448" s="49"/>
      <c r="E448" s="49"/>
      <c r="F448" s="49"/>
    </row>
    <row r="449" spans="2:6" x14ac:dyDescent="0.2">
      <c r="B449" s="49"/>
      <c r="C449" s="49"/>
      <c r="D449" s="49"/>
      <c r="E449" s="49"/>
      <c r="F449" s="49"/>
    </row>
    <row r="450" spans="2:6" x14ac:dyDescent="0.2">
      <c r="B450" s="49"/>
      <c r="C450" s="49"/>
      <c r="D450" s="49"/>
      <c r="E450" s="49"/>
      <c r="F450" s="49"/>
    </row>
    <row r="451" spans="2:6" x14ac:dyDescent="0.2">
      <c r="B451" s="49"/>
      <c r="C451" s="49"/>
      <c r="D451" s="49"/>
      <c r="E451" s="49"/>
      <c r="F451" s="49"/>
    </row>
    <row r="452" spans="2:6" x14ac:dyDescent="0.2">
      <c r="B452" s="49"/>
      <c r="C452" s="49"/>
      <c r="D452" s="49"/>
      <c r="E452" s="49"/>
      <c r="F452" s="49"/>
    </row>
    <row r="453" spans="2:6" x14ac:dyDescent="0.2">
      <c r="B453" s="49"/>
      <c r="C453" s="49"/>
      <c r="D453" s="49"/>
      <c r="E453" s="49"/>
      <c r="F453" s="49"/>
    </row>
    <row r="454" spans="2:6" x14ac:dyDescent="0.2">
      <c r="B454" s="49"/>
      <c r="C454" s="49"/>
      <c r="D454" s="49"/>
      <c r="E454" s="49"/>
      <c r="F454" s="49"/>
    </row>
    <row r="455" spans="2:6" x14ac:dyDescent="0.2">
      <c r="B455" s="49"/>
      <c r="C455" s="49"/>
      <c r="D455" s="49"/>
      <c r="E455" s="49"/>
      <c r="F455" s="49"/>
    </row>
    <row r="456" spans="2:6" x14ac:dyDescent="0.2">
      <c r="B456" s="49"/>
      <c r="C456" s="49"/>
      <c r="D456" s="49"/>
      <c r="E456" s="49"/>
      <c r="F456" s="49"/>
    </row>
    <row r="457" spans="2:6" x14ac:dyDescent="0.2">
      <c r="B457" s="49"/>
      <c r="C457" s="49"/>
      <c r="D457" s="49"/>
      <c r="E457" s="49"/>
      <c r="F457" s="49"/>
    </row>
    <row r="458" spans="2:6" x14ac:dyDescent="0.2">
      <c r="B458" s="49"/>
      <c r="C458" s="49"/>
      <c r="D458" s="49"/>
      <c r="E458" s="49"/>
      <c r="F458" s="49"/>
    </row>
    <row r="459" spans="2:6" x14ac:dyDescent="0.2">
      <c r="B459" s="49"/>
      <c r="C459" s="49"/>
      <c r="D459" s="49"/>
      <c r="E459" s="49"/>
      <c r="F459" s="49"/>
    </row>
    <row r="460" spans="2:6" x14ac:dyDescent="0.2">
      <c r="B460" s="49"/>
      <c r="C460" s="49"/>
      <c r="D460" s="49"/>
      <c r="E460" s="49"/>
      <c r="F460" s="49"/>
    </row>
    <row r="461" spans="2:6" x14ac:dyDescent="0.2">
      <c r="B461" s="49"/>
      <c r="C461" s="49"/>
      <c r="D461" s="49"/>
      <c r="E461" s="49"/>
      <c r="F461" s="49"/>
    </row>
    <row r="462" spans="2:6" x14ac:dyDescent="0.2">
      <c r="B462" s="49"/>
      <c r="C462" s="49"/>
      <c r="D462" s="49"/>
      <c r="E462" s="49"/>
      <c r="F462" s="49"/>
    </row>
    <row r="463" spans="2:6" x14ac:dyDescent="0.2">
      <c r="B463" s="49"/>
      <c r="C463" s="49"/>
      <c r="D463" s="49"/>
      <c r="E463" s="49"/>
      <c r="F463" s="49"/>
    </row>
    <row r="464" spans="2:6" x14ac:dyDescent="0.2">
      <c r="B464" s="49"/>
      <c r="C464" s="49"/>
      <c r="D464" s="49"/>
      <c r="E464" s="49"/>
      <c r="F464" s="49"/>
    </row>
    <row r="465" spans="2:6" x14ac:dyDescent="0.2">
      <c r="B465" s="49"/>
      <c r="C465" s="49"/>
      <c r="D465" s="49"/>
      <c r="E465" s="49"/>
      <c r="F465" s="49"/>
    </row>
    <row r="466" spans="2:6" x14ac:dyDescent="0.2">
      <c r="B466" s="49"/>
      <c r="C466" s="49"/>
      <c r="D466" s="49"/>
      <c r="E466" s="49"/>
      <c r="F466" s="49"/>
    </row>
    <row r="467" spans="2:6" x14ac:dyDescent="0.2">
      <c r="B467" s="49"/>
      <c r="C467" s="49"/>
      <c r="D467" s="49"/>
      <c r="E467" s="49"/>
      <c r="F467" s="49"/>
    </row>
    <row r="468" spans="2:6" s="41" customFormat="1" ht="15" x14ac:dyDescent="0.2">
      <c r="B468" s="49"/>
      <c r="C468" s="49"/>
      <c r="D468" s="49"/>
      <c r="E468" s="49"/>
      <c r="F468" s="49"/>
    </row>
    <row r="469" spans="2:6" s="41" customFormat="1" ht="15" x14ac:dyDescent="0.2">
      <c r="B469" s="49"/>
      <c r="C469" s="49"/>
      <c r="D469" s="49"/>
      <c r="E469" s="49"/>
      <c r="F469" s="49"/>
    </row>
    <row r="470" spans="2:6" s="41" customFormat="1" ht="15" x14ac:dyDescent="0.2">
      <c r="B470" s="49"/>
      <c r="C470" s="49"/>
      <c r="D470" s="49"/>
      <c r="E470" s="49"/>
      <c r="F470" s="49"/>
    </row>
    <row r="471" spans="2:6" x14ac:dyDescent="0.2">
      <c r="B471" s="49"/>
      <c r="C471" s="49"/>
      <c r="D471" s="49"/>
      <c r="E471" s="49"/>
      <c r="F471" s="49"/>
    </row>
    <row r="472" spans="2:6" x14ac:dyDescent="0.2">
      <c r="B472" s="49"/>
      <c r="C472" s="49"/>
      <c r="D472" s="49"/>
      <c r="E472" s="49"/>
      <c r="F472" s="49"/>
    </row>
    <row r="473" spans="2:6" s="44" customFormat="1" ht="11.25" x14ac:dyDescent="0.2"/>
    <row r="474" spans="2:6" x14ac:dyDescent="0.2">
      <c r="B474" s="49"/>
      <c r="C474" s="49"/>
      <c r="D474" s="49"/>
      <c r="E474" s="49"/>
      <c r="F474" s="49"/>
    </row>
    <row r="475" spans="2:6" x14ac:dyDescent="0.2">
      <c r="B475" s="49"/>
      <c r="C475" s="49"/>
      <c r="D475" s="49"/>
      <c r="E475" s="49"/>
      <c r="F475" s="49"/>
    </row>
    <row r="476" spans="2:6" x14ac:dyDescent="0.2">
      <c r="B476" s="49"/>
      <c r="C476" s="49"/>
      <c r="D476" s="49"/>
      <c r="E476" s="49"/>
      <c r="F476" s="49"/>
    </row>
    <row r="477" spans="2:6" x14ac:dyDescent="0.2">
      <c r="B477" s="49"/>
      <c r="C477" s="49"/>
      <c r="D477" s="49"/>
      <c r="E477" s="49"/>
      <c r="F477" s="49"/>
    </row>
    <row r="478" spans="2:6" x14ac:dyDescent="0.2">
      <c r="B478" s="49"/>
      <c r="C478" s="49"/>
      <c r="D478" s="49"/>
      <c r="E478" s="49"/>
      <c r="F478" s="49"/>
    </row>
    <row r="479" spans="2:6" x14ac:dyDescent="0.2">
      <c r="B479" s="49"/>
      <c r="C479" s="49"/>
      <c r="D479" s="49"/>
      <c r="E479" s="49"/>
      <c r="F479" s="49"/>
    </row>
    <row r="480" spans="2:6" x14ac:dyDescent="0.2">
      <c r="B480" s="49"/>
      <c r="C480" s="49"/>
      <c r="D480" s="49"/>
      <c r="E480" s="49"/>
      <c r="F480" s="49"/>
    </row>
    <row r="481" spans="2:6" x14ac:dyDescent="0.2">
      <c r="B481" s="49"/>
      <c r="C481" s="49"/>
      <c r="D481" s="49"/>
      <c r="E481" s="49"/>
      <c r="F481" s="49"/>
    </row>
    <row r="482" spans="2:6" x14ac:dyDescent="0.2">
      <c r="B482" s="49"/>
      <c r="C482" s="49"/>
      <c r="D482" s="49"/>
      <c r="E482" s="49"/>
      <c r="F482" s="49"/>
    </row>
    <row r="483" spans="2:6" x14ac:dyDescent="0.2">
      <c r="B483" s="49"/>
      <c r="C483" s="49"/>
      <c r="D483" s="49"/>
      <c r="E483" s="49"/>
      <c r="F483" s="49"/>
    </row>
    <row r="484" spans="2:6" x14ac:dyDescent="0.2">
      <c r="B484" s="49"/>
      <c r="C484" s="49"/>
      <c r="D484" s="49"/>
      <c r="E484" s="49"/>
      <c r="F484" s="49"/>
    </row>
    <row r="485" spans="2:6" x14ac:dyDescent="0.2">
      <c r="B485" s="49"/>
      <c r="C485" s="49"/>
      <c r="D485" s="49"/>
      <c r="E485" s="49"/>
      <c r="F485" s="49"/>
    </row>
    <row r="486" spans="2:6" x14ac:dyDescent="0.2">
      <c r="B486" s="49"/>
      <c r="C486" s="49"/>
      <c r="D486" s="49"/>
      <c r="E486" s="49"/>
      <c r="F486" s="49"/>
    </row>
    <row r="487" spans="2:6" x14ac:dyDescent="0.2">
      <c r="B487" s="49"/>
      <c r="C487" s="49"/>
      <c r="D487" s="49"/>
      <c r="E487" s="49"/>
      <c r="F487" s="49"/>
    </row>
    <row r="488" spans="2:6" x14ac:dyDescent="0.2">
      <c r="B488" s="49"/>
      <c r="C488" s="49"/>
      <c r="D488" s="49"/>
      <c r="E488" s="49"/>
      <c r="F488" s="49"/>
    </row>
    <row r="489" spans="2:6" x14ac:dyDescent="0.2">
      <c r="B489" s="49"/>
      <c r="C489" s="49"/>
      <c r="D489" s="49"/>
      <c r="E489" s="49"/>
      <c r="F489" s="49"/>
    </row>
    <row r="490" spans="2:6" x14ac:dyDescent="0.2">
      <c r="B490" s="49"/>
      <c r="C490" s="49"/>
      <c r="D490" s="49"/>
      <c r="E490" s="49"/>
      <c r="F490" s="49"/>
    </row>
    <row r="491" spans="2:6" x14ac:dyDescent="0.2">
      <c r="B491" s="49"/>
      <c r="C491" s="49"/>
      <c r="D491" s="49"/>
      <c r="E491" s="49"/>
      <c r="F491" s="49"/>
    </row>
    <row r="492" spans="2:6" x14ac:dyDescent="0.2">
      <c r="B492" s="49"/>
      <c r="C492" s="49"/>
      <c r="D492" s="49"/>
      <c r="E492" s="49"/>
      <c r="F492" s="49"/>
    </row>
    <row r="493" spans="2:6" x14ac:dyDescent="0.2">
      <c r="B493" s="49"/>
      <c r="C493" s="49"/>
      <c r="D493" s="49"/>
      <c r="E493" s="49"/>
      <c r="F493" s="49"/>
    </row>
    <row r="494" spans="2:6" x14ac:dyDescent="0.2">
      <c r="B494" s="49"/>
      <c r="C494" s="49"/>
      <c r="D494" s="49"/>
      <c r="E494" s="49"/>
      <c r="F494" s="49"/>
    </row>
    <row r="495" spans="2:6" x14ac:dyDescent="0.2">
      <c r="B495" s="49"/>
      <c r="C495" s="49"/>
      <c r="D495" s="49"/>
      <c r="E495" s="49"/>
      <c r="F495" s="49"/>
    </row>
    <row r="496" spans="2:6" x14ac:dyDescent="0.2">
      <c r="B496" s="49"/>
      <c r="C496" s="49"/>
      <c r="D496" s="49"/>
      <c r="E496" s="49"/>
      <c r="F496" s="49"/>
    </row>
    <row r="497" spans="2:6" x14ac:dyDescent="0.2">
      <c r="B497" s="49"/>
      <c r="C497" s="49"/>
      <c r="D497" s="49"/>
      <c r="E497" s="49"/>
      <c r="F497" s="49"/>
    </row>
    <row r="498" spans="2:6" x14ac:dyDescent="0.2">
      <c r="B498" s="49"/>
      <c r="C498" s="49"/>
      <c r="D498" s="49"/>
      <c r="E498" s="49"/>
      <c r="F498" s="49"/>
    </row>
    <row r="499" spans="2:6" x14ac:dyDescent="0.2">
      <c r="B499" s="49"/>
      <c r="C499" s="49"/>
      <c r="D499" s="49"/>
      <c r="E499" s="49"/>
      <c r="F499" s="49"/>
    </row>
    <row r="500" spans="2:6" x14ac:dyDescent="0.2">
      <c r="B500" s="49"/>
      <c r="C500" s="49"/>
      <c r="D500" s="49"/>
      <c r="E500" s="49"/>
      <c r="F500" s="49"/>
    </row>
    <row r="501" spans="2:6" x14ac:dyDescent="0.2">
      <c r="B501" s="49"/>
      <c r="C501" s="49"/>
      <c r="D501" s="49"/>
      <c r="E501" s="49"/>
      <c r="F501" s="49"/>
    </row>
    <row r="502" spans="2:6" x14ac:dyDescent="0.2">
      <c r="B502" s="49"/>
      <c r="C502" s="49"/>
      <c r="D502" s="49"/>
      <c r="E502" s="49"/>
      <c r="F502" s="49"/>
    </row>
    <row r="503" spans="2:6" x14ac:dyDescent="0.2">
      <c r="B503" s="49"/>
      <c r="C503" s="49"/>
      <c r="D503" s="49"/>
      <c r="E503" s="49"/>
      <c r="F503" s="49"/>
    </row>
    <row r="504" spans="2:6" x14ac:dyDescent="0.2">
      <c r="B504" s="49"/>
      <c r="C504" s="49"/>
      <c r="D504" s="49"/>
      <c r="E504" s="49"/>
      <c r="F504" s="49"/>
    </row>
    <row r="505" spans="2:6" x14ac:dyDescent="0.2">
      <c r="B505" s="49"/>
      <c r="C505" s="49"/>
      <c r="D505" s="49"/>
      <c r="E505" s="49"/>
      <c r="F505" s="49"/>
    </row>
    <row r="506" spans="2:6" x14ac:dyDescent="0.2">
      <c r="B506" s="49"/>
      <c r="C506" s="49"/>
      <c r="D506" s="49"/>
      <c r="E506" s="49"/>
      <c r="F506" s="49"/>
    </row>
    <row r="507" spans="2:6" x14ac:dyDescent="0.2">
      <c r="B507" s="49"/>
      <c r="C507" s="49"/>
      <c r="D507" s="49"/>
      <c r="E507" s="49"/>
      <c r="F507" s="49"/>
    </row>
    <row r="508" spans="2:6" x14ac:dyDescent="0.2">
      <c r="B508" s="49"/>
      <c r="C508" s="49"/>
      <c r="D508" s="49"/>
      <c r="E508" s="49"/>
      <c r="F508" s="49"/>
    </row>
    <row r="509" spans="2:6" x14ac:dyDescent="0.2">
      <c r="B509" s="49"/>
      <c r="C509" s="49"/>
      <c r="D509" s="49"/>
      <c r="E509" s="49"/>
      <c r="F509" s="49"/>
    </row>
    <row r="510" spans="2:6" x14ac:dyDescent="0.2">
      <c r="B510" s="49"/>
      <c r="C510" s="49"/>
      <c r="D510" s="49"/>
      <c r="E510" s="49"/>
      <c r="F510" s="49"/>
    </row>
    <row r="511" spans="2:6" x14ac:dyDescent="0.2">
      <c r="B511" s="49"/>
      <c r="C511" s="49"/>
      <c r="D511" s="49"/>
      <c r="E511" s="49"/>
      <c r="F511" s="49"/>
    </row>
    <row r="512" spans="2:6" x14ac:dyDescent="0.2">
      <c r="B512" s="49"/>
      <c r="C512" s="49"/>
      <c r="D512" s="49"/>
      <c r="E512" s="49"/>
      <c r="F512" s="49"/>
    </row>
    <row r="513" spans="2:6" x14ac:dyDescent="0.2">
      <c r="B513" s="49"/>
      <c r="C513" s="49"/>
      <c r="D513" s="49"/>
      <c r="E513" s="49"/>
      <c r="F513" s="49"/>
    </row>
    <row r="520" spans="2:6" s="41" customFormat="1" ht="15" x14ac:dyDescent="0.2"/>
    <row r="521" spans="2:6" s="41" customFormat="1" ht="15" x14ac:dyDescent="0.2"/>
    <row r="522" spans="2:6" s="41" customFormat="1" ht="15" x14ac:dyDescent="0.2"/>
    <row r="525" spans="2:6" s="44" customFormat="1" ht="11.25" x14ac:dyDescent="0.2"/>
    <row r="528" spans="2:6" x14ac:dyDescent="0.2">
      <c r="B528" s="49"/>
      <c r="C528" s="49"/>
      <c r="D528" s="49"/>
      <c r="E528" s="49"/>
      <c r="F528" s="49"/>
    </row>
    <row r="529" spans="2:6" x14ac:dyDescent="0.2">
      <c r="B529" s="49"/>
      <c r="C529" s="49"/>
      <c r="D529" s="49"/>
      <c r="E529" s="49"/>
      <c r="F529" s="49"/>
    </row>
    <row r="530" spans="2:6" x14ac:dyDescent="0.2">
      <c r="B530" s="49"/>
      <c r="C530" s="49"/>
      <c r="D530" s="49"/>
      <c r="E530" s="49"/>
      <c r="F530" s="49"/>
    </row>
    <row r="531" spans="2:6" x14ac:dyDescent="0.2">
      <c r="B531" s="49"/>
      <c r="C531" s="49"/>
      <c r="D531" s="49"/>
      <c r="E531" s="49"/>
      <c r="F531" s="49"/>
    </row>
    <row r="532" spans="2:6" x14ac:dyDescent="0.2">
      <c r="B532" s="49"/>
      <c r="C532" s="49"/>
      <c r="D532" s="49"/>
      <c r="E532" s="49"/>
      <c r="F532" s="49"/>
    </row>
    <row r="533" spans="2:6" x14ac:dyDescent="0.2">
      <c r="B533" s="49"/>
      <c r="C533" s="49"/>
      <c r="D533" s="49"/>
      <c r="E533" s="49"/>
      <c r="F533" s="49"/>
    </row>
    <row r="534" spans="2:6" x14ac:dyDescent="0.2">
      <c r="B534" s="49"/>
      <c r="C534" s="49"/>
      <c r="D534" s="49"/>
      <c r="E534" s="49"/>
      <c r="F534" s="49"/>
    </row>
    <row r="535" spans="2:6" x14ac:dyDescent="0.2">
      <c r="B535" s="49"/>
      <c r="C535" s="49"/>
      <c r="D535" s="49"/>
      <c r="E535" s="49"/>
      <c r="F535" s="49"/>
    </row>
    <row r="536" spans="2:6" x14ac:dyDescent="0.2">
      <c r="B536" s="49"/>
      <c r="C536" s="49"/>
      <c r="D536" s="49"/>
      <c r="E536" s="49"/>
      <c r="F536" s="49"/>
    </row>
    <row r="537" spans="2:6" x14ac:dyDescent="0.2">
      <c r="B537" s="49"/>
      <c r="C537" s="49"/>
      <c r="D537" s="49"/>
      <c r="E537" s="49"/>
      <c r="F537" s="49"/>
    </row>
    <row r="538" spans="2:6" x14ac:dyDescent="0.2">
      <c r="B538" s="49"/>
      <c r="C538" s="49"/>
      <c r="D538" s="49"/>
      <c r="E538" s="49"/>
      <c r="F538" s="49"/>
    </row>
    <row r="539" spans="2:6" x14ac:dyDescent="0.2">
      <c r="B539" s="49"/>
      <c r="C539" s="49"/>
      <c r="D539" s="49"/>
      <c r="E539" s="49"/>
      <c r="F539" s="49"/>
    </row>
    <row r="540" spans="2:6" x14ac:dyDescent="0.2">
      <c r="B540" s="49"/>
      <c r="C540" s="49"/>
      <c r="D540" s="49"/>
      <c r="E540" s="49"/>
      <c r="F540" s="49"/>
    </row>
    <row r="541" spans="2:6" x14ac:dyDescent="0.2">
      <c r="B541" s="49"/>
      <c r="C541" s="49"/>
      <c r="D541" s="49"/>
      <c r="E541" s="49"/>
      <c r="F541" s="49"/>
    </row>
    <row r="542" spans="2:6" x14ac:dyDescent="0.2">
      <c r="B542" s="49"/>
      <c r="C542" s="49"/>
      <c r="D542" s="49"/>
      <c r="E542" s="49"/>
      <c r="F542" s="49"/>
    </row>
    <row r="543" spans="2:6" x14ac:dyDescent="0.2">
      <c r="B543" s="49"/>
      <c r="C543" s="49"/>
      <c r="D543" s="49"/>
      <c r="E543" s="49"/>
      <c r="F543" s="49"/>
    </row>
    <row r="544" spans="2:6" x14ac:dyDescent="0.2">
      <c r="B544" s="49"/>
      <c r="C544" s="49"/>
      <c r="D544" s="49"/>
      <c r="E544" s="49"/>
      <c r="F544" s="49"/>
    </row>
    <row r="545" spans="2:6" x14ac:dyDescent="0.2">
      <c r="B545" s="49"/>
      <c r="C545" s="49"/>
      <c r="D545" s="49"/>
      <c r="E545" s="49"/>
      <c r="F545" s="49"/>
    </row>
    <row r="546" spans="2:6" x14ac:dyDescent="0.2">
      <c r="B546" s="49"/>
      <c r="C546" s="49"/>
      <c r="D546" s="49"/>
      <c r="E546" s="49"/>
      <c r="F546" s="49"/>
    </row>
    <row r="547" spans="2:6" x14ac:dyDescent="0.2">
      <c r="B547" s="49"/>
      <c r="C547" s="49"/>
      <c r="D547" s="49"/>
      <c r="E547" s="49"/>
      <c r="F547" s="49"/>
    </row>
    <row r="548" spans="2:6" x14ac:dyDescent="0.2">
      <c r="B548" s="49"/>
      <c r="C548" s="49"/>
      <c r="D548" s="49"/>
      <c r="E548" s="49"/>
      <c r="F548" s="49"/>
    </row>
    <row r="549" spans="2:6" x14ac:dyDescent="0.2">
      <c r="B549" s="49"/>
      <c r="C549" s="49"/>
      <c r="D549" s="49"/>
      <c r="E549" s="49"/>
      <c r="F549" s="49"/>
    </row>
    <row r="550" spans="2:6" x14ac:dyDescent="0.2">
      <c r="B550" s="49"/>
      <c r="C550" s="49"/>
      <c r="D550" s="49"/>
      <c r="E550" s="49"/>
      <c r="F550" s="49"/>
    </row>
    <row r="551" spans="2:6" x14ac:dyDescent="0.2">
      <c r="B551" s="49"/>
      <c r="C551" s="49"/>
      <c r="D551" s="49"/>
      <c r="E551" s="49"/>
      <c r="F551" s="49"/>
    </row>
    <row r="552" spans="2:6" x14ac:dyDescent="0.2">
      <c r="B552" s="49"/>
      <c r="C552" s="49"/>
      <c r="D552" s="49"/>
      <c r="E552" s="49"/>
      <c r="F552" s="49"/>
    </row>
    <row r="553" spans="2:6" x14ac:dyDescent="0.2">
      <c r="B553" s="49"/>
      <c r="C553" s="49"/>
      <c r="D553" s="49"/>
      <c r="E553" s="49"/>
      <c r="F553" s="49"/>
    </row>
    <row r="554" spans="2:6" x14ac:dyDescent="0.2">
      <c r="B554" s="49"/>
      <c r="C554" s="49"/>
      <c r="D554" s="49"/>
      <c r="E554" s="49"/>
      <c r="F554" s="49"/>
    </row>
    <row r="555" spans="2:6" x14ac:dyDescent="0.2">
      <c r="B555" s="49"/>
      <c r="C555" s="49"/>
      <c r="D555" s="49"/>
      <c r="E555" s="49"/>
      <c r="F555" s="49"/>
    </row>
    <row r="556" spans="2:6" x14ac:dyDescent="0.2">
      <c r="B556" s="49"/>
      <c r="C556" s="49"/>
      <c r="D556" s="49"/>
      <c r="E556" s="49"/>
      <c r="F556" s="49"/>
    </row>
    <row r="557" spans="2:6" x14ac:dyDescent="0.2">
      <c r="B557" s="49"/>
      <c r="C557" s="49"/>
      <c r="D557" s="49"/>
      <c r="E557" s="49"/>
      <c r="F557" s="49"/>
    </row>
    <row r="558" spans="2:6" x14ac:dyDescent="0.2">
      <c r="B558" s="49"/>
      <c r="C558" s="49"/>
      <c r="D558" s="49"/>
      <c r="E558" s="49"/>
      <c r="F558" s="49"/>
    </row>
    <row r="559" spans="2:6" x14ac:dyDescent="0.2">
      <c r="B559" s="49"/>
      <c r="C559" s="49"/>
      <c r="D559" s="49"/>
      <c r="E559" s="49"/>
      <c r="F559" s="49"/>
    </row>
    <row r="560" spans="2:6" x14ac:dyDescent="0.2">
      <c r="B560" s="49"/>
      <c r="C560" s="49"/>
      <c r="D560" s="49"/>
      <c r="E560" s="49"/>
      <c r="F560" s="49"/>
    </row>
    <row r="561" spans="2:6" x14ac:dyDescent="0.2">
      <c r="B561" s="49"/>
      <c r="C561" s="49"/>
      <c r="D561" s="49"/>
      <c r="E561" s="49"/>
      <c r="F561" s="49"/>
    </row>
    <row r="562" spans="2:6" x14ac:dyDescent="0.2">
      <c r="B562" s="49"/>
      <c r="C562" s="49"/>
      <c r="D562" s="49"/>
      <c r="E562" s="49"/>
      <c r="F562" s="49"/>
    </row>
    <row r="563" spans="2:6" x14ac:dyDescent="0.2">
      <c r="B563" s="49"/>
      <c r="C563" s="49"/>
      <c r="D563" s="49"/>
      <c r="E563" s="49"/>
      <c r="F563" s="49"/>
    </row>
    <row r="564" spans="2:6" x14ac:dyDescent="0.2">
      <c r="B564" s="49"/>
      <c r="C564" s="49"/>
      <c r="D564" s="49"/>
      <c r="E564" s="49"/>
      <c r="F564" s="49"/>
    </row>
    <row r="565" spans="2:6" x14ac:dyDescent="0.2">
      <c r="B565" s="49"/>
      <c r="C565" s="49"/>
      <c r="D565" s="49"/>
      <c r="E565" s="49"/>
      <c r="F565" s="49"/>
    </row>
    <row r="566" spans="2:6" x14ac:dyDescent="0.2">
      <c r="B566" s="49"/>
      <c r="C566" s="49"/>
      <c r="D566" s="49"/>
      <c r="E566" s="49"/>
      <c r="F566" s="49"/>
    </row>
    <row r="567" spans="2:6" x14ac:dyDescent="0.2">
      <c r="B567" s="49"/>
      <c r="C567" s="49"/>
      <c r="D567" s="49"/>
      <c r="E567" s="49"/>
      <c r="F567" s="49"/>
    </row>
    <row r="568" spans="2:6" x14ac:dyDescent="0.2">
      <c r="B568" s="49"/>
      <c r="C568" s="49"/>
      <c r="D568" s="49"/>
      <c r="E568" s="49"/>
      <c r="F568" s="49"/>
    </row>
    <row r="569" spans="2:6" x14ac:dyDescent="0.2">
      <c r="B569" s="49"/>
      <c r="C569" s="49"/>
      <c r="D569" s="49"/>
      <c r="E569" s="49"/>
      <c r="F569" s="49"/>
    </row>
    <row r="570" spans="2:6" x14ac:dyDescent="0.2">
      <c r="B570" s="49"/>
      <c r="C570" s="49"/>
      <c r="D570" s="49"/>
      <c r="E570" s="49"/>
      <c r="F570" s="49"/>
    </row>
    <row r="571" spans="2:6" x14ac:dyDescent="0.2">
      <c r="B571" s="49"/>
      <c r="C571" s="49"/>
      <c r="D571" s="49"/>
      <c r="E571" s="49"/>
      <c r="F571" s="49"/>
    </row>
    <row r="572" spans="2:6" s="41" customFormat="1" ht="15" x14ac:dyDescent="0.2">
      <c r="B572" s="49"/>
      <c r="C572" s="49"/>
      <c r="D572" s="49"/>
      <c r="E572" s="49"/>
      <c r="F572" s="49"/>
    </row>
    <row r="573" spans="2:6" s="41" customFormat="1" ht="15" x14ac:dyDescent="0.2">
      <c r="B573" s="49"/>
      <c r="C573" s="49"/>
      <c r="D573" s="49"/>
      <c r="E573" s="49"/>
      <c r="F573" s="49"/>
    </row>
    <row r="574" spans="2:6" s="41" customFormat="1" ht="15" x14ac:dyDescent="0.2">
      <c r="B574" s="49"/>
      <c r="C574" s="49"/>
      <c r="D574" s="49"/>
      <c r="E574" s="49"/>
      <c r="F574" s="49"/>
    </row>
    <row r="575" spans="2:6" x14ac:dyDescent="0.2">
      <c r="B575" s="49"/>
      <c r="C575" s="49"/>
      <c r="D575" s="49"/>
      <c r="E575" s="49"/>
      <c r="F575" s="49"/>
    </row>
    <row r="576" spans="2:6" x14ac:dyDescent="0.2">
      <c r="B576" s="49"/>
      <c r="C576" s="49"/>
      <c r="D576" s="49"/>
      <c r="E576" s="49"/>
      <c r="F576" s="49"/>
    </row>
    <row r="577" spans="2:6" s="44" customFormat="1" ht="11.25" x14ac:dyDescent="0.2"/>
    <row r="578" spans="2:6" x14ac:dyDescent="0.2">
      <c r="B578" s="49"/>
      <c r="C578" s="49"/>
      <c r="D578" s="49"/>
      <c r="E578" s="49"/>
      <c r="F578" s="49"/>
    </row>
    <row r="579" spans="2:6" x14ac:dyDescent="0.2">
      <c r="B579" s="49"/>
      <c r="C579" s="49"/>
      <c r="D579" s="49"/>
      <c r="E579" s="49"/>
      <c r="F579" s="49"/>
    </row>
    <row r="580" spans="2:6" x14ac:dyDescent="0.2">
      <c r="B580" s="49"/>
      <c r="C580" s="49"/>
      <c r="D580" s="49"/>
      <c r="E580" s="49"/>
      <c r="F580" s="49"/>
    </row>
    <row r="581" spans="2:6" x14ac:dyDescent="0.2">
      <c r="B581" s="49"/>
      <c r="C581" s="49"/>
      <c r="D581" s="49"/>
      <c r="E581" s="49"/>
      <c r="F581" s="49"/>
    </row>
    <row r="582" spans="2:6" x14ac:dyDescent="0.2">
      <c r="B582" s="49"/>
      <c r="C582" s="49"/>
      <c r="D582" s="49"/>
      <c r="E582" s="49"/>
      <c r="F582" s="49"/>
    </row>
    <row r="583" spans="2:6" x14ac:dyDescent="0.2">
      <c r="B583" s="49"/>
      <c r="C583" s="49"/>
      <c r="D583" s="49"/>
      <c r="E583" s="49"/>
      <c r="F583" s="49"/>
    </row>
    <row r="584" spans="2:6" x14ac:dyDescent="0.2">
      <c r="B584" s="49"/>
      <c r="C584" s="49"/>
      <c r="D584" s="49"/>
      <c r="E584" s="49"/>
      <c r="F584" s="49"/>
    </row>
    <row r="585" spans="2:6" x14ac:dyDescent="0.2">
      <c r="B585" s="49"/>
      <c r="C585" s="49"/>
      <c r="D585" s="49"/>
      <c r="E585" s="49"/>
      <c r="F585" s="49"/>
    </row>
    <row r="586" spans="2:6" x14ac:dyDescent="0.2">
      <c r="B586" s="49"/>
      <c r="C586" s="49"/>
      <c r="D586" s="49"/>
      <c r="E586" s="49"/>
      <c r="F586" s="49"/>
    </row>
    <row r="587" spans="2:6" x14ac:dyDescent="0.2">
      <c r="B587" s="49"/>
      <c r="C587" s="49"/>
      <c r="D587" s="49"/>
      <c r="E587" s="49"/>
      <c r="F587" s="49"/>
    </row>
    <row r="588" spans="2:6" x14ac:dyDescent="0.2">
      <c r="B588" s="49"/>
      <c r="C588" s="49"/>
      <c r="D588" s="49"/>
      <c r="E588" s="49"/>
      <c r="F588" s="49"/>
    </row>
    <row r="589" spans="2:6" x14ac:dyDescent="0.2">
      <c r="B589" s="49"/>
      <c r="C589" s="49"/>
      <c r="D589" s="49"/>
      <c r="E589" s="49"/>
      <c r="F589" s="49"/>
    </row>
    <row r="590" spans="2:6" x14ac:dyDescent="0.2">
      <c r="B590" s="49"/>
      <c r="C590" s="49"/>
      <c r="D590" s="49"/>
      <c r="E590" s="49"/>
      <c r="F590" s="49"/>
    </row>
    <row r="591" spans="2:6" x14ac:dyDescent="0.2">
      <c r="B591" s="49"/>
      <c r="C591" s="49"/>
      <c r="D591" s="49"/>
      <c r="E591" s="49"/>
      <c r="F591" s="49"/>
    </row>
    <row r="592" spans="2:6" x14ac:dyDescent="0.2">
      <c r="B592" s="49"/>
      <c r="C592" s="49"/>
      <c r="D592" s="49"/>
      <c r="E592" s="49"/>
      <c r="F592" s="49"/>
    </row>
    <row r="593" spans="2:6" x14ac:dyDescent="0.2">
      <c r="B593" s="49"/>
      <c r="C593" s="49"/>
      <c r="D593" s="49"/>
      <c r="E593" s="49"/>
      <c r="F593" s="49"/>
    </row>
    <row r="594" spans="2:6" x14ac:dyDescent="0.2">
      <c r="B594" s="49"/>
      <c r="C594" s="49"/>
      <c r="D594" s="49"/>
      <c r="E594" s="49"/>
      <c r="F594" s="49"/>
    </row>
    <row r="595" spans="2:6" x14ac:dyDescent="0.2">
      <c r="B595" s="49"/>
      <c r="C595" s="49"/>
      <c r="D595" s="49"/>
      <c r="E595" s="49"/>
      <c r="F595" s="49"/>
    </row>
    <row r="596" spans="2:6" x14ac:dyDescent="0.2">
      <c r="B596" s="49"/>
      <c r="C596" s="49"/>
      <c r="D596" s="49"/>
      <c r="E596" s="49"/>
      <c r="F596" s="49"/>
    </row>
    <row r="597" spans="2:6" x14ac:dyDescent="0.2">
      <c r="B597" s="49"/>
      <c r="C597" s="49"/>
      <c r="D597" s="49"/>
      <c r="E597" s="49"/>
      <c r="F597" s="49"/>
    </row>
    <row r="598" spans="2:6" x14ac:dyDescent="0.2">
      <c r="B598" s="49"/>
      <c r="C598" s="49"/>
      <c r="D598" s="49"/>
      <c r="E598" s="49"/>
      <c r="F598" s="49"/>
    </row>
    <row r="599" spans="2:6" x14ac:dyDescent="0.2">
      <c r="B599" s="49"/>
      <c r="C599" s="49"/>
      <c r="D599" s="49"/>
      <c r="E599" s="49"/>
      <c r="F599" s="49"/>
    </row>
    <row r="600" spans="2:6" x14ac:dyDescent="0.2">
      <c r="B600" s="49"/>
      <c r="C600" s="49"/>
      <c r="D600" s="49"/>
      <c r="E600" s="49"/>
      <c r="F600" s="49"/>
    </row>
    <row r="601" spans="2:6" x14ac:dyDescent="0.2">
      <c r="B601" s="49"/>
      <c r="C601" s="49"/>
      <c r="D601" s="49"/>
      <c r="E601" s="49"/>
      <c r="F601" s="49"/>
    </row>
    <row r="602" spans="2:6" x14ac:dyDescent="0.2">
      <c r="B602" s="49"/>
      <c r="C602" s="49"/>
      <c r="D602" s="49"/>
      <c r="E602" s="49"/>
      <c r="F602" s="49"/>
    </row>
    <row r="603" spans="2:6" x14ac:dyDescent="0.2">
      <c r="B603" s="49"/>
      <c r="C603" s="49"/>
      <c r="D603" s="49"/>
      <c r="E603" s="49"/>
      <c r="F603" s="49"/>
    </row>
    <row r="604" spans="2:6" x14ac:dyDescent="0.2">
      <c r="B604" s="49"/>
      <c r="C604" s="49"/>
      <c r="D604" s="49"/>
      <c r="E604" s="49"/>
      <c r="F604" s="49"/>
    </row>
    <row r="605" spans="2:6" x14ac:dyDescent="0.2">
      <c r="B605" s="49"/>
      <c r="C605" s="49"/>
      <c r="D605" s="49"/>
      <c r="E605" s="49"/>
      <c r="F605" s="49"/>
    </row>
    <row r="606" spans="2:6" x14ac:dyDescent="0.2">
      <c r="B606" s="49"/>
      <c r="C606" s="49"/>
      <c r="D606" s="49"/>
      <c r="E606" s="49"/>
      <c r="F606" s="49"/>
    </row>
    <row r="607" spans="2:6" x14ac:dyDescent="0.2">
      <c r="B607" s="49"/>
      <c r="C607" s="49"/>
      <c r="D607" s="49"/>
      <c r="E607" s="49"/>
      <c r="F607" s="49"/>
    </row>
    <row r="608" spans="2:6" x14ac:dyDescent="0.2">
      <c r="B608" s="49"/>
      <c r="C608" s="49"/>
      <c r="D608" s="49"/>
      <c r="E608" s="49"/>
      <c r="F608" s="49"/>
    </row>
    <row r="609" spans="2:6" x14ac:dyDescent="0.2">
      <c r="B609" s="49"/>
      <c r="C609" s="49"/>
      <c r="D609" s="49"/>
      <c r="E609" s="49"/>
      <c r="F609" s="49"/>
    </row>
    <row r="610" spans="2:6" x14ac:dyDescent="0.2">
      <c r="B610" s="49"/>
      <c r="C610" s="49"/>
      <c r="D610" s="49"/>
      <c r="E610" s="49"/>
      <c r="F610" s="49"/>
    </row>
    <row r="611" spans="2:6" x14ac:dyDescent="0.2">
      <c r="B611" s="49"/>
      <c r="C611" s="49"/>
      <c r="D611" s="49"/>
      <c r="E611" s="49"/>
      <c r="F611" s="49"/>
    </row>
    <row r="612" spans="2:6" x14ac:dyDescent="0.2">
      <c r="B612" s="49"/>
      <c r="C612" s="49"/>
      <c r="D612" s="49"/>
      <c r="E612" s="49"/>
      <c r="F612" s="49"/>
    </row>
    <row r="613" spans="2:6" x14ac:dyDescent="0.2">
      <c r="B613" s="49"/>
      <c r="C613" s="49"/>
      <c r="D613" s="49"/>
      <c r="E613" s="49"/>
      <c r="F613" s="49"/>
    </row>
    <row r="614" spans="2:6" x14ac:dyDescent="0.2">
      <c r="B614" s="49"/>
      <c r="C614" s="49"/>
      <c r="D614" s="49"/>
      <c r="E614" s="49"/>
      <c r="F614" s="49"/>
    </row>
    <row r="615" spans="2:6" x14ac:dyDescent="0.2">
      <c r="B615" s="49"/>
      <c r="C615" s="49"/>
      <c r="D615" s="49"/>
      <c r="E615" s="49"/>
      <c r="F615" s="49"/>
    </row>
    <row r="616" spans="2:6" x14ac:dyDescent="0.2">
      <c r="B616" s="49"/>
      <c r="C616" s="49"/>
      <c r="D616" s="49"/>
      <c r="E616" s="49"/>
      <c r="F616" s="49"/>
    </row>
    <row r="617" spans="2:6" x14ac:dyDescent="0.2">
      <c r="B617" s="49"/>
      <c r="C617" s="49"/>
      <c r="D617" s="49"/>
      <c r="E617" s="49"/>
      <c r="F617" s="49"/>
    </row>
    <row r="624" spans="2:6" s="41" customFormat="1" ht="15" x14ac:dyDescent="0.2"/>
    <row r="625" spans="2:6" s="41" customFormat="1" ht="15" x14ac:dyDescent="0.2"/>
    <row r="626" spans="2:6" s="41" customFormat="1" ht="15" x14ac:dyDescent="0.2"/>
    <row r="629" spans="2:6" s="44" customFormat="1" ht="11.25" x14ac:dyDescent="0.2"/>
    <row r="632" spans="2:6" x14ac:dyDescent="0.2">
      <c r="B632" s="49"/>
      <c r="C632" s="49"/>
      <c r="D632" s="49"/>
      <c r="E632" s="49"/>
      <c r="F632" s="49"/>
    </row>
    <row r="633" spans="2:6" x14ac:dyDescent="0.2">
      <c r="B633" s="49"/>
      <c r="C633" s="49"/>
      <c r="D633" s="49"/>
      <c r="E633" s="49"/>
      <c r="F633" s="49"/>
    </row>
    <row r="634" spans="2:6" x14ac:dyDescent="0.2">
      <c r="B634" s="49"/>
      <c r="C634" s="49"/>
      <c r="D634" s="49"/>
      <c r="E634" s="49"/>
      <c r="F634" s="49"/>
    </row>
    <row r="635" spans="2:6" x14ac:dyDescent="0.2">
      <c r="B635" s="49"/>
      <c r="C635" s="49"/>
      <c r="D635" s="49"/>
      <c r="E635" s="49"/>
      <c r="F635" s="49"/>
    </row>
    <row r="636" spans="2:6" x14ac:dyDescent="0.2">
      <c r="B636" s="49"/>
      <c r="C636" s="49"/>
      <c r="D636" s="49"/>
      <c r="E636" s="49"/>
      <c r="F636" s="49"/>
    </row>
    <row r="637" spans="2:6" x14ac:dyDescent="0.2">
      <c r="B637" s="49"/>
      <c r="C637" s="49"/>
      <c r="D637" s="49"/>
      <c r="E637" s="49"/>
      <c r="F637" s="49"/>
    </row>
    <row r="638" spans="2:6" x14ac:dyDescent="0.2">
      <c r="B638" s="49"/>
      <c r="C638" s="49"/>
      <c r="D638" s="49"/>
      <c r="E638" s="49"/>
      <c r="F638" s="49"/>
    </row>
    <row r="639" spans="2:6" x14ac:dyDescent="0.2">
      <c r="B639" s="49"/>
      <c r="C639" s="49"/>
      <c r="D639" s="49"/>
      <c r="E639" s="49"/>
      <c r="F639" s="49"/>
    </row>
    <row r="640" spans="2:6" x14ac:dyDescent="0.2">
      <c r="B640" s="49"/>
      <c r="C640" s="49"/>
      <c r="D640" s="49"/>
      <c r="E640" s="49"/>
      <c r="F640" s="49"/>
    </row>
    <row r="641" spans="2:6" x14ac:dyDescent="0.2">
      <c r="B641" s="49"/>
      <c r="C641" s="49"/>
      <c r="D641" s="49"/>
      <c r="E641" s="49"/>
      <c r="F641" s="49"/>
    </row>
    <row r="642" spans="2:6" x14ac:dyDescent="0.2">
      <c r="B642" s="49"/>
      <c r="C642" s="49"/>
      <c r="D642" s="49"/>
      <c r="E642" s="49"/>
      <c r="F642" s="49"/>
    </row>
    <row r="643" spans="2:6" x14ac:dyDescent="0.2">
      <c r="B643" s="49"/>
      <c r="C643" s="49"/>
      <c r="D643" s="49"/>
      <c r="E643" s="49"/>
      <c r="F643" s="49"/>
    </row>
    <row r="644" spans="2:6" x14ac:dyDescent="0.2">
      <c r="B644" s="49"/>
      <c r="C644" s="49"/>
      <c r="D644" s="49"/>
      <c r="E644" s="49"/>
      <c r="F644" s="49"/>
    </row>
    <row r="645" spans="2:6" x14ac:dyDescent="0.2">
      <c r="B645" s="49"/>
      <c r="C645" s="49"/>
      <c r="D645" s="49"/>
      <c r="E645" s="49"/>
      <c r="F645" s="49"/>
    </row>
    <row r="646" spans="2:6" x14ac:dyDescent="0.2">
      <c r="B646" s="49"/>
      <c r="C646" s="49"/>
      <c r="D646" s="49"/>
      <c r="E646" s="49"/>
      <c r="F646" s="49"/>
    </row>
    <row r="647" spans="2:6" x14ac:dyDescent="0.2">
      <c r="B647" s="49"/>
      <c r="C647" s="49"/>
      <c r="D647" s="49"/>
      <c r="E647" s="49"/>
      <c r="F647" s="49"/>
    </row>
    <row r="648" spans="2:6" x14ac:dyDescent="0.2">
      <c r="B648" s="49"/>
      <c r="C648" s="49"/>
      <c r="D648" s="49"/>
      <c r="E648" s="49"/>
      <c r="F648" s="49"/>
    </row>
    <row r="649" spans="2:6" x14ac:dyDescent="0.2">
      <c r="B649" s="49"/>
      <c r="C649" s="49"/>
      <c r="D649" s="49"/>
      <c r="E649" s="49"/>
      <c r="F649" s="49"/>
    </row>
    <row r="650" spans="2:6" x14ac:dyDescent="0.2">
      <c r="B650" s="49"/>
      <c r="C650" s="49"/>
      <c r="D650" s="49"/>
      <c r="E650" s="49"/>
      <c r="F650" s="49"/>
    </row>
    <row r="651" spans="2:6" x14ac:dyDescent="0.2">
      <c r="B651" s="49"/>
      <c r="C651" s="49"/>
      <c r="D651" s="49"/>
      <c r="E651" s="49"/>
      <c r="F651" s="49"/>
    </row>
    <row r="652" spans="2:6" x14ac:dyDescent="0.2">
      <c r="B652" s="49"/>
      <c r="C652" s="49"/>
      <c r="D652" s="49"/>
      <c r="E652" s="49"/>
      <c r="F652" s="49"/>
    </row>
    <row r="653" spans="2:6" x14ac:dyDescent="0.2">
      <c r="B653" s="49"/>
      <c r="C653" s="49"/>
      <c r="D653" s="49"/>
      <c r="E653" s="49"/>
      <c r="F653" s="49"/>
    </row>
    <row r="654" spans="2:6" x14ac:dyDescent="0.2">
      <c r="B654" s="49"/>
      <c r="C654" s="49"/>
      <c r="D654" s="49"/>
      <c r="E654" s="49"/>
      <c r="F654" s="49"/>
    </row>
    <row r="655" spans="2:6" x14ac:dyDescent="0.2">
      <c r="B655" s="49"/>
      <c r="C655" s="49"/>
      <c r="D655" s="49"/>
      <c r="E655" s="49"/>
      <c r="F655" s="49"/>
    </row>
    <row r="656" spans="2:6" x14ac:dyDescent="0.2">
      <c r="B656" s="49"/>
      <c r="C656" s="49"/>
      <c r="D656" s="49"/>
      <c r="E656" s="49"/>
      <c r="F656" s="49"/>
    </row>
    <row r="657" spans="2:6" x14ac:dyDescent="0.2">
      <c r="B657" s="49"/>
      <c r="C657" s="49"/>
      <c r="D657" s="49"/>
      <c r="E657" s="49"/>
      <c r="F657" s="49"/>
    </row>
    <row r="658" spans="2:6" x14ac:dyDescent="0.2">
      <c r="B658" s="49"/>
      <c r="C658" s="49"/>
      <c r="D658" s="49"/>
      <c r="E658" s="49"/>
      <c r="F658" s="49"/>
    </row>
    <row r="659" spans="2:6" x14ac:dyDescent="0.2">
      <c r="B659" s="49"/>
      <c r="C659" s="49"/>
      <c r="D659" s="49"/>
      <c r="E659" s="49"/>
      <c r="F659" s="49"/>
    </row>
    <row r="660" spans="2:6" x14ac:dyDescent="0.2">
      <c r="B660" s="49"/>
      <c r="C660" s="49"/>
      <c r="D660" s="49"/>
      <c r="E660" s="49"/>
      <c r="F660" s="49"/>
    </row>
    <row r="661" spans="2:6" x14ac:dyDescent="0.2">
      <c r="B661" s="49"/>
      <c r="C661" s="49"/>
      <c r="D661" s="49"/>
      <c r="E661" s="49"/>
      <c r="F661" s="49"/>
    </row>
    <row r="662" spans="2:6" x14ac:dyDescent="0.2">
      <c r="B662" s="49"/>
      <c r="C662" s="49"/>
      <c r="D662" s="49"/>
      <c r="E662" s="49"/>
      <c r="F662" s="49"/>
    </row>
    <row r="663" spans="2:6" x14ac:dyDescent="0.2">
      <c r="B663" s="49"/>
      <c r="C663" s="49"/>
      <c r="D663" s="49"/>
      <c r="E663" s="49"/>
      <c r="F663" s="49"/>
    </row>
    <row r="664" spans="2:6" x14ac:dyDescent="0.2">
      <c r="B664" s="49"/>
      <c r="C664" s="49"/>
      <c r="D664" s="49"/>
      <c r="E664" s="49"/>
      <c r="F664" s="49"/>
    </row>
    <row r="665" spans="2:6" x14ac:dyDescent="0.2">
      <c r="B665" s="49"/>
      <c r="C665" s="49"/>
      <c r="D665" s="49"/>
      <c r="E665" s="49"/>
      <c r="F665" s="49"/>
    </row>
    <row r="666" spans="2:6" x14ac:dyDescent="0.2">
      <c r="B666" s="49"/>
      <c r="C666" s="49"/>
      <c r="D666" s="49"/>
      <c r="E666" s="49"/>
      <c r="F666" s="49"/>
    </row>
    <row r="667" spans="2:6" x14ac:dyDescent="0.2">
      <c r="B667" s="49"/>
      <c r="C667" s="49"/>
      <c r="D667" s="49"/>
      <c r="E667" s="49"/>
      <c r="F667" s="49"/>
    </row>
    <row r="668" spans="2:6" x14ac:dyDescent="0.2">
      <c r="B668" s="49"/>
      <c r="C668" s="49"/>
      <c r="D668" s="49"/>
      <c r="E668" s="49"/>
      <c r="F668" s="49"/>
    </row>
    <row r="669" spans="2:6" x14ac:dyDescent="0.2">
      <c r="B669" s="49"/>
      <c r="C669" s="49"/>
      <c r="D669" s="49"/>
      <c r="E669" s="49"/>
      <c r="F669" s="49"/>
    </row>
    <row r="676" spans="2:6" s="41" customFormat="1" ht="15" x14ac:dyDescent="0.2"/>
    <row r="677" spans="2:6" s="41" customFormat="1" ht="15" x14ac:dyDescent="0.2"/>
    <row r="678" spans="2:6" s="41" customFormat="1" ht="15" x14ac:dyDescent="0.2"/>
    <row r="681" spans="2:6" s="44" customFormat="1" ht="11.25" x14ac:dyDescent="0.2"/>
    <row r="684" spans="2:6" x14ac:dyDescent="0.2">
      <c r="B684" s="49"/>
      <c r="C684" s="49"/>
      <c r="D684" s="49"/>
      <c r="E684" s="49"/>
      <c r="F684" s="49"/>
    </row>
    <row r="685" spans="2:6" x14ac:dyDescent="0.2">
      <c r="B685" s="49"/>
      <c r="C685" s="49"/>
      <c r="D685" s="49"/>
      <c r="E685" s="49"/>
      <c r="F685" s="49"/>
    </row>
    <row r="686" spans="2:6" x14ac:dyDescent="0.2">
      <c r="B686" s="49"/>
      <c r="C686" s="49"/>
      <c r="D686" s="49"/>
      <c r="E686" s="49"/>
      <c r="F686" s="49"/>
    </row>
    <row r="687" spans="2:6" x14ac:dyDescent="0.2">
      <c r="B687" s="49"/>
      <c r="C687" s="49"/>
      <c r="D687" s="49"/>
      <c r="E687" s="49"/>
      <c r="F687" s="49"/>
    </row>
    <row r="688" spans="2:6" x14ac:dyDescent="0.2">
      <c r="B688" s="49"/>
      <c r="C688" s="49"/>
      <c r="D688" s="49"/>
      <c r="E688" s="49"/>
      <c r="F688" s="49"/>
    </row>
    <row r="689" spans="2:6" x14ac:dyDescent="0.2">
      <c r="B689" s="49"/>
      <c r="C689" s="49"/>
      <c r="D689" s="49"/>
      <c r="E689" s="49"/>
      <c r="F689" s="49"/>
    </row>
    <row r="690" spans="2:6" x14ac:dyDescent="0.2">
      <c r="B690" s="49"/>
      <c r="C690" s="49"/>
      <c r="D690" s="49"/>
      <c r="E690" s="49"/>
      <c r="F690" s="49"/>
    </row>
    <row r="691" spans="2:6" x14ac:dyDescent="0.2">
      <c r="B691" s="49"/>
      <c r="C691" s="49"/>
      <c r="D691" s="49"/>
      <c r="E691" s="49"/>
      <c r="F691" s="49"/>
    </row>
    <row r="692" spans="2:6" x14ac:dyDescent="0.2">
      <c r="B692" s="49"/>
      <c r="C692" s="49"/>
      <c r="D692" s="49"/>
      <c r="E692" s="49"/>
      <c r="F692" s="49"/>
    </row>
    <row r="693" spans="2:6" x14ac:dyDescent="0.2">
      <c r="B693" s="49"/>
      <c r="C693" s="49"/>
      <c r="D693" s="49"/>
      <c r="E693" s="49"/>
      <c r="F693" s="49"/>
    </row>
    <row r="694" spans="2:6" x14ac:dyDescent="0.2">
      <c r="B694" s="49"/>
      <c r="C694" s="49"/>
      <c r="D694" s="49"/>
      <c r="E694" s="49"/>
      <c r="F694" s="49"/>
    </row>
    <row r="695" spans="2:6" x14ac:dyDescent="0.2">
      <c r="B695" s="49"/>
      <c r="C695" s="49"/>
      <c r="D695" s="49"/>
      <c r="E695" s="49"/>
      <c r="F695" s="49"/>
    </row>
    <row r="696" spans="2:6" x14ac:dyDescent="0.2">
      <c r="B696" s="49"/>
      <c r="C696" s="49"/>
      <c r="D696" s="49"/>
      <c r="E696" s="49"/>
      <c r="F696" s="49"/>
    </row>
    <row r="697" spans="2:6" x14ac:dyDescent="0.2">
      <c r="B697" s="49"/>
      <c r="C697" s="49"/>
      <c r="D697" s="49"/>
      <c r="E697" s="49"/>
      <c r="F697" s="49"/>
    </row>
    <row r="698" spans="2:6" x14ac:dyDescent="0.2">
      <c r="B698" s="49"/>
      <c r="C698" s="49"/>
      <c r="D698" s="49"/>
      <c r="E698" s="49"/>
      <c r="F698" s="49"/>
    </row>
    <row r="699" spans="2:6" x14ac:dyDescent="0.2">
      <c r="B699" s="49"/>
      <c r="C699" s="49"/>
      <c r="D699" s="49"/>
      <c r="E699" s="49"/>
      <c r="F699" s="49"/>
    </row>
    <row r="700" spans="2:6" x14ac:dyDescent="0.2">
      <c r="B700" s="49"/>
      <c r="C700" s="49"/>
      <c r="D700" s="49"/>
      <c r="E700" s="49"/>
      <c r="F700" s="49"/>
    </row>
    <row r="701" spans="2:6" x14ac:dyDescent="0.2">
      <c r="B701" s="49"/>
      <c r="C701" s="49"/>
      <c r="D701" s="49"/>
      <c r="E701" s="49"/>
      <c r="F701" s="49"/>
    </row>
    <row r="702" spans="2:6" x14ac:dyDescent="0.2">
      <c r="B702" s="49"/>
      <c r="C702" s="49"/>
      <c r="D702" s="49"/>
      <c r="E702" s="49"/>
      <c r="F702" s="49"/>
    </row>
    <row r="703" spans="2:6" x14ac:dyDescent="0.2">
      <c r="B703" s="49"/>
      <c r="C703" s="49"/>
      <c r="D703" s="49"/>
      <c r="E703" s="49"/>
      <c r="F703" s="49"/>
    </row>
    <row r="704" spans="2:6" x14ac:dyDescent="0.2">
      <c r="B704" s="49"/>
      <c r="C704" s="49"/>
      <c r="D704" s="49"/>
      <c r="E704" s="49"/>
      <c r="F704" s="49"/>
    </row>
    <row r="705" spans="2:6" x14ac:dyDescent="0.2">
      <c r="B705" s="49"/>
      <c r="C705" s="49"/>
      <c r="D705" s="49"/>
      <c r="E705" s="49"/>
      <c r="F705" s="49"/>
    </row>
    <row r="706" spans="2:6" x14ac:dyDescent="0.2">
      <c r="B706" s="49"/>
      <c r="C706" s="49"/>
      <c r="D706" s="49"/>
      <c r="E706" s="49"/>
      <c r="F706" s="49"/>
    </row>
    <row r="707" spans="2:6" x14ac:dyDescent="0.2">
      <c r="B707" s="49"/>
      <c r="C707" s="49"/>
      <c r="D707" s="49"/>
      <c r="E707" s="49"/>
      <c r="F707" s="49"/>
    </row>
    <row r="708" spans="2:6" x14ac:dyDescent="0.2">
      <c r="B708" s="49"/>
      <c r="C708" s="49"/>
      <c r="D708" s="49"/>
      <c r="E708" s="49"/>
      <c r="F708" s="49"/>
    </row>
    <row r="709" spans="2:6" x14ac:dyDescent="0.2">
      <c r="B709" s="49"/>
      <c r="C709" s="49"/>
      <c r="D709" s="49"/>
      <c r="E709" s="49"/>
      <c r="F709" s="49"/>
    </row>
    <row r="710" spans="2:6" x14ac:dyDescent="0.2">
      <c r="B710" s="49"/>
      <c r="C710" s="49"/>
      <c r="D710" s="49"/>
      <c r="E710" s="49"/>
      <c r="F710" s="49"/>
    </row>
    <row r="711" spans="2:6" x14ac:dyDescent="0.2">
      <c r="B711" s="49"/>
      <c r="C711" s="49"/>
      <c r="D711" s="49"/>
      <c r="E711" s="49"/>
      <c r="F711" s="49"/>
    </row>
    <row r="712" spans="2:6" x14ac:dyDescent="0.2">
      <c r="B712" s="49"/>
      <c r="C712" s="49"/>
      <c r="D712" s="49"/>
      <c r="E712" s="49"/>
      <c r="F712" s="49"/>
    </row>
    <row r="713" spans="2:6" x14ac:dyDescent="0.2">
      <c r="B713" s="49"/>
      <c r="C713" s="49"/>
      <c r="D713" s="49"/>
      <c r="E713" s="49"/>
      <c r="F713" s="49"/>
    </row>
    <row r="714" spans="2:6" x14ac:dyDescent="0.2">
      <c r="B714" s="49"/>
      <c r="C714" s="49"/>
      <c r="D714" s="49"/>
      <c r="E714" s="49"/>
      <c r="F714" s="49"/>
    </row>
    <row r="715" spans="2:6" x14ac:dyDescent="0.2">
      <c r="B715" s="49"/>
      <c r="C715" s="49"/>
      <c r="D715" s="49"/>
      <c r="E715" s="49"/>
      <c r="F715" s="49"/>
    </row>
    <row r="716" spans="2:6" x14ac:dyDescent="0.2">
      <c r="B716" s="49"/>
      <c r="C716" s="49"/>
      <c r="D716" s="49"/>
      <c r="E716" s="49"/>
      <c r="F716" s="49"/>
    </row>
    <row r="717" spans="2:6" x14ac:dyDescent="0.2">
      <c r="B717" s="49"/>
      <c r="C717" s="49"/>
      <c r="D717" s="49"/>
      <c r="E717" s="49"/>
      <c r="F717" s="49"/>
    </row>
    <row r="718" spans="2:6" x14ac:dyDescent="0.2">
      <c r="B718" s="49"/>
      <c r="C718" s="49"/>
      <c r="D718" s="49"/>
      <c r="E718" s="49"/>
      <c r="F718" s="49"/>
    </row>
    <row r="719" spans="2:6" x14ac:dyDescent="0.2">
      <c r="B719" s="49"/>
      <c r="C719" s="49"/>
      <c r="D719" s="49"/>
      <c r="E719" s="49"/>
      <c r="F719" s="49"/>
    </row>
    <row r="720" spans="2:6" x14ac:dyDescent="0.2">
      <c r="B720" s="49"/>
      <c r="C720" s="49"/>
      <c r="D720" s="49"/>
      <c r="E720" s="49"/>
      <c r="F720" s="49"/>
    </row>
    <row r="721" spans="2:6" x14ac:dyDescent="0.2">
      <c r="B721" s="49"/>
      <c r="C721" s="49"/>
      <c r="D721" s="49"/>
      <c r="E721" s="49"/>
      <c r="F721" s="49"/>
    </row>
    <row r="728" spans="2:6" s="41" customFormat="1" ht="15" x14ac:dyDescent="0.2"/>
    <row r="729" spans="2:6" s="41" customFormat="1" ht="15" x14ac:dyDescent="0.2"/>
    <row r="730" spans="2:6" s="41" customFormat="1" ht="15" x14ac:dyDescent="0.2"/>
    <row r="733" spans="2:6" s="44" customFormat="1" ht="11.25" x14ac:dyDescent="0.2"/>
    <row r="736" spans="2:6" x14ac:dyDescent="0.2">
      <c r="B736" s="49"/>
      <c r="C736" s="49"/>
      <c r="D736" s="49"/>
      <c r="E736" s="49"/>
      <c r="F736" s="49"/>
    </row>
    <row r="737" spans="2:6" x14ac:dyDescent="0.2">
      <c r="B737" s="49"/>
      <c r="C737" s="49"/>
      <c r="D737" s="49"/>
      <c r="E737" s="49"/>
      <c r="F737" s="49"/>
    </row>
    <row r="738" spans="2:6" x14ac:dyDescent="0.2">
      <c r="B738" s="49"/>
      <c r="C738" s="49"/>
      <c r="D738" s="49"/>
      <c r="E738" s="49"/>
      <c r="F738" s="49"/>
    </row>
    <row r="739" spans="2:6" x14ac:dyDescent="0.2">
      <c r="B739" s="49"/>
      <c r="C739" s="49"/>
      <c r="D739" s="49"/>
      <c r="E739" s="49"/>
      <c r="F739" s="49"/>
    </row>
    <row r="740" spans="2:6" x14ac:dyDescent="0.2">
      <c r="B740" s="49"/>
      <c r="C740" s="49"/>
      <c r="D740" s="49"/>
      <c r="E740" s="49"/>
      <c r="F740" s="49"/>
    </row>
    <row r="741" spans="2:6" x14ac:dyDescent="0.2">
      <c r="B741" s="49"/>
      <c r="C741" s="49"/>
      <c r="D741" s="49"/>
      <c r="E741" s="49"/>
      <c r="F741" s="49"/>
    </row>
    <row r="742" spans="2:6" x14ac:dyDescent="0.2">
      <c r="B742" s="49"/>
      <c r="C742" s="49"/>
      <c r="D742" s="49"/>
      <c r="E742" s="49"/>
      <c r="F742" s="49"/>
    </row>
    <row r="743" spans="2:6" x14ac:dyDescent="0.2">
      <c r="B743" s="49"/>
      <c r="C743" s="49"/>
      <c r="D743" s="49"/>
      <c r="E743" s="49"/>
      <c r="F743" s="49"/>
    </row>
    <row r="744" spans="2:6" x14ac:dyDescent="0.2">
      <c r="B744" s="49"/>
      <c r="C744" s="49"/>
      <c r="D744" s="49"/>
      <c r="E744" s="49"/>
      <c r="F744" s="49"/>
    </row>
    <row r="745" spans="2:6" x14ac:dyDescent="0.2">
      <c r="B745" s="49"/>
      <c r="C745" s="49"/>
      <c r="D745" s="49"/>
      <c r="E745" s="49"/>
      <c r="F745" s="49"/>
    </row>
    <row r="746" spans="2:6" x14ac:dyDescent="0.2">
      <c r="B746" s="49"/>
      <c r="C746" s="49"/>
      <c r="D746" s="49"/>
      <c r="E746" s="49"/>
      <c r="F746" s="49"/>
    </row>
    <row r="747" spans="2:6" x14ac:dyDescent="0.2">
      <c r="B747" s="49"/>
      <c r="C747" s="49"/>
      <c r="D747" s="49"/>
      <c r="E747" s="49"/>
      <c r="F747" s="49"/>
    </row>
    <row r="748" spans="2:6" x14ac:dyDescent="0.2">
      <c r="B748" s="49"/>
      <c r="C748" s="49"/>
      <c r="D748" s="49"/>
      <c r="E748" s="49"/>
      <c r="F748" s="49"/>
    </row>
    <row r="749" spans="2:6" x14ac:dyDescent="0.2">
      <c r="B749" s="49"/>
      <c r="C749" s="49"/>
      <c r="D749" s="49"/>
      <c r="E749" s="49"/>
      <c r="F749" s="49"/>
    </row>
    <row r="750" spans="2:6" x14ac:dyDescent="0.2">
      <c r="B750" s="49"/>
      <c r="C750" s="49"/>
      <c r="D750" s="49"/>
      <c r="E750" s="49"/>
      <c r="F750" s="49"/>
    </row>
    <row r="751" spans="2:6" x14ac:dyDescent="0.2">
      <c r="B751" s="49"/>
      <c r="C751" s="49"/>
      <c r="D751" s="49"/>
      <c r="E751" s="49"/>
      <c r="F751" s="49"/>
    </row>
    <row r="752" spans="2:6" x14ac:dyDescent="0.2">
      <c r="B752" s="49"/>
      <c r="C752" s="49"/>
      <c r="D752" s="49"/>
      <c r="E752" s="49"/>
      <c r="F752" s="49"/>
    </row>
    <row r="753" spans="2:6" x14ac:dyDescent="0.2">
      <c r="B753" s="49"/>
      <c r="C753" s="49"/>
      <c r="D753" s="49"/>
      <c r="E753" s="49"/>
      <c r="F753" s="49"/>
    </row>
    <row r="754" spans="2:6" x14ac:dyDescent="0.2">
      <c r="B754" s="49"/>
      <c r="C754" s="49"/>
      <c r="D754" s="49"/>
      <c r="E754" s="49"/>
      <c r="F754" s="49"/>
    </row>
    <row r="755" spans="2:6" x14ac:dyDescent="0.2">
      <c r="B755" s="49"/>
      <c r="C755" s="49"/>
      <c r="D755" s="49"/>
      <c r="E755" s="49"/>
      <c r="F755" s="49"/>
    </row>
    <row r="756" spans="2:6" x14ac:dyDescent="0.2">
      <c r="B756" s="49"/>
      <c r="C756" s="49"/>
      <c r="D756" s="49"/>
      <c r="E756" s="49"/>
      <c r="F756" s="49"/>
    </row>
    <row r="757" spans="2:6" x14ac:dyDescent="0.2">
      <c r="B757" s="49"/>
      <c r="C757" s="49"/>
      <c r="D757" s="49"/>
      <c r="E757" s="49"/>
      <c r="F757" s="49"/>
    </row>
    <row r="758" spans="2:6" x14ac:dyDescent="0.2">
      <c r="B758" s="49"/>
      <c r="C758" s="49"/>
      <c r="D758" s="49"/>
      <c r="E758" s="49"/>
      <c r="F758" s="49"/>
    </row>
    <row r="759" spans="2:6" x14ac:dyDescent="0.2">
      <c r="B759" s="49"/>
      <c r="C759" s="49"/>
      <c r="D759" s="49"/>
      <c r="E759" s="49"/>
      <c r="F759" s="49"/>
    </row>
    <row r="760" spans="2:6" x14ac:dyDescent="0.2">
      <c r="B760" s="49"/>
      <c r="C760" s="49"/>
      <c r="D760" s="49"/>
      <c r="E760" s="49"/>
      <c r="F760" s="49"/>
    </row>
    <row r="761" spans="2:6" x14ac:dyDescent="0.2">
      <c r="B761" s="49"/>
      <c r="C761" s="49"/>
      <c r="D761" s="49"/>
      <c r="E761" s="49"/>
      <c r="F761" s="49"/>
    </row>
    <row r="762" spans="2:6" x14ac:dyDescent="0.2">
      <c r="B762" s="49"/>
      <c r="C762" s="49"/>
      <c r="D762" s="49"/>
      <c r="E762" s="49"/>
      <c r="F762" s="49"/>
    </row>
    <row r="763" spans="2:6" x14ac:dyDescent="0.2">
      <c r="B763" s="49"/>
      <c r="C763" s="49"/>
      <c r="D763" s="49"/>
      <c r="E763" s="49"/>
      <c r="F763" s="49"/>
    </row>
    <row r="764" spans="2:6" x14ac:dyDescent="0.2">
      <c r="B764" s="49"/>
      <c r="C764" s="49"/>
      <c r="D764" s="49"/>
      <c r="E764" s="49"/>
      <c r="F764" s="49"/>
    </row>
    <row r="765" spans="2:6" x14ac:dyDescent="0.2">
      <c r="B765" s="49"/>
      <c r="C765" s="49"/>
      <c r="D765" s="49"/>
      <c r="E765" s="49"/>
      <c r="F765" s="49"/>
    </row>
    <row r="766" spans="2:6" x14ac:dyDescent="0.2">
      <c r="B766" s="49"/>
      <c r="C766" s="49"/>
      <c r="D766" s="49"/>
      <c r="E766" s="49"/>
      <c r="F766" s="49"/>
    </row>
    <row r="767" spans="2:6" x14ac:dyDescent="0.2">
      <c r="B767" s="49"/>
      <c r="C767" s="49"/>
      <c r="D767" s="49"/>
      <c r="E767" s="49"/>
      <c r="F767" s="49"/>
    </row>
    <row r="768" spans="2:6" x14ac:dyDescent="0.2">
      <c r="B768" s="49"/>
      <c r="C768" s="49"/>
      <c r="D768" s="49"/>
      <c r="E768" s="49"/>
      <c r="F768" s="49"/>
    </row>
    <row r="769" spans="2:6" x14ac:dyDescent="0.2">
      <c r="B769" s="49"/>
      <c r="C769" s="49"/>
      <c r="D769" s="49"/>
      <c r="E769" s="49"/>
      <c r="F769" s="49"/>
    </row>
    <row r="770" spans="2:6" x14ac:dyDescent="0.2">
      <c r="B770" s="49"/>
      <c r="C770" s="49"/>
      <c r="D770" s="49"/>
      <c r="E770" s="49"/>
      <c r="F770" s="49"/>
    </row>
    <row r="771" spans="2:6" x14ac:dyDescent="0.2">
      <c r="B771" s="49"/>
      <c r="C771" s="49"/>
      <c r="D771" s="49"/>
      <c r="E771" s="49"/>
      <c r="F771" s="49"/>
    </row>
    <row r="772" spans="2:6" x14ac:dyDescent="0.2">
      <c r="B772" s="49"/>
      <c r="C772" s="49"/>
      <c r="D772" s="49"/>
      <c r="E772" s="49"/>
      <c r="F772" s="49"/>
    </row>
    <row r="773" spans="2:6" x14ac:dyDescent="0.2">
      <c r="B773" s="49"/>
      <c r="C773" s="49"/>
      <c r="D773" s="49"/>
      <c r="E773" s="49"/>
      <c r="F773" s="49"/>
    </row>
  </sheetData>
  <mergeCells count="1">
    <mergeCell ref="A3:K3"/>
  </mergeCells>
  <pageMargins left="0.70866141732283472" right="0.11811023622047245" top="0.39370078740157483" bottom="0.19685039370078741" header="0" footer="0.1968503937007874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22"/>
  <dimension ref="A2:Z52"/>
  <sheetViews>
    <sheetView showGridLines="0" workbookViewId="0">
      <selection activeCell="A3" sqref="A3:L3"/>
    </sheetView>
  </sheetViews>
  <sheetFormatPr defaultRowHeight="12.75" x14ac:dyDescent="0.2"/>
  <cols>
    <col min="1" max="1" width="17.140625" customWidth="1"/>
    <col min="2" max="5" width="9.7109375" customWidth="1"/>
    <col min="6" max="6" width="1.140625" customWidth="1"/>
    <col min="7" max="10" width="9.7109375" customWidth="1"/>
    <col min="11" max="11" width="1.140625" customWidth="1"/>
    <col min="12" max="12" width="9.7109375" customWidth="1"/>
    <col min="17" max="17" width="9.140625" customWidth="1"/>
    <col min="18" max="23" width="9.140625" hidden="1" customWidth="1"/>
    <col min="24" max="24" width="9.42578125" hidden="1" customWidth="1"/>
    <col min="25" max="25" width="15.42578125" hidden="1" customWidth="1"/>
    <col min="26" max="26" width="25.5703125" hidden="1" customWidth="1"/>
    <col min="27" max="27" width="9.140625" customWidth="1"/>
  </cols>
  <sheetData>
    <row r="2" spans="1:26" ht="15.75" x14ac:dyDescent="0.25">
      <c r="A2" s="33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26" ht="15.75" x14ac:dyDescent="0.25">
      <c r="A3" s="135" t="s">
        <v>218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26" ht="15.75" x14ac:dyDescent="0.25">
      <c r="A4" s="33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26" ht="17.25" customHeight="1" x14ac:dyDescent="0.2">
      <c r="A5" s="44"/>
      <c r="B5" s="136" t="s">
        <v>219</v>
      </c>
      <c r="C5" s="136"/>
      <c r="D5" s="136"/>
      <c r="E5" s="136"/>
      <c r="G5" s="136" t="s">
        <v>195</v>
      </c>
      <c r="H5" s="136"/>
      <c r="I5" s="136"/>
      <c r="J5" s="136"/>
      <c r="Y5" t="s">
        <v>172</v>
      </c>
      <c r="Z5" t="s">
        <v>173</v>
      </c>
    </row>
    <row r="6" spans="1:26" ht="15.75" customHeight="1" x14ac:dyDescent="0.2">
      <c r="A6" s="44"/>
      <c r="B6" s="47" t="s">
        <v>96</v>
      </c>
      <c r="C6" s="47" t="s">
        <v>97</v>
      </c>
      <c r="D6" s="47" t="s">
        <v>98</v>
      </c>
      <c r="E6" s="47" t="s">
        <v>99</v>
      </c>
      <c r="F6" s="47"/>
      <c r="G6" s="47" t="s">
        <v>96</v>
      </c>
      <c r="H6" s="47" t="s">
        <v>97</v>
      </c>
      <c r="I6" s="47" t="s">
        <v>98</v>
      </c>
      <c r="J6" s="47" t="s">
        <v>99</v>
      </c>
      <c r="K6" s="44"/>
      <c r="L6" s="47" t="s">
        <v>176</v>
      </c>
      <c r="T6" s="47" t="s">
        <v>96</v>
      </c>
      <c r="U6" s="47" t="s">
        <v>97</v>
      </c>
      <c r="V6" s="47" t="s">
        <v>98</v>
      </c>
      <c r="W6" s="47" t="s">
        <v>99</v>
      </c>
      <c r="X6" s="66" t="s">
        <v>100</v>
      </c>
      <c r="Y6" s="66" t="s">
        <v>100</v>
      </c>
      <c r="Z6" t="s">
        <v>165</v>
      </c>
    </row>
    <row r="7" spans="1:26" ht="15.75" hidden="1" customHeight="1" x14ac:dyDescent="0.2">
      <c r="A7" s="44"/>
      <c r="B7" s="66"/>
      <c r="C7" s="66"/>
      <c r="D7" s="66"/>
      <c r="E7" s="66"/>
      <c r="F7" s="47"/>
      <c r="G7" s="47"/>
      <c r="H7" s="47"/>
      <c r="I7" s="47"/>
      <c r="J7" s="47"/>
      <c r="K7" s="44"/>
      <c r="L7" s="47"/>
      <c r="S7" s="47"/>
      <c r="T7" s="47"/>
      <c r="U7" s="47"/>
      <c r="V7" s="47"/>
      <c r="W7" s="44"/>
      <c r="X7" s="66" t="s">
        <v>101</v>
      </c>
      <c r="Y7" s="66" t="s">
        <v>101</v>
      </c>
      <c r="Z7" t="s">
        <v>166</v>
      </c>
    </row>
    <row r="8" spans="1:26" ht="3.75" customHeight="1" x14ac:dyDescent="0.2">
      <c r="A8" s="44"/>
      <c r="B8" s="66"/>
      <c r="C8" s="47"/>
      <c r="D8" s="47"/>
      <c r="E8" s="47"/>
      <c r="F8" s="47"/>
      <c r="G8" s="47"/>
      <c r="H8" s="47"/>
      <c r="I8" s="47"/>
      <c r="J8" s="47"/>
      <c r="K8" s="47"/>
      <c r="L8" s="47"/>
      <c r="R8" s="51"/>
      <c r="S8" s="51"/>
      <c r="T8" s="51"/>
      <c r="U8" s="51"/>
      <c r="V8" s="51"/>
      <c r="W8" s="51"/>
      <c r="X8" s="51"/>
      <c r="Y8" s="51"/>
      <c r="Z8" s="51"/>
    </row>
    <row r="9" spans="1:26" ht="15.75" customHeight="1" x14ac:dyDescent="0.2">
      <c r="A9" s="50" t="s">
        <v>229</v>
      </c>
      <c r="B9" s="57">
        <v>235.33712</v>
      </c>
      <c r="C9" s="57">
        <v>100.17525999999999</v>
      </c>
      <c r="D9" s="108">
        <v>220.42974000000001</v>
      </c>
      <c r="E9" s="57">
        <v>87.409090000000006</v>
      </c>
      <c r="F9" s="58"/>
      <c r="G9" s="62">
        <f>IF(OR('Tabel B1'!T9&lt;5,'Tabel B1'!B9&lt;0.5),"-",IFERROR('Tabel B1'!B9/'Tabel B1'!T9*100,"-"))</f>
        <v>4.1099741529863776</v>
      </c>
      <c r="H9" s="62">
        <f>IF(OR('Tabel B1'!U9&lt;5,'Tabel B1'!C9&lt;0.5),"-",IFERROR('Tabel B1'!C9/'Tabel B1'!U9*100,"-"))</f>
        <v>4.8045688249400476</v>
      </c>
      <c r="I9" s="62">
        <f>IF(OR('Tabel B1'!V9&lt;5,'Tabel B1'!D9&lt;0.5),"-",IFERROR('Tabel B1'!D9/'Tabel B1'!V9*100,"-"))</f>
        <v>8.0595882998171842</v>
      </c>
      <c r="J9" s="62">
        <f>IF(OR('Tabel B1'!W9&lt;5,'Tabel B1'!E9&lt;0.5),"-",IFERROR('Tabel B1'!E9/'Tabel B1'!W9*100,"-"))</f>
        <v>10.455632775119618</v>
      </c>
      <c r="K9" s="58"/>
      <c r="L9" s="62">
        <f>IF(OR('Tabel B1'!X9&lt;5,'Tabel B1'!Z9&lt;0.5),"-",IFERROR('Tabel B1'!Z9/'Tabel B1'!X9*100,"-"))</f>
        <v>3.4209846593279627</v>
      </c>
      <c r="R9" s="50" t="s">
        <v>24</v>
      </c>
      <c r="S9" s="51"/>
      <c r="T9" s="57">
        <v>5726</v>
      </c>
      <c r="U9" s="57">
        <v>2085</v>
      </c>
      <c r="V9" s="108">
        <v>2735</v>
      </c>
      <c r="W9" s="57">
        <v>836</v>
      </c>
      <c r="X9" s="57">
        <v>31159</v>
      </c>
      <c r="Y9" s="57">
        <v>1360</v>
      </c>
      <c r="Z9" s="108">
        <v>1065.94461</v>
      </c>
    </row>
    <row r="10" spans="1:26" ht="15.75" customHeight="1" x14ac:dyDescent="0.2">
      <c r="A10" s="52" t="s">
        <v>230</v>
      </c>
      <c r="B10" s="58">
        <v>131.76324</v>
      </c>
      <c r="C10" s="58">
        <v>106.20408</v>
      </c>
      <c r="D10" s="113">
        <v>32.59901</v>
      </c>
      <c r="E10" s="58">
        <v>55.210500000000003</v>
      </c>
      <c r="F10" s="58"/>
      <c r="G10" s="63">
        <f>IF(OR('Tabel B1'!T10&lt;5,'Tabel B1'!B10&lt;0.5),"-",IFERROR('Tabel B1'!B10/'Tabel B1'!T10*100,"-"))</f>
        <v>4.1434981132075475</v>
      </c>
      <c r="H10" s="63">
        <f>IF(OR('Tabel B1'!U10&lt;5,'Tabel B1'!C10&lt;0.5),"-",IFERROR('Tabel B1'!C10/'Tabel B1'!U10*100,"-"))</f>
        <v>3.6099279401767506</v>
      </c>
      <c r="I10" s="63">
        <f>IF(OR('Tabel B1'!V10&lt;5,'Tabel B1'!D10&lt;0.5),"-",IFERROR('Tabel B1'!D10/'Tabel B1'!V10*100,"-"))</f>
        <v>4.3120383597883594</v>
      </c>
      <c r="J10" s="63">
        <f>IF(OR('Tabel B1'!W10&lt;5,'Tabel B1'!E10&lt;0.5),"-",IFERROR('Tabel B1'!E10/'Tabel B1'!W10*100,"-"))</f>
        <v>3.2727030231179608</v>
      </c>
      <c r="K10" s="58"/>
      <c r="L10" s="63">
        <f>IF(OR('Tabel B1'!X10&lt;5,'Tabel B1'!Z10&lt;0.5),"-",IFERROR('Tabel B1'!Z10/'Tabel B1'!X10*100,"-"))</f>
        <v>2.3128671997167558</v>
      </c>
      <c r="R10" s="52" t="s">
        <v>25</v>
      </c>
      <c r="S10" s="51"/>
      <c r="T10" s="58">
        <v>3180</v>
      </c>
      <c r="U10" s="58">
        <v>2942</v>
      </c>
      <c r="V10" s="113">
        <v>756</v>
      </c>
      <c r="W10" s="58">
        <v>1687</v>
      </c>
      <c r="X10" s="58">
        <v>33893</v>
      </c>
      <c r="Y10" s="58">
        <v>1031</v>
      </c>
      <c r="Z10" s="113">
        <v>783.90008</v>
      </c>
    </row>
    <row r="11" spans="1:26" ht="15.75" customHeight="1" x14ac:dyDescent="0.2">
      <c r="A11" s="50" t="s">
        <v>231</v>
      </c>
      <c r="B11" s="57">
        <v>485.03273999999999</v>
      </c>
      <c r="C11" s="57">
        <v>248.86858000000001</v>
      </c>
      <c r="D11" s="108">
        <v>202.05389</v>
      </c>
      <c r="E11" s="57">
        <v>164.77888999999999</v>
      </c>
      <c r="F11" s="58"/>
      <c r="G11" s="62">
        <f>IF(OR('Tabel B1'!T11&lt;5,'Tabel B1'!B11&lt;0.5),"-",IFERROR('Tabel B1'!B11/'Tabel B1'!T11*100,"-"))</f>
        <v>9.6370502682296841</v>
      </c>
      <c r="H11" s="62">
        <f>IF(OR('Tabel B1'!U11&lt;5,'Tabel B1'!C11&lt;0.5),"-",IFERROR('Tabel B1'!C11/'Tabel B1'!U11*100,"-"))</f>
        <v>13.488811924119243</v>
      </c>
      <c r="I11" s="62">
        <f>IF(OR('Tabel B1'!V11&lt;5,'Tabel B1'!D11&lt;0.5),"-",IFERROR('Tabel B1'!D11/'Tabel B1'!V11*100,"-"))</f>
        <v>18.252383920505871</v>
      </c>
      <c r="J11" s="62">
        <f>IF(OR('Tabel B1'!W11&lt;5,'Tabel B1'!E11&lt;0.5),"-",IFERROR('Tabel B1'!E11/'Tabel B1'!W11*100,"-"))</f>
        <v>18.918357060849598</v>
      </c>
      <c r="K11" s="58"/>
      <c r="L11" s="62">
        <f>IF(OR('Tabel B1'!X11&lt;5,'Tabel B1'!Z11&lt;0.5),"-",IFERROR('Tabel B1'!Z11/'Tabel B1'!X11*100,"-"))</f>
        <v>9.4225982211681014</v>
      </c>
      <c r="R11" s="50" t="s">
        <v>159</v>
      </c>
      <c r="S11" s="51"/>
      <c r="T11" s="57">
        <v>5033</v>
      </c>
      <c r="U11" s="57">
        <v>1845</v>
      </c>
      <c r="V11" s="108">
        <v>1107</v>
      </c>
      <c r="W11" s="57">
        <v>871</v>
      </c>
      <c r="X11" s="57">
        <v>16865</v>
      </c>
      <c r="Y11" s="57">
        <v>2001</v>
      </c>
      <c r="Z11" s="108">
        <v>1589.1211900000001</v>
      </c>
    </row>
    <row r="12" spans="1:26" ht="15.75" customHeight="1" x14ac:dyDescent="0.2">
      <c r="A12" s="52" t="s">
        <v>26</v>
      </c>
      <c r="B12" s="58">
        <v>1162.88031</v>
      </c>
      <c r="C12" s="58">
        <v>633.10485000000006</v>
      </c>
      <c r="D12" s="113">
        <v>265.5523</v>
      </c>
      <c r="E12" s="58">
        <v>234.22254000000001</v>
      </c>
      <c r="F12" s="58"/>
      <c r="G12" s="63">
        <f>IF(OR('Tabel B1'!T12&lt;5,'Tabel B1'!B12&lt;0.5),"-",IFERROR('Tabel B1'!B12/'Tabel B1'!T12*100,"-"))</f>
        <v>9.3765546686018393</v>
      </c>
      <c r="H12" s="63">
        <f>IF(OR('Tabel B1'!U12&lt;5,'Tabel B1'!C12&lt;0.5),"-",IFERROR('Tabel B1'!C12/'Tabel B1'!U12*100,"-"))</f>
        <v>11.440275569208531</v>
      </c>
      <c r="I12" s="63">
        <f>IF(OR('Tabel B1'!V12&lt;5,'Tabel B1'!D12&lt;0.5),"-",IFERROR('Tabel B1'!D12/'Tabel B1'!V12*100,"-"))</f>
        <v>13.493511178861789</v>
      </c>
      <c r="J12" s="63">
        <f>IF(OR('Tabel B1'!W12&lt;5,'Tabel B1'!E12&lt;0.5),"-",IFERROR('Tabel B1'!E12/'Tabel B1'!W12*100,"-"))</f>
        <v>11.148145644930986</v>
      </c>
      <c r="K12" s="58"/>
      <c r="L12" s="63">
        <f>IF(OR('Tabel B1'!X12&lt;5,'Tabel B1'!Z12&lt;0.5),"-",IFERROR('Tabel B1'!Z12/'Tabel B1'!X12*100,"-"))</f>
        <v>8.3289856028351323</v>
      </c>
      <c r="R12" s="52" t="s">
        <v>26</v>
      </c>
      <c r="S12" s="51"/>
      <c r="T12" s="58">
        <v>12402</v>
      </c>
      <c r="U12" s="58">
        <v>5534</v>
      </c>
      <c r="V12" s="113">
        <v>1968</v>
      </c>
      <c r="W12" s="58">
        <v>2101</v>
      </c>
      <c r="X12" s="58">
        <v>40633</v>
      </c>
      <c r="Y12" s="58">
        <v>4538</v>
      </c>
      <c r="Z12" s="113">
        <v>3384.3167199999998</v>
      </c>
    </row>
    <row r="13" spans="1:26" ht="15.75" customHeight="1" x14ac:dyDescent="0.2">
      <c r="A13" s="50" t="s">
        <v>27</v>
      </c>
      <c r="B13" s="57">
        <v>136.22653</v>
      </c>
      <c r="C13" s="57">
        <v>84.699060000000003</v>
      </c>
      <c r="D13" s="108">
        <v>29.945740000000001</v>
      </c>
      <c r="E13" s="57">
        <v>39.436790000000002</v>
      </c>
      <c r="F13" s="58"/>
      <c r="G13" s="62">
        <f>IF(OR('Tabel B1'!T13&lt;5,'Tabel B1'!B13&lt;0.5),"-",IFERROR('Tabel B1'!B13/'Tabel B1'!T13*100,"-"))</f>
        <v>4.3467303765156347</v>
      </c>
      <c r="H13" s="62">
        <f>IF(OR('Tabel B1'!U13&lt;5,'Tabel B1'!C13&lt;0.5),"-",IFERROR('Tabel B1'!C13/'Tabel B1'!U13*100,"-"))</f>
        <v>4.6334277899343546</v>
      </c>
      <c r="I13" s="62">
        <f>IF(OR('Tabel B1'!V13&lt;5,'Tabel B1'!D13&lt;0.5),"-",IFERROR('Tabel B1'!D13/'Tabel B1'!V13*100,"-"))</f>
        <v>7.3216968215158929</v>
      </c>
      <c r="J13" s="62">
        <f>IF(OR('Tabel B1'!W13&lt;5,'Tabel B1'!E13&lt;0.5),"-",IFERROR('Tabel B1'!E13/'Tabel B1'!W13*100,"-"))</f>
        <v>5.3655496598639463</v>
      </c>
      <c r="K13" s="58"/>
      <c r="L13" s="62">
        <f>IF(OR('Tabel B1'!X13&lt;5,'Tabel B1'!Z13&lt;0.5),"-",IFERROR('Tabel B1'!Z13/'Tabel B1'!X13*100,"-"))</f>
        <v>3.242460335494219</v>
      </c>
      <c r="R13" s="50" t="s">
        <v>27</v>
      </c>
      <c r="S13" s="51"/>
      <c r="T13" s="57">
        <v>3134</v>
      </c>
      <c r="U13" s="57">
        <v>1828</v>
      </c>
      <c r="V13" s="108">
        <v>409</v>
      </c>
      <c r="W13" s="57">
        <v>735</v>
      </c>
      <c r="X13" s="57">
        <v>14963</v>
      </c>
      <c r="Y13" s="57">
        <v>661</v>
      </c>
      <c r="Z13" s="108">
        <v>485.16933999999998</v>
      </c>
    </row>
    <row r="14" spans="1:26" ht="15.75" customHeight="1" x14ac:dyDescent="0.2">
      <c r="A14" s="52" t="s">
        <v>28</v>
      </c>
      <c r="B14" s="58">
        <v>27.14526</v>
      </c>
      <c r="C14" s="58">
        <v>19.986280000000001</v>
      </c>
      <c r="D14" s="113">
        <v>0.99980999999999998</v>
      </c>
      <c r="E14" s="58">
        <v>5.3832700000000004</v>
      </c>
      <c r="F14" s="58"/>
      <c r="G14" s="63">
        <f>IF(OR('Tabel B1'!T14&lt;5,'Tabel B1'!B14&lt;0.5),"-",IFERROR('Tabel B1'!B14/'Tabel B1'!T14*100,"-"))</f>
        <v>4.2547429467084639</v>
      </c>
      <c r="H14" s="63">
        <f>IF(OR('Tabel B1'!U14&lt;5,'Tabel B1'!C14&lt;0.5),"-",IFERROR('Tabel B1'!C14/'Tabel B1'!U14*100,"-"))</f>
        <v>5.0090927318295746</v>
      </c>
      <c r="I14" s="63">
        <f>IF(OR('Tabel B1'!V14&lt;5,'Tabel B1'!D14&lt;0.5),"-",IFERROR('Tabel B1'!D14/'Tabel B1'!V14*100,"-"))</f>
        <v>1.587</v>
      </c>
      <c r="J14" s="63">
        <f>IF(OR('Tabel B1'!W14&lt;5,'Tabel B1'!E14&lt;0.5),"-",IFERROR('Tabel B1'!E14/'Tabel B1'!W14*100,"-"))</f>
        <v>4.7221666666666673</v>
      </c>
      <c r="K14" s="58"/>
      <c r="L14" s="63">
        <f>IF(OR('Tabel B1'!X14&lt;5,'Tabel B1'!Z14&lt;0.5),"-",IFERROR('Tabel B1'!Z14/'Tabel B1'!X14*100,"-"))</f>
        <v>3.6313816729718367</v>
      </c>
      <c r="R14" s="52" t="s">
        <v>28</v>
      </c>
      <c r="S14" s="51"/>
      <c r="T14" s="58">
        <v>638</v>
      </c>
      <c r="U14" s="58">
        <v>399</v>
      </c>
      <c r="V14" s="113">
        <v>63</v>
      </c>
      <c r="W14" s="58">
        <v>114</v>
      </c>
      <c r="X14" s="58">
        <v>2379</v>
      </c>
      <c r="Y14" s="58">
        <v>120</v>
      </c>
      <c r="Z14" s="113">
        <v>86.390569999999997</v>
      </c>
    </row>
    <row r="15" spans="1:26" ht="15.75" customHeight="1" x14ac:dyDescent="0.2">
      <c r="A15" s="50" t="s">
        <v>29</v>
      </c>
      <c r="B15" s="57">
        <v>299.36381</v>
      </c>
      <c r="C15" s="57">
        <v>87.752139999999997</v>
      </c>
      <c r="D15" s="108">
        <v>61.082769999999996</v>
      </c>
      <c r="E15" s="57">
        <v>20.25759</v>
      </c>
      <c r="F15" s="58"/>
      <c r="G15" s="62">
        <f>IF(OR('Tabel B1'!T15&lt;5,'Tabel B1'!B15&lt;0.5),"-",IFERROR('Tabel B1'!B15/'Tabel B1'!T15*100,"-"))</f>
        <v>13.865855025474758</v>
      </c>
      <c r="H15" s="62">
        <f>IF(OR('Tabel B1'!U15&lt;5,'Tabel B1'!C15&lt;0.5),"-",IFERROR('Tabel B1'!C15/'Tabel B1'!U15*100,"-"))</f>
        <v>16.940567567567566</v>
      </c>
      <c r="I15" s="62">
        <f>IF(OR('Tabel B1'!V15&lt;5,'Tabel B1'!D15&lt;0.5),"-",IFERROR('Tabel B1'!D15/'Tabel B1'!V15*100,"-"))</f>
        <v>24.729866396761132</v>
      </c>
      <c r="J15" s="62">
        <f>IF(OR('Tabel B1'!W15&lt;5,'Tabel B1'!E15&lt;0.5),"-",IFERROR('Tabel B1'!E15/'Tabel B1'!W15*100,"-"))</f>
        <v>18.415990909090908</v>
      </c>
      <c r="K15" s="58"/>
      <c r="L15" s="62">
        <f>IF(OR('Tabel B1'!X15&lt;5,'Tabel B1'!Z15&lt;0.5),"-",IFERROR('Tabel B1'!Z15/'Tabel B1'!X15*100,"-"))</f>
        <v>13.03717616364016</v>
      </c>
      <c r="R15" s="50" t="s">
        <v>29</v>
      </c>
      <c r="S15" s="51"/>
      <c r="T15" s="57">
        <v>2159</v>
      </c>
      <c r="U15" s="57">
        <v>518</v>
      </c>
      <c r="V15" s="108">
        <v>247</v>
      </c>
      <c r="W15" s="57">
        <v>110</v>
      </c>
      <c r="X15" s="57">
        <v>4791</v>
      </c>
      <c r="Y15" s="57">
        <v>791</v>
      </c>
      <c r="Z15" s="108">
        <v>624.61111000000005</v>
      </c>
    </row>
    <row r="16" spans="1:26" ht="15.75" customHeight="1" x14ac:dyDescent="0.2">
      <c r="A16" s="52" t="s">
        <v>30</v>
      </c>
      <c r="B16" s="58">
        <v>76.016970000000001</v>
      </c>
      <c r="C16" s="58">
        <v>28.501840000000001</v>
      </c>
      <c r="D16" s="113">
        <v>13.33562</v>
      </c>
      <c r="E16" s="58">
        <v>7.7346700000000004</v>
      </c>
      <c r="F16" s="58"/>
      <c r="G16" s="63">
        <f>IF(OR('Tabel B1'!T16&lt;5,'Tabel B1'!B16&lt;0.5),"-",IFERROR('Tabel B1'!B16/'Tabel B1'!T16*100,"-"))</f>
        <v>8.5412325842696628</v>
      </c>
      <c r="H16" s="63">
        <f>IF(OR('Tabel B1'!U16&lt;5,'Tabel B1'!C16&lt;0.5),"-",IFERROR('Tabel B1'!C16/'Tabel B1'!U16*100,"-"))</f>
        <v>7.9837086834733899</v>
      </c>
      <c r="I16" s="63">
        <f>IF(OR('Tabel B1'!V16&lt;5,'Tabel B1'!D16&lt;0.5),"-",IFERROR('Tabel B1'!D16/'Tabel B1'!V16*100,"-"))</f>
        <v>11.596191304347826</v>
      </c>
      <c r="J16" s="63">
        <f>IF(OR('Tabel B1'!W16&lt;5,'Tabel B1'!E16&lt;0.5),"-",IFERROR('Tabel B1'!E16/'Tabel B1'!W16*100,"-"))</f>
        <v>5.7293851851851851</v>
      </c>
      <c r="K16" s="58"/>
      <c r="L16" s="63">
        <f>IF(OR('Tabel B1'!X16&lt;5,'Tabel B1'!Z16&lt;0.5),"-",IFERROR('Tabel B1'!Z16/'Tabel B1'!X16*100,"-"))</f>
        <v>5.710178924598269</v>
      </c>
      <c r="R16" s="52" t="s">
        <v>30</v>
      </c>
      <c r="S16" s="51"/>
      <c r="T16" s="58">
        <v>890</v>
      </c>
      <c r="U16" s="58">
        <v>357</v>
      </c>
      <c r="V16" s="113">
        <v>115</v>
      </c>
      <c r="W16" s="58">
        <v>135</v>
      </c>
      <c r="X16" s="58">
        <v>3236</v>
      </c>
      <c r="Y16" s="58">
        <v>251</v>
      </c>
      <c r="Z16" s="113">
        <v>184.78138999999999</v>
      </c>
    </row>
    <row r="17" spans="1:26" ht="15.75" hidden="1" customHeight="1" x14ac:dyDescent="0.2">
      <c r="A17" s="50" t="s">
        <v>31</v>
      </c>
      <c r="B17" s="57">
        <v>17.563770000000002</v>
      </c>
      <c r="C17" s="57">
        <v>3.61442</v>
      </c>
      <c r="D17" s="108">
        <v>3.1223100000000001</v>
      </c>
      <c r="E17" s="57">
        <v>2.3002600000000002</v>
      </c>
      <c r="F17" s="58"/>
      <c r="G17" s="62">
        <f>IF(OR('Tabel B1'!T17&lt;5,'Tabel B1'!B17&lt;0.5),"-",IFERROR('Tabel B1'!B17/'Tabel B1'!T17*100,"-"))</f>
        <v>6.3636847826086962</v>
      </c>
      <c r="H17" s="62">
        <f>IF(OR('Tabel B1'!U17&lt;5,'Tabel B1'!C17&lt;0.5),"-",IFERROR('Tabel B1'!C17/'Tabel B1'!U17*100,"-"))</f>
        <v>4.4622469135802474</v>
      </c>
      <c r="I17" s="62">
        <f>IF(OR('Tabel B1'!V17&lt;5,'Tabel B1'!D17&lt;0.5),"-",IFERROR('Tabel B1'!D17/'Tabel B1'!V17*100,"-"))</f>
        <v>8.4386756756756753</v>
      </c>
      <c r="J17" s="62">
        <f>IF(OR('Tabel B1'!W17&lt;5,'Tabel B1'!E17&lt;0.5),"-",IFERROR('Tabel B1'!E17/'Tabel B1'!W17*100,"-"))</f>
        <v>6.3896111111111109</v>
      </c>
      <c r="K17" s="58"/>
      <c r="L17" s="62">
        <f>IF(OR('Tabel B1'!X17&lt;5,'Tabel B1'!Z17&lt;0.5),"-",IFERROR('Tabel B1'!Z17/'Tabel B1'!X17*100,"-"))</f>
        <v>2.8066334578663348</v>
      </c>
      <c r="R17" s="50" t="s">
        <v>31</v>
      </c>
      <c r="S17" s="51"/>
      <c r="T17" s="57">
        <v>276</v>
      </c>
      <c r="U17" s="57">
        <v>81</v>
      </c>
      <c r="V17" s="108">
        <v>37</v>
      </c>
      <c r="W17" s="57">
        <v>36</v>
      </c>
      <c r="X17" s="57">
        <v>2409</v>
      </c>
      <c r="Y17" s="57">
        <v>95</v>
      </c>
      <c r="Z17" s="108">
        <v>67.611800000000002</v>
      </c>
    </row>
    <row r="18" spans="1:26" ht="15.75" hidden="1" customHeight="1" x14ac:dyDescent="0.2">
      <c r="A18" s="52" t="s">
        <v>32</v>
      </c>
      <c r="B18" s="58">
        <v>20.984220000000001</v>
      </c>
      <c r="C18" s="58">
        <v>1.8611599999999999</v>
      </c>
      <c r="D18" s="113">
        <v>0</v>
      </c>
      <c r="E18" s="58">
        <v>0.49210999999999999</v>
      </c>
      <c r="F18" s="58"/>
      <c r="G18" s="63">
        <f>IF(OR('Tabel B1'!T18&lt;5,'Tabel B1'!B18&lt;0.5),"-",IFERROR('Tabel B1'!B18/'Tabel B1'!T18*100,"-"))</f>
        <v>8.4613790322580655</v>
      </c>
      <c r="H18" s="63">
        <f>IF(OR('Tabel B1'!U18&lt;5,'Tabel B1'!C18&lt;0.5),"-",IFERROR('Tabel B1'!C18/'Tabel B1'!U18*100,"-"))</f>
        <v>9.7955789473684209</v>
      </c>
      <c r="I18" s="63" t="str">
        <f>IF(OR('Tabel B1'!V18&lt;5,'Tabel B1'!D18&lt;0.5),"-",IFERROR('Tabel B1'!D18/'Tabel B1'!V18*100,"-"))</f>
        <v>-</v>
      </c>
      <c r="J18" s="63" t="str">
        <f>IF(OR('Tabel B1'!W18&lt;5,'Tabel B1'!E18&lt;0.5),"-",IFERROR('Tabel B1'!E18/'Tabel B1'!W18*100,"-"))</f>
        <v>-</v>
      </c>
      <c r="K18" s="58"/>
      <c r="L18" s="63">
        <f>IF(OR('Tabel B1'!X18&lt;5,'Tabel B1'!Z18&lt;0.5),"-",IFERROR('Tabel B1'!Z18/'Tabel B1'!X18*100,"-"))</f>
        <v>5.2800453216374272</v>
      </c>
      <c r="R18" s="52" t="s">
        <v>32</v>
      </c>
      <c r="S18" s="51"/>
      <c r="T18" s="58">
        <v>248</v>
      </c>
      <c r="U18" s="58">
        <v>19</v>
      </c>
      <c r="V18" s="113">
        <v>4</v>
      </c>
      <c r="W18" s="58">
        <v>9</v>
      </c>
      <c r="X18" s="58">
        <v>684</v>
      </c>
      <c r="Y18" s="58">
        <v>52</v>
      </c>
      <c r="Z18" s="113">
        <v>36.11551</v>
      </c>
    </row>
    <row r="19" spans="1:26" ht="15.75" hidden="1" customHeight="1" x14ac:dyDescent="0.2">
      <c r="A19" s="50" t="s">
        <v>33</v>
      </c>
      <c r="B19" s="57">
        <v>0</v>
      </c>
      <c r="C19" s="57">
        <v>0</v>
      </c>
      <c r="D19" s="108">
        <v>0</v>
      </c>
      <c r="E19" s="57">
        <v>0.46966000000000002</v>
      </c>
      <c r="F19" s="58"/>
      <c r="G19" s="62" t="str">
        <f>IF(OR('Tabel B1'!T19&lt;5,'Tabel B1'!B19&lt;0.5),"-",IFERROR('Tabel B1'!B19/'Tabel B1'!T19*100,"-"))</f>
        <v>-</v>
      </c>
      <c r="H19" s="62" t="str">
        <f>IF(OR('Tabel B1'!U19&lt;5,'Tabel B1'!C19&lt;0.5),"-",IFERROR('Tabel B1'!C19/'Tabel B1'!U19*100,"-"))</f>
        <v>-</v>
      </c>
      <c r="I19" s="62" t="str">
        <f>IF(OR('Tabel B1'!V19&lt;5,'Tabel B1'!D19&lt;0.5),"-",IFERROR('Tabel B1'!D19/'Tabel B1'!V19*100,"-"))</f>
        <v>-</v>
      </c>
      <c r="J19" s="62" t="str">
        <f>IF(OR('Tabel B1'!W19&lt;5,'Tabel B1'!E19&lt;0.5),"-",IFERROR('Tabel B1'!E19/'Tabel B1'!W19*100,"-"))</f>
        <v>-</v>
      </c>
      <c r="K19" s="58"/>
      <c r="L19" s="62">
        <f>IF(OR('Tabel B1'!X19&lt;5,'Tabel B1'!Z19&lt;0.5),"-",IFERROR('Tabel B1'!Z19/'Tabel B1'!X19*100,"-"))</f>
        <v>1.556069696969697</v>
      </c>
      <c r="R19" s="50" t="s">
        <v>33</v>
      </c>
      <c r="S19" s="51"/>
      <c r="T19" s="57">
        <v>54</v>
      </c>
      <c r="U19" s="57">
        <v>9</v>
      </c>
      <c r="V19" s="108">
        <v>3</v>
      </c>
      <c r="W19" s="57">
        <v>17</v>
      </c>
      <c r="X19" s="57">
        <v>330</v>
      </c>
      <c r="Y19" s="57">
        <v>9</v>
      </c>
      <c r="Z19" s="108">
        <v>5.1350300000000004</v>
      </c>
    </row>
    <row r="20" spans="1:26" ht="15.75" hidden="1" customHeight="1" x14ac:dyDescent="0.2">
      <c r="A20" s="52" t="s">
        <v>34</v>
      </c>
      <c r="B20" s="58">
        <v>8.2598400000000005</v>
      </c>
      <c r="C20" s="58">
        <v>0.99980999999999998</v>
      </c>
      <c r="D20" s="113">
        <v>0</v>
      </c>
      <c r="E20" s="58">
        <v>0</v>
      </c>
      <c r="F20" s="58"/>
      <c r="G20" s="63">
        <f>IF(OR('Tabel B1'!T20&lt;5,'Tabel B1'!B20&lt;0.5),"-",IFERROR('Tabel B1'!B20/'Tabel B1'!T20*100,"-"))</f>
        <v>10.455493670886076</v>
      </c>
      <c r="H20" s="63">
        <f>IF(OR('Tabel B1'!U20&lt;5,'Tabel B1'!C20&lt;0.5),"-",IFERROR('Tabel B1'!C20/'Tabel B1'!U20*100,"-"))</f>
        <v>11.109</v>
      </c>
      <c r="I20" s="63" t="str">
        <f>IF(OR('Tabel B1'!V20&lt;5,'Tabel B1'!D20&lt;0.5),"-",IFERROR('Tabel B1'!D20/'Tabel B1'!V20*100,"-"))</f>
        <v>-</v>
      </c>
      <c r="J20" s="63" t="str">
        <f>IF(OR('Tabel B1'!W20&lt;5,'Tabel B1'!E20&lt;0.5),"-",IFERROR('Tabel B1'!E20/'Tabel B1'!W20*100,"-"))</f>
        <v>-</v>
      </c>
      <c r="K20" s="58"/>
      <c r="L20" s="63">
        <f>IF(OR('Tabel B1'!X20&lt;5,'Tabel B1'!Z20&lt;0.5),"-",IFERROR('Tabel B1'!Z20/'Tabel B1'!X20*100,"-"))</f>
        <v>3.4963087378640774</v>
      </c>
      <c r="R20" s="52" t="s">
        <v>34</v>
      </c>
      <c r="S20" s="51"/>
      <c r="T20" s="58">
        <v>79</v>
      </c>
      <c r="U20" s="58">
        <v>9</v>
      </c>
      <c r="V20" s="113">
        <v>4</v>
      </c>
      <c r="W20" s="58">
        <v>4</v>
      </c>
      <c r="X20" s="58">
        <v>515</v>
      </c>
      <c r="Y20" s="58">
        <v>23</v>
      </c>
      <c r="Z20" s="113">
        <v>18.005990000000001</v>
      </c>
    </row>
    <row r="21" spans="1:26" ht="15.75" customHeight="1" x14ac:dyDescent="0.2">
      <c r="A21" s="50" t="s">
        <v>35</v>
      </c>
      <c r="B21" s="108">
        <v>46.807830000000003</v>
      </c>
      <c r="C21" s="108">
        <v>6.47539</v>
      </c>
      <c r="D21" s="108">
        <v>3.1223100000000001</v>
      </c>
      <c r="E21" s="57">
        <v>3.2620200000000001</v>
      </c>
      <c r="F21" s="58"/>
      <c r="G21" s="62">
        <f>IF(OR('Tabel B1'!T21&lt;5,'Tabel B1'!B21&lt;0.5),"-",IFERROR('Tabel B1'!B21/'Tabel B1'!T21*100,"-"))</f>
        <v>7.1244794520547954</v>
      </c>
      <c r="H21" s="62">
        <f>IF(OR('Tabel B1'!U21&lt;5,'Tabel B1'!C21&lt;0.5),"-",IFERROR('Tabel B1'!C21/'Tabel B1'!U21*100,"-"))</f>
        <v>5.4876186440677968</v>
      </c>
      <c r="I21" s="62">
        <f>IF(OR('Tabel B1'!V21&lt;5,'Tabel B1'!D21&lt;0.5),"-",IFERROR('Tabel B1'!D21/'Tabel B1'!V21*100,"-"))</f>
        <v>6.5048124999999999</v>
      </c>
      <c r="J21" s="62">
        <f>IF(OR('Tabel B1'!W21&lt;5,'Tabel B1'!E21&lt;0.5),"-",IFERROR('Tabel B1'!E21/'Tabel B1'!W21*100,"-"))</f>
        <v>4.9424545454545461</v>
      </c>
      <c r="K21" s="58"/>
      <c r="L21" s="62">
        <f>IF(OR('Tabel B1'!X21&lt;5,'Tabel B1'!Z21&lt;0.5),"-",IFERROR('Tabel B1'!Z21/'Tabel B1'!X21*100,"-"))</f>
        <v>3.2216437277805996</v>
      </c>
      <c r="R21" s="50" t="s">
        <v>35</v>
      </c>
      <c r="S21" s="51"/>
      <c r="T21" s="57">
        <v>657</v>
      </c>
      <c r="U21" s="57">
        <v>118</v>
      </c>
      <c r="V21" s="108">
        <v>48</v>
      </c>
      <c r="W21" s="57">
        <v>66</v>
      </c>
      <c r="X21" s="57">
        <v>3938</v>
      </c>
      <c r="Y21" s="57">
        <v>179</v>
      </c>
      <c r="Z21" s="108">
        <v>126.86833</v>
      </c>
    </row>
    <row r="22" spans="1:26" ht="15.75" customHeight="1" x14ac:dyDescent="0.2">
      <c r="A22" s="52" t="s">
        <v>36</v>
      </c>
      <c r="B22" s="58">
        <v>5.0620599999999998</v>
      </c>
      <c r="C22" s="58">
        <v>0.99980999999999998</v>
      </c>
      <c r="D22" s="113">
        <v>0.99980999999999998</v>
      </c>
      <c r="E22" s="58">
        <v>0</v>
      </c>
      <c r="F22" s="58"/>
      <c r="G22" s="63">
        <f>IF(OR('Tabel B1'!T22&lt;5,'Tabel B1'!B22&lt;0.5),"-",IFERROR('Tabel B1'!B22/'Tabel B1'!T22*100,"-"))</f>
        <v>9.7347307692307687</v>
      </c>
      <c r="H22" s="63">
        <f>IF(OR('Tabel B1'!U22&lt;5,'Tabel B1'!C22&lt;0.5),"-",IFERROR('Tabel B1'!C22/'Tabel B1'!U22*100,"-"))</f>
        <v>3.1244062499999998</v>
      </c>
      <c r="I22" s="63" t="str">
        <f>IF(OR('Tabel B1'!V22&lt;5,'Tabel B1'!D22&lt;0.5),"-",IFERROR('Tabel B1'!D22/'Tabel B1'!V22*100,"-"))</f>
        <v>-</v>
      </c>
      <c r="J22" s="63" t="str">
        <f>IF(OR('Tabel B1'!W22&lt;5,'Tabel B1'!E22&lt;0.5),"-",IFERROR('Tabel B1'!E22/'Tabel B1'!W22*100,"-"))</f>
        <v>-</v>
      </c>
      <c r="K22" s="58"/>
      <c r="L22" s="63">
        <f>IF(OR('Tabel B1'!X22&lt;5,'Tabel B1'!Z22&lt;0.5),"-",IFERROR('Tabel B1'!Z22/'Tabel B1'!X22*100,"-"))</f>
        <v>3.6538795518207281</v>
      </c>
      <c r="R22" s="52" t="s">
        <v>36</v>
      </c>
      <c r="S22" s="51"/>
      <c r="T22" s="58">
        <v>52</v>
      </c>
      <c r="U22" s="58">
        <v>32</v>
      </c>
      <c r="V22" s="113">
        <v>4</v>
      </c>
      <c r="W22" s="58">
        <v>4</v>
      </c>
      <c r="X22" s="58">
        <v>357</v>
      </c>
      <c r="Y22" s="58">
        <v>19</v>
      </c>
      <c r="Z22" s="113">
        <v>13.04435</v>
      </c>
    </row>
    <row r="23" spans="1:26" ht="15.75" customHeight="1" x14ac:dyDescent="0.2">
      <c r="A23" s="50" t="s">
        <v>37</v>
      </c>
      <c r="B23" s="57">
        <v>17.6249</v>
      </c>
      <c r="C23" s="57">
        <v>2.53789</v>
      </c>
      <c r="D23" s="108">
        <v>0.64554</v>
      </c>
      <c r="E23" s="57">
        <v>0.26134000000000002</v>
      </c>
      <c r="F23" s="58"/>
      <c r="G23" s="62">
        <f>IF(OR('Tabel B1'!T23&lt;5,'Tabel B1'!B23&lt;0.5),"-",IFERROR('Tabel B1'!B23/'Tabel B1'!T23*100,"-"))</f>
        <v>11.908716216216217</v>
      </c>
      <c r="H23" s="62">
        <f>IF(OR('Tabel B1'!U23&lt;5,'Tabel B1'!C23&lt;0.5),"-",IFERROR('Tabel B1'!C23/'Tabel B1'!U23*100,"-"))</f>
        <v>15.861812499999999</v>
      </c>
      <c r="I23" s="62" t="str">
        <f>IF(OR('Tabel B1'!V23&lt;5,'Tabel B1'!D23&lt;0.5),"-",IFERROR('Tabel B1'!D23/'Tabel B1'!V23*100,"-"))</f>
        <v>-</v>
      </c>
      <c r="J23" s="62" t="str">
        <f>IF(OR('Tabel B1'!W23&lt;5,'Tabel B1'!E23&lt;0.5),"-",IFERROR('Tabel B1'!E23/'Tabel B1'!W23*100,"-"))</f>
        <v>-</v>
      </c>
      <c r="K23" s="58"/>
      <c r="L23" s="62">
        <f>IF(OR('Tabel B1'!X23&lt;5,'Tabel B1'!Z23&lt;0.5),"-",IFERROR('Tabel B1'!Z23/'Tabel B1'!X23*100,"-"))</f>
        <v>8.3727057291666664</v>
      </c>
      <c r="R23" s="50" t="s">
        <v>37</v>
      </c>
      <c r="S23" s="51"/>
      <c r="T23" s="57">
        <v>148</v>
      </c>
      <c r="U23" s="57">
        <v>16</v>
      </c>
      <c r="V23" s="108">
        <v>3</v>
      </c>
      <c r="W23" s="108">
        <v>6</v>
      </c>
      <c r="X23" s="57">
        <v>384</v>
      </c>
      <c r="Y23" s="57">
        <v>46</v>
      </c>
      <c r="Z23" s="108">
        <v>32.15119</v>
      </c>
    </row>
    <row r="24" spans="1:26" ht="15.75" customHeight="1" x14ac:dyDescent="0.2">
      <c r="A24" s="52" t="s">
        <v>38</v>
      </c>
      <c r="B24" s="58">
        <v>19.720580000000002</v>
      </c>
      <c r="C24" s="58">
        <v>0</v>
      </c>
      <c r="D24" s="113">
        <v>0.99980999999999998</v>
      </c>
      <c r="E24" s="58">
        <v>0.99980999999999998</v>
      </c>
      <c r="F24" s="58"/>
      <c r="G24" s="63">
        <f>IF(OR('Tabel B1'!T24&lt;5,'Tabel B1'!B24&lt;0.5),"-",IFERROR('Tabel B1'!B24/'Tabel B1'!T24*100,"-"))</f>
        <v>6.1820000000000004</v>
      </c>
      <c r="H24" s="63" t="str">
        <f>IF(OR('Tabel B1'!U24&lt;5,'Tabel B1'!C24&lt;0.5),"-",IFERROR('Tabel B1'!C24/'Tabel B1'!U24*100,"-"))</f>
        <v>-</v>
      </c>
      <c r="I24" s="63">
        <f>IF(OR('Tabel B1'!V24&lt;5,'Tabel B1'!D24&lt;0.5),"-",IFERROR('Tabel B1'!D24/'Tabel B1'!V24*100,"-"))</f>
        <v>1.8514999999999999</v>
      </c>
      <c r="J24" s="63">
        <f>IF(OR('Tabel B1'!W24&lt;5,'Tabel B1'!E24&lt;0.5),"-",IFERROR('Tabel B1'!E24/'Tabel B1'!W24*100,"-"))</f>
        <v>2.4385609756097564</v>
      </c>
      <c r="K24" s="58"/>
      <c r="L24" s="63">
        <f>IF(OR('Tabel B1'!X24&lt;5,'Tabel B1'!Z24&lt;0.5),"-",IFERROR('Tabel B1'!Z24/'Tabel B1'!X24*100,"-"))</f>
        <v>2.2977693310165073</v>
      </c>
      <c r="R24" s="52" t="s">
        <v>38</v>
      </c>
      <c r="S24" s="51"/>
      <c r="T24" s="58">
        <v>319</v>
      </c>
      <c r="U24" s="58">
        <v>49</v>
      </c>
      <c r="V24" s="113">
        <v>54</v>
      </c>
      <c r="W24" s="58">
        <v>41</v>
      </c>
      <c r="X24" s="58">
        <v>2302</v>
      </c>
      <c r="Y24" s="58">
        <v>75</v>
      </c>
      <c r="Z24" s="113">
        <v>52.894649999999999</v>
      </c>
    </row>
    <row r="25" spans="1:26" ht="15.75" customHeight="1" x14ac:dyDescent="0.2">
      <c r="A25" s="50" t="s">
        <v>39</v>
      </c>
      <c r="B25" s="57">
        <v>57.057319999999997</v>
      </c>
      <c r="C25" s="57">
        <v>18.16441</v>
      </c>
      <c r="D25" s="108">
        <v>1.5380799999999999</v>
      </c>
      <c r="E25" s="57">
        <v>14.403420000000001</v>
      </c>
      <c r="F25" s="58"/>
      <c r="G25" s="62">
        <f>IF(OR('Tabel B1'!T25&lt;5,'Tabel B1'!B25&lt;0.5),"-",IFERROR('Tabel B1'!B25/'Tabel B1'!T25*100,"-"))</f>
        <v>4.579239165329053</v>
      </c>
      <c r="H25" s="62">
        <f>IF(OR('Tabel B1'!U25&lt;5,'Tabel B1'!C25&lt;0.5),"-",IFERROR('Tabel B1'!C25/'Tabel B1'!U25*100,"-"))</f>
        <v>10.876892215568862</v>
      </c>
      <c r="I25" s="62">
        <f>IF(OR('Tabel B1'!V25&lt;5,'Tabel B1'!D25&lt;0.5),"-",IFERROR('Tabel B1'!D25/'Tabel B1'!V25*100,"-"))</f>
        <v>2.9020377358490563</v>
      </c>
      <c r="J25" s="62">
        <f>IF(OR('Tabel B1'!W25&lt;5,'Tabel B1'!E25&lt;0.5),"-",IFERROR('Tabel B1'!E25/'Tabel B1'!W25*100,"-"))</f>
        <v>8.2778275862068966</v>
      </c>
      <c r="K25" s="58"/>
      <c r="L25" s="62">
        <f>IF(OR('Tabel B1'!X25&lt;5,'Tabel B1'!Z25&lt;0.5),"-",IFERROR('Tabel B1'!Z25/'Tabel B1'!X25*100,"-"))</f>
        <v>3.2454221965762651</v>
      </c>
      <c r="R25" s="50" t="s">
        <v>39</v>
      </c>
      <c r="S25" s="51"/>
      <c r="T25" s="57">
        <v>1246</v>
      </c>
      <c r="U25" s="57">
        <v>167</v>
      </c>
      <c r="V25" s="108">
        <v>53</v>
      </c>
      <c r="W25" s="57">
        <v>174</v>
      </c>
      <c r="X25" s="57">
        <v>5199</v>
      </c>
      <c r="Y25" s="57">
        <v>222</v>
      </c>
      <c r="Z25" s="108">
        <v>168.7295</v>
      </c>
    </row>
    <row r="26" spans="1:26" ht="15.75" customHeight="1" x14ac:dyDescent="0.2">
      <c r="A26" s="52" t="s">
        <v>40</v>
      </c>
      <c r="B26" s="58">
        <v>109.13428999999999</v>
      </c>
      <c r="C26" s="58">
        <v>102.14433</v>
      </c>
      <c r="D26" s="113">
        <v>20.004989999999999</v>
      </c>
      <c r="E26" s="58">
        <v>55.814880000000002</v>
      </c>
      <c r="F26" s="58"/>
      <c r="G26" s="63">
        <f>IF(OR('Tabel B1'!T26&lt;5,'Tabel B1'!B26&lt;0.5),"-",IFERROR('Tabel B1'!B26/'Tabel B1'!T26*100,"-"))</f>
        <v>4.5040978126289719</v>
      </c>
      <c r="H26" s="63">
        <f>IF(OR('Tabel B1'!U26&lt;5,'Tabel B1'!C26&lt;0.5),"-",IFERROR('Tabel B1'!C26/'Tabel B1'!U26*100,"-"))</f>
        <v>5.4418929142248267</v>
      </c>
      <c r="I26" s="63">
        <f>IF(OR('Tabel B1'!V26&lt;5,'Tabel B1'!D26&lt;0.5),"-",IFERROR('Tabel B1'!D26/'Tabel B1'!V26*100,"-"))</f>
        <v>3.7115009276437849</v>
      </c>
      <c r="J26" s="63">
        <f>IF(OR('Tabel B1'!W26&lt;5,'Tabel B1'!E26&lt;0.5),"-",IFERROR('Tabel B1'!E26/'Tabel B1'!W26*100,"-"))</f>
        <v>5.695395918367347</v>
      </c>
      <c r="K26" s="58"/>
      <c r="L26" s="63">
        <f>IF(OR('Tabel B1'!X26&lt;5,'Tabel B1'!Z26&lt;0.5),"-",IFERROR('Tabel B1'!Z26/'Tabel B1'!X26*100,"-"))</f>
        <v>3.52568431542461</v>
      </c>
      <c r="R26" s="52" t="s">
        <v>40</v>
      </c>
      <c r="S26" s="51"/>
      <c r="T26" s="58">
        <v>2423</v>
      </c>
      <c r="U26" s="58">
        <v>1877</v>
      </c>
      <c r="V26" s="113">
        <v>539</v>
      </c>
      <c r="W26" s="58">
        <v>980</v>
      </c>
      <c r="X26" s="58">
        <v>11540</v>
      </c>
      <c r="Y26" s="58">
        <v>531</v>
      </c>
      <c r="Z26" s="113">
        <v>406.86396999999999</v>
      </c>
    </row>
    <row r="27" spans="1:26" ht="15.75" customHeight="1" x14ac:dyDescent="0.2">
      <c r="A27" s="50" t="s">
        <v>41</v>
      </c>
      <c r="B27" s="57">
        <v>23.930019999999999</v>
      </c>
      <c r="C27" s="57">
        <v>30.187110000000001</v>
      </c>
      <c r="D27" s="108">
        <v>1.93788</v>
      </c>
      <c r="E27" s="57">
        <v>1.6147899999999999</v>
      </c>
      <c r="F27" s="58"/>
      <c r="G27" s="62">
        <f>IF(OR('Tabel B1'!T27&lt;5,'Tabel B1'!B27&lt;0.5),"-",IFERROR('Tabel B1'!B27/'Tabel B1'!T27*100,"-"))</f>
        <v>7.1008961424332346</v>
      </c>
      <c r="H27" s="62">
        <f>IF(OR('Tabel B1'!U27&lt;5,'Tabel B1'!C27&lt;0.5),"-",IFERROR('Tabel B1'!C27/'Tabel B1'!U27*100,"-"))</f>
        <v>9.4334718750000004</v>
      </c>
      <c r="I27" s="62">
        <f>IF(OR('Tabel B1'!V27&lt;5,'Tabel B1'!D27&lt;0.5),"-",IFERROR('Tabel B1'!D27/'Tabel B1'!V27*100,"-"))</f>
        <v>2.6546301369863015</v>
      </c>
      <c r="J27" s="62">
        <f>IF(OR('Tabel B1'!W27&lt;5,'Tabel B1'!E27&lt;0.5),"-",IFERROR('Tabel B1'!E27/'Tabel B1'!W27*100,"-"))</f>
        <v>2.8329649122807017</v>
      </c>
      <c r="K27" s="58"/>
      <c r="L27" s="62">
        <f>IF(OR('Tabel B1'!X27&lt;5,'Tabel B1'!Z27&lt;0.5),"-",IFERROR('Tabel B1'!Z27/'Tabel B1'!X27*100,"-"))</f>
        <v>4.2877345348270826</v>
      </c>
      <c r="R27" s="50" t="s">
        <v>41</v>
      </c>
      <c r="S27" s="51"/>
      <c r="T27" s="57">
        <v>337</v>
      </c>
      <c r="U27" s="57">
        <v>320</v>
      </c>
      <c r="V27" s="108">
        <v>73</v>
      </c>
      <c r="W27" s="57">
        <v>57</v>
      </c>
      <c r="X27" s="57">
        <v>2053</v>
      </c>
      <c r="Y27" s="57">
        <v>114</v>
      </c>
      <c r="Z27" s="108">
        <v>88.027190000000004</v>
      </c>
    </row>
    <row r="28" spans="1:26" ht="15.75" customHeight="1" x14ac:dyDescent="0.2">
      <c r="A28" s="52" t="s">
        <v>191</v>
      </c>
      <c r="B28" s="58">
        <v>258.65526999999997</v>
      </c>
      <c r="C28" s="58">
        <v>86.484129999999993</v>
      </c>
      <c r="D28" s="113">
        <v>12.56222</v>
      </c>
      <c r="E28" s="58">
        <v>7.4103399999999997</v>
      </c>
      <c r="F28" s="58"/>
      <c r="G28" s="63">
        <f>IF(OR('Tabel B1'!T28&lt;5,'Tabel B1'!B28&lt;0.5),"-",IFERROR('Tabel B1'!B28/'Tabel B1'!T28*100,"-"))</f>
        <v>9.2841087580760941</v>
      </c>
      <c r="H28" s="63">
        <f>IF(OR('Tabel B1'!U28&lt;5,'Tabel B1'!C28&lt;0.5),"-",IFERROR('Tabel B1'!C28/'Tabel B1'!U28*100,"-"))</f>
        <v>7.0830573300573292</v>
      </c>
      <c r="I28" s="63">
        <f>IF(OR('Tabel B1'!V28&lt;5,'Tabel B1'!D28&lt;0.5),"-",IFERROR('Tabel B1'!D28/'Tabel B1'!V28*100,"-"))</f>
        <v>12.196330097087378</v>
      </c>
      <c r="J28" s="63">
        <f>IF(OR('Tabel B1'!W28&lt;5,'Tabel B1'!E28&lt;0.5),"-",IFERROR('Tabel B1'!E28/'Tabel B1'!W28*100,"-"))</f>
        <v>10.151150684931507</v>
      </c>
      <c r="K28" s="58"/>
      <c r="L28" s="63">
        <f>IF(OR('Tabel B1'!X28&lt;5,'Tabel B1'!Z28&lt;0.5),"-",IFERROR('Tabel B1'!Z28/'Tabel B1'!X28*100,"-"))</f>
        <v>7.1605998837716109</v>
      </c>
      <c r="R28" s="52" t="s">
        <v>42</v>
      </c>
      <c r="S28" s="51"/>
      <c r="T28" s="58">
        <v>2786</v>
      </c>
      <c r="U28" s="58">
        <v>1221</v>
      </c>
      <c r="V28" s="113">
        <v>103</v>
      </c>
      <c r="W28" s="58">
        <v>73</v>
      </c>
      <c r="X28" s="58">
        <v>6883</v>
      </c>
      <c r="Y28" s="58">
        <v>653</v>
      </c>
      <c r="Z28" s="113">
        <v>492.86408999999998</v>
      </c>
    </row>
    <row r="29" spans="1:26" ht="15.75" customHeight="1" x14ac:dyDescent="0.2">
      <c r="A29" s="50" t="s">
        <v>43</v>
      </c>
      <c r="B29" s="57">
        <v>0.49210999999999999</v>
      </c>
      <c r="C29" s="57">
        <v>0</v>
      </c>
      <c r="D29" s="108">
        <v>4.3990499999999999</v>
      </c>
      <c r="E29" s="57">
        <v>0</v>
      </c>
      <c r="F29" s="58"/>
      <c r="G29" s="62" t="str">
        <f>IF(OR('Tabel B1'!T29&lt;5,'Tabel B1'!B29&lt;0.5),"-",IFERROR('Tabel B1'!B29/'Tabel B1'!T29*100,"-"))</f>
        <v>-</v>
      </c>
      <c r="H29" s="62" t="str">
        <f>IF(OR('Tabel B1'!U29&lt;5,'Tabel B1'!C29&lt;0.5),"-",IFERROR('Tabel B1'!C29/'Tabel B1'!U29*100,"-"))</f>
        <v>-</v>
      </c>
      <c r="I29" s="62">
        <f>IF(OR('Tabel B1'!V29&lt;5,'Tabel B1'!D29&lt;0.5),"-",IFERROR('Tabel B1'!D29/'Tabel B1'!V29*100,"-"))</f>
        <v>3.0548958333333336</v>
      </c>
      <c r="J29" s="62" t="str">
        <f>IF(OR('Tabel B1'!W29&lt;5,'Tabel B1'!E29&lt;0.5),"-",IFERROR('Tabel B1'!E29/'Tabel B1'!W29*100,"-"))</f>
        <v>-</v>
      </c>
      <c r="K29" s="58"/>
      <c r="L29" s="62">
        <f>IF(OR('Tabel B1'!X29&lt;5,'Tabel B1'!Z29&lt;0.5),"-",IFERROR('Tabel B1'!Z29/'Tabel B1'!X29*100,"-"))</f>
        <v>1.0565245327102804</v>
      </c>
      <c r="R29" s="50" t="s">
        <v>43</v>
      </c>
      <c r="S29" s="51"/>
      <c r="T29" s="57">
        <v>59</v>
      </c>
      <c r="U29" s="57">
        <v>42</v>
      </c>
      <c r="V29" s="108">
        <v>144</v>
      </c>
      <c r="W29" s="57">
        <v>34</v>
      </c>
      <c r="X29" s="57">
        <v>856</v>
      </c>
      <c r="Y29" s="57">
        <v>12</v>
      </c>
      <c r="Z29" s="108">
        <v>9.0438500000000008</v>
      </c>
    </row>
    <row r="30" spans="1:26" ht="15.75" customHeight="1" x14ac:dyDescent="0.2">
      <c r="A30" s="52" t="s">
        <v>44</v>
      </c>
      <c r="B30" s="58">
        <v>28.873570000000001</v>
      </c>
      <c r="C30" s="58">
        <v>5.6689299999999996</v>
      </c>
      <c r="D30" s="113">
        <v>9.4068500000000004</v>
      </c>
      <c r="E30" s="58">
        <v>3.3811499999999999</v>
      </c>
      <c r="F30" s="58"/>
      <c r="G30" s="63">
        <f>IF(OR('Tabel B1'!T30&lt;5,'Tabel B1'!B30&lt;0.5),"-",IFERROR('Tabel B1'!B30/'Tabel B1'!T30*100,"-"))</f>
        <v>3.4373297619047625</v>
      </c>
      <c r="H30" s="63">
        <f>IF(OR('Tabel B1'!U30&lt;5,'Tabel B1'!C30&lt;0.5),"-",IFERROR('Tabel B1'!C30/'Tabel B1'!U30*100,"-"))</f>
        <v>3.3346647058823531</v>
      </c>
      <c r="I30" s="63">
        <f>IF(OR('Tabel B1'!V30&lt;5,'Tabel B1'!D30&lt;0.5),"-",IFERROR('Tabel B1'!D30/'Tabel B1'!V30*100,"-"))</f>
        <v>4.7034250000000002</v>
      </c>
      <c r="J30" s="63">
        <f>IF(OR('Tabel B1'!W30&lt;5,'Tabel B1'!E30&lt;0.5),"-",IFERROR('Tabel B1'!E30/'Tabel B1'!W30*100,"-"))</f>
        <v>2.9401304347826085</v>
      </c>
      <c r="K30" s="58"/>
      <c r="L30" s="63">
        <f>IF(OR('Tabel B1'!X30&lt;5,'Tabel B1'!Z30&lt;0.5),"-",IFERROR('Tabel B1'!Z30/'Tabel B1'!X30*100,"-"))</f>
        <v>3.0524704075935229</v>
      </c>
      <c r="R30" s="52" t="s">
        <v>44</v>
      </c>
      <c r="S30" s="51"/>
      <c r="T30" s="58">
        <v>840</v>
      </c>
      <c r="U30" s="58">
        <v>170</v>
      </c>
      <c r="V30" s="113">
        <v>200</v>
      </c>
      <c r="W30" s="58">
        <v>115</v>
      </c>
      <c r="X30" s="58">
        <v>3582</v>
      </c>
      <c r="Y30" s="58">
        <v>158</v>
      </c>
      <c r="Z30" s="113">
        <v>109.33949</v>
      </c>
    </row>
    <row r="31" spans="1:26" ht="15.75" customHeight="1" x14ac:dyDescent="0.2">
      <c r="A31" s="50" t="s">
        <v>45</v>
      </c>
      <c r="B31" s="57">
        <v>6.48475</v>
      </c>
      <c r="C31" s="57">
        <v>3.1291699999999998</v>
      </c>
      <c r="D31" s="108">
        <v>3.9718100000000001</v>
      </c>
      <c r="E31" s="57">
        <v>0.63056999999999996</v>
      </c>
      <c r="F31" s="58"/>
      <c r="G31" s="62">
        <f>IF(OR('Tabel B1'!T31&lt;5,'Tabel B1'!B31&lt;0.5),"-",IFERROR('Tabel B1'!B31/'Tabel B1'!T31*100,"-"))</f>
        <v>4.0529687499999998</v>
      </c>
      <c r="H31" s="62">
        <f>IF(OR('Tabel B1'!U31&lt;5,'Tabel B1'!C31&lt;0.5),"-",IFERROR('Tabel B1'!C31/'Tabel B1'!U31*100,"-"))</f>
        <v>3.6813764705882353</v>
      </c>
      <c r="I31" s="62">
        <f>IF(OR('Tabel B1'!V31&lt;5,'Tabel B1'!D31&lt;0.5),"-",IFERROR('Tabel B1'!D31/'Tabel B1'!V31*100,"-"))</f>
        <v>6.7318813559322042</v>
      </c>
      <c r="J31" s="62">
        <f>IF(OR('Tabel B1'!W31&lt;5,'Tabel B1'!E31&lt;0.5),"-",IFERROR('Tabel B1'!E31/'Tabel B1'!W31*100,"-"))</f>
        <v>1.6168461538461538</v>
      </c>
      <c r="K31" s="58"/>
      <c r="L31" s="62">
        <f>IF(OR('Tabel B1'!X31&lt;5,'Tabel B1'!Z31&lt;0.5),"-",IFERROR('Tabel B1'!Z31/'Tabel B1'!X31*100,"-"))</f>
        <v>3.0731311475409839</v>
      </c>
      <c r="R31" s="50" t="s">
        <v>45</v>
      </c>
      <c r="S31" s="51"/>
      <c r="T31" s="57">
        <v>160</v>
      </c>
      <c r="U31" s="57">
        <v>85</v>
      </c>
      <c r="V31" s="108">
        <v>59</v>
      </c>
      <c r="W31" s="57">
        <v>39</v>
      </c>
      <c r="X31" s="57">
        <v>976</v>
      </c>
      <c r="Y31" s="57">
        <v>45</v>
      </c>
      <c r="Z31" s="108">
        <v>29.993760000000002</v>
      </c>
    </row>
    <row r="32" spans="1:26" ht="15.75" customHeight="1" x14ac:dyDescent="0.2">
      <c r="A32" s="52" t="s">
        <v>46</v>
      </c>
      <c r="B32" s="58">
        <v>17.808890000000002</v>
      </c>
      <c r="C32" s="58">
        <v>21.44951</v>
      </c>
      <c r="D32" s="113">
        <v>0.99980999999999998</v>
      </c>
      <c r="E32" s="58">
        <v>0</v>
      </c>
      <c r="F32" s="58"/>
      <c r="G32" s="63">
        <f>IF(OR('Tabel B1'!T32&lt;5,'Tabel B1'!B32&lt;0.5),"-",IFERROR('Tabel B1'!B32/'Tabel B1'!T32*100,"-"))</f>
        <v>7.3895809128630709</v>
      </c>
      <c r="H32" s="63">
        <f>IF(OR('Tabel B1'!U32&lt;5,'Tabel B1'!C32&lt;0.5),"-",IFERROR('Tabel B1'!C32/'Tabel B1'!U32*100,"-"))</f>
        <v>13.159208588957055</v>
      </c>
      <c r="I32" s="63">
        <f>IF(OR('Tabel B1'!V32&lt;5,'Tabel B1'!D32&lt;0.5),"-",IFERROR('Tabel B1'!D32/'Tabel B1'!V32*100,"-"))</f>
        <v>1.6125967741935483</v>
      </c>
      <c r="J32" s="63" t="str">
        <f>IF(OR('Tabel B1'!W32&lt;5,'Tabel B1'!E32&lt;0.5),"-",IFERROR('Tabel B1'!E32/'Tabel B1'!W32*100,"-"))</f>
        <v>-</v>
      </c>
      <c r="K32" s="58"/>
      <c r="L32" s="63">
        <f>IF(OR('Tabel B1'!X32&lt;5,'Tabel B1'!Z32&lt;0.5),"-",IFERROR('Tabel B1'!Z32/'Tabel B1'!X32*100,"-"))</f>
        <v>3.3183122866894199</v>
      </c>
      <c r="R32" s="52" t="s">
        <v>46</v>
      </c>
      <c r="S32" s="51"/>
      <c r="T32" s="58">
        <v>241</v>
      </c>
      <c r="U32" s="58">
        <v>163</v>
      </c>
      <c r="V32" s="113">
        <v>62</v>
      </c>
      <c r="W32" s="58">
        <v>47</v>
      </c>
      <c r="X32" s="58">
        <v>1758</v>
      </c>
      <c r="Y32" s="58">
        <v>77</v>
      </c>
      <c r="Z32" s="113">
        <v>58.335929999999998</v>
      </c>
    </row>
    <row r="33" spans="1:26" ht="15.75" customHeight="1" x14ac:dyDescent="0.2">
      <c r="A33" s="50" t="s">
        <v>47</v>
      </c>
      <c r="B33" s="57">
        <v>139.02887999999999</v>
      </c>
      <c r="C33" s="57">
        <v>125.57413</v>
      </c>
      <c r="D33" s="108">
        <v>60.585039999999999</v>
      </c>
      <c r="E33" s="57">
        <v>51.393999999999998</v>
      </c>
      <c r="F33" s="58"/>
      <c r="G33" s="62">
        <f>IF(OR('Tabel B1'!T33&lt;5,'Tabel B1'!B33&lt;0.5),"-",IFERROR('Tabel B1'!B33/'Tabel B1'!T33*100,"-"))</f>
        <v>6.8962738095238088</v>
      </c>
      <c r="H33" s="62">
        <f>IF(OR('Tabel B1'!U33&lt;5,'Tabel B1'!C33&lt;0.5),"-",IFERROR('Tabel B1'!C33/'Tabel B1'!U33*100,"-"))</f>
        <v>9.8955185185185179</v>
      </c>
      <c r="I33" s="62">
        <f>IF(OR('Tabel B1'!V33&lt;5,'Tabel B1'!D33&lt;0.5),"-",IFERROR('Tabel B1'!D33/'Tabel B1'!V33*100,"-"))</f>
        <v>12.835813559322034</v>
      </c>
      <c r="J33" s="62">
        <f>IF(OR('Tabel B1'!W33&lt;5,'Tabel B1'!E33&lt;0.5),"-",IFERROR('Tabel B1'!E33/'Tabel B1'!W33*100,"-"))</f>
        <v>15.071554252199412</v>
      </c>
      <c r="K33" s="58"/>
      <c r="L33" s="62">
        <f>IF(OR('Tabel B1'!X33&lt;5,'Tabel B1'!Z33&lt;0.5),"-",IFERROR('Tabel B1'!Z33/'Tabel B1'!X33*100,"-"))</f>
        <v>6.5872779184603685</v>
      </c>
      <c r="R33" s="50" t="s">
        <v>47</v>
      </c>
      <c r="S33" s="51"/>
      <c r="T33" s="57">
        <v>2016</v>
      </c>
      <c r="U33" s="57">
        <v>1269</v>
      </c>
      <c r="V33" s="108">
        <v>472</v>
      </c>
      <c r="W33" s="57">
        <v>341</v>
      </c>
      <c r="X33" s="57">
        <v>7898</v>
      </c>
      <c r="Y33" s="57">
        <v>654</v>
      </c>
      <c r="Z33" s="108">
        <v>520.26320999999996</v>
      </c>
    </row>
    <row r="34" spans="1:26" ht="15.75" customHeight="1" x14ac:dyDescent="0.2">
      <c r="A34" s="52" t="s">
        <v>48</v>
      </c>
      <c r="B34" s="58">
        <v>133.20714000000001</v>
      </c>
      <c r="C34" s="58">
        <v>91.00667</v>
      </c>
      <c r="D34" s="113">
        <v>21.069669999999999</v>
      </c>
      <c r="E34" s="58">
        <v>13.904450000000001</v>
      </c>
      <c r="F34" s="58"/>
      <c r="G34" s="63">
        <f>IF(OR('Tabel B1'!T34&lt;5,'Tabel B1'!B34&lt;0.5),"-",IFERROR('Tabel B1'!B34/'Tabel B1'!T34*100,"-"))</f>
        <v>3.0685818935729099</v>
      </c>
      <c r="H34" s="63">
        <f>IF(OR('Tabel B1'!U34&lt;5,'Tabel B1'!C34&lt;0.5),"-",IFERROR('Tabel B1'!C34/'Tabel B1'!U34*100,"-"))</f>
        <v>6.3375118384401112</v>
      </c>
      <c r="I34" s="63">
        <f>IF(OR('Tabel B1'!V34&lt;5,'Tabel B1'!D34&lt;0.5),"-",IFERROR('Tabel B1'!D34/'Tabel B1'!V34*100,"-"))</f>
        <v>5.4443591731266148</v>
      </c>
      <c r="J34" s="63">
        <f>IF(OR('Tabel B1'!W34&lt;5,'Tabel B1'!E34&lt;0.5),"-",IFERROR('Tabel B1'!E34/'Tabel B1'!W34*100,"-"))</f>
        <v>4.0070461095100862</v>
      </c>
      <c r="K34" s="58"/>
      <c r="L34" s="63">
        <f>IF(OR('Tabel B1'!X34&lt;5,'Tabel B1'!Z34&lt;0.5),"-",IFERROR('Tabel B1'!Z34/'Tabel B1'!X34*100,"-"))</f>
        <v>2.6798068129406336</v>
      </c>
      <c r="R34" s="52" t="s">
        <v>48</v>
      </c>
      <c r="S34" s="51"/>
      <c r="T34" s="58">
        <v>4341</v>
      </c>
      <c r="U34" s="58">
        <v>1436</v>
      </c>
      <c r="V34" s="113">
        <v>387</v>
      </c>
      <c r="W34" s="58">
        <v>347</v>
      </c>
      <c r="X34" s="58">
        <v>15177</v>
      </c>
      <c r="Y34" s="58">
        <v>513</v>
      </c>
      <c r="Z34" s="113">
        <v>406.71427999999997</v>
      </c>
    </row>
    <row r="35" spans="1:26" ht="15.75" customHeight="1" x14ac:dyDescent="0.2">
      <c r="A35" s="50" t="s">
        <v>49</v>
      </c>
      <c r="B35" s="57">
        <v>69.366929999999996</v>
      </c>
      <c r="C35" s="57">
        <v>55.043970000000002</v>
      </c>
      <c r="D35" s="108">
        <v>27.074159999999999</v>
      </c>
      <c r="E35" s="57">
        <v>28.219919999999998</v>
      </c>
      <c r="F35" s="58"/>
      <c r="G35" s="62">
        <f>IF(OR('Tabel B1'!T35&lt;5,'Tabel B1'!B35&lt;0.5),"-",IFERROR('Tabel B1'!B35/'Tabel B1'!T35*100,"-"))</f>
        <v>2.7658265550239234</v>
      </c>
      <c r="H35" s="62">
        <f>IF(OR('Tabel B1'!U35&lt;5,'Tabel B1'!C35&lt;0.5),"-",IFERROR('Tabel B1'!C35/'Tabel B1'!U35*100,"-"))</f>
        <v>6.198645270270271</v>
      </c>
      <c r="I35" s="62">
        <f>IF(OR('Tabel B1'!V35&lt;5,'Tabel B1'!D35&lt;0.5),"-",IFERROR('Tabel B1'!D35/'Tabel B1'!V35*100,"-"))</f>
        <v>8.9059736842105259</v>
      </c>
      <c r="J35" s="62">
        <f>IF(OR('Tabel B1'!W35&lt;5,'Tabel B1'!E35&lt;0.5),"-",IFERROR('Tabel B1'!E35/'Tabel B1'!W35*100,"-"))</f>
        <v>7.2919689922480613</v>
      </c>
      <c r="K35" s="58"/>
      <c r="L35" s="62">
        <f>IF(OR('Tabel B1'!X35&lt;5,'Tabel B1'!Z35&lt;0.5),"-",IFERROR('Tabel B1'!Z35/'Tabel B1'!X35*100,"-"))</f>
        <v>2.8487630677422917</v>
      </c>
      <c r="R35" s="50" t="s">
        <v>49</v>
      </c>
      <c r="S35" s="51"/>
      <c r="T35" s="57">
        <v>2508</v>
      </c>
      <c r="U35" s="57">
        <v>888</v>
      </c>
      <c r="V35" s="108">
        <v>304</v>
      </c>
      <c r="W35" s="57">
        <v>387</v>
      </c>
      <c r="X35" s="57">
        <v>9049</v>
      </c>
      <c r="Y35" s="57">
        <v>335</v>
      </c>
      <c r="Z35" s="108">
        <v>257.78456999999997</v>
      </c>
    </row>
    <row r="36" spans="1:26" ht="15.75" customHeight="1" x14ac:dyDescent="0.2">
      <c r="A36" s="52" t="s">
        <v>50</v>
      </c>
      <c r="B36" s="58">
        <v>571.81501000000003</v>
      </c>
      <c r="C36" s="58">
        <v>191.19441</v>
      </c>
      <c r="D36" s="113">
        <v>154.30860999999999</v>
      </c>
      <c r="E36" s="58">
        <v>95.537329999999997</v>
      </c>
      <c r="F36" s="58"/>
      <c r="G36" s="63">
        <f>IF(OR('Tabel B1'!T36&lt;5,'Tabel B1'!B36&lt;0.5),"-",IFERROR('Tabel B1'!B36/'Tabel B1'!T36*100,"-"))</f>
        <v>5.842000510829588</v>
      </c>
      <c r="H36" s="63">
        <f>IF(OR('Tabel B1'!U36&lt;5,'Tabel B1'!C36&lt;0.5),"-",IFERROR('Tabel B1'!C36/'Tabel B1'!U36*100,"-"))</f>
        <v>9.6029337016574576</v>
      </c>
      <c r="I36" s="63">
        <f>IF(OR('Tabel B1'!V36&lt;5,'Tabel B1'!D36&lt;0.5),"-",IFERROR('Tabel B1'!D36/'Tabel B1'!V36*100,"-"))</f>
        <v>13.914211902614968</v>
      </c>
      <c r="J36" s="63">
        <f>IF(OR('Tabel B1'!W36&lt;5,'Tabel B1'!E36&lt;0.5),"-",IFERROR('Tabel B1'!E36/'Tabel B1'!W36*100,"-"))</f>
        <v>10.350739978331527</v>
      </c>
      <c r="K36" s="58"/>
      <c r="L36" s="63">
        <f>IF(OR('Tabel B1'!X36&lt;5,'Tabel B1'!Z36&lt;0.5),"-",IFERROR('Tabel B1'!Z36/'Tabel B1'!X36*100,"-"))</f>
        <v>5.7197858835218591</v>
      </c>
      <c r="R36" s="52" t="s">
        <v>50</v>
      </c>
      <c r="S36" s="51"/>
      <c r="T36" s="58">
        <v>9788</v>
      </c>
      <c r="U36" s="58">
        <v>1991</v>
      </c>
      <c r="V36" s="113">
        <v>1109</v>
      </c>
      <c r="W36" s="58">
        <v>923</v>
      </c>
      <c r="X36" s="58">
        <v>26168</v>
      </c>
      <c r="Y36" s="58">
        <v>1966</v>
      </c>
      <c r="Z36" s="113">
        <v>1496.7535700000001</v>
      </c>
    </row>
    <row r="37" spans="1:26" ht="15.75" customHeight="1" x14ac:dyDescent="0.2">
      <c r="A37" s="50" t="s">
        <v>51</v>
      </c>
      <c r="B37" s="57">
        <v>589.89832999999999</v>
      </c>
      <c r="C37" s="57">
        <v>333.66244999999998</v>
      </c>
      <c r="D37" s="108">
        <v>147.91741999999999</v>
      </c>
      <c r="E37" s="57">
        <v>119.9027</v>
      </c>
      <c r="F37" s="58"/>
      <c r="G37" s="62">
        <f>IF(OR('Tabel B1'!T37&lt;5,'Tabel B1'!B37&lt;0.5),"-",IFERROR('Tabel B1'!B37/'Tabel B1'!T37*100,"-"))</f>
        <v>6.1498991868223518</v>
      </c>
      <c r="H37" s="62">
        <f>IF(OR('Tabel B1'!U37&lt;5,'Tabel B1'!C37&lt;0.5),"-",IFERROR('Tabel B1'!C37/'Tabel B1'!U37*100,"-"))</f>
        <v>8.0188043739485693</v>
      </c>
      <c r="I37" s="62">
        <f>IF(OR('Tabel B1'!V37&lt;5,'Tabel B1'!D37&lt;0.5),"-",IFERROR('Tabel B1'!D37/'Tabel B1'!V37*100,"-"))</f>
        <v>11.088262368815592</v>
      </c>
      <c r="J37" s="62">
        <f>IF(OR('Tabel B1'!W37&lt;5,'Tabel B1'!E37&lt;0.5),"-",IFERROR('Tabel B1'!E37/'Tabel B1'!W37*100,"-"))</f>
        <v>9.8766639209225691</v>
      </c>
      <c r="K37" s="58"/>
      <c r="L37" s="62">
        <f>IF(OR('Tabel B1'!X37&lt;5,'Tabel B1'!Z37&lt;0.5),"-",IFERROR('Tabel B1'!Z37/'Tabel B1'!X37*100,"-"))</f>
        <v>5.4212643312101916</v>
      </c>
      <c r="R37" s="50" t="s">
        <v>51</v>
      </c>
      <c r="S37" s="51"/>
      <c r="T37" s="57">
        <v>9592</v>
      </c>
      <c r="U37" s="57">
        <v>4161</v>
      </c>
      <c r="V37" s="108">
        <v>1334</v>
      </c>
      <c r="W37" s="57">
        <v>1214</v>
      </c>
      <c r="X37" s="57">
        <v>35168</v>
      </c>
      <c r="Y37" s="57">
        <v>2437</v>
      </c>
      <c r="Z37" s="108">
        <v>1906.55024</v>
      </c>
    </row>
    <row r="38" spans="1:26" ht="15.75" customHeight="1" x14ac:dyDescent="0.2">
      <c r="A38" s="52" t="s">
        <v>52</v>
      </c>
      <c r="B38" s="58">
        <v>83.263890000000004</v>
      </c>
      <c r="C38" s="58">
        <v>65.723200000000006</v>
      </c>
      <c r="D38" s="113">
        <v>26.701799999999999</v>
      </c>
      <c r="E38" s="58">
        <v>39.704979999999999</v>
      </c>
      <c r="F38" s="58"/>
      <c r="G38" s="63">
        <f>IF(OR('Tabel B1'!T38&lt;5,'Tabel B1'!B38&lt;0.5),"-",IFERROR('Tabel B1'!B38/'Tabel B1'!T38*100,"-"))</f>
        <v>7.5625694822888292</v>
      </c>
      <c r="H38" s="63">
        <f>IF(OR('Tabel B1'!U38&lt;5,'Tabel B1'!C38&lt;0.5),"-",IFERROR('Tabel B1'!C38/'Tabel B1'!U38*100,"-"))</f>
        <v>9.9279758308157113</v>
      </c>
      <c r="I38" s="63">
        <f>IF(OR('Tabel B1'!V38&lt;5,'Tabel B1'!D38&lt;0.5),"-",IFERROR('Tabel B1'!D38/'Tabel B1'!V38*100,"-"))</f>
        <v>9.745182481751824</v>
      </c>
      <c r="J38" s="63">
        <f>IF(OR('Tabel B1'!W38&lt;5,'Tabel B1'!E38&lt;0.5),"-",IFERROR('Tabel B1'!E38/'Tabel B1'!W38*100,"-"))</f>
        <v>14.815291044776119</v>
      </c>
      <c r="K38" s="58"/>
      <c r="L38" s="63">
        <f>IF(OR('Tabel B1'!X38&lt;5,'Tabel B1'!Z38&lt;0.5),"-",IFERROR('Tabel B1'!Z38/'Tabel B1'!X38*100,"-"))</f>
        <v>6.3048340968586389</v>
      </c>
      <c r="R38" s="52" t="s">
        <v>52</v>
      </c>
      <c r="S38" s="51"/>
      <c r="T38" s="58">
        <v>1101</v>
      </c>
      <c r="U38" s="58">
        <v>662</v>
      </c>
      <c r="V38" s="113">
        <v>274</v>
      </c>
      <c r="W38" s="58">
        <v>268</v>
      </c>
      <c r="X38" s="58">
        <v>6112</v>
      </c>
      <c r="Y38" s="58">
        <v>495</v>
      </c>
      <c r="Z38" s="113">
        <v>385.35145999999997</v>
      </c>
    </row>
    <row r="39" spans="1:26" ht="15.75" customHeight="1" x14ac:dyDescent="0.2">
      <c r="A39" s="50" t="s">
        <v>53</v>
      </c>
      <c r="B39" s="57">
        <v>127.59558</v>
      </c>
      <c r="C39" s="57">
        <v>47.954219999999999</v>
      </c>
      <c r="D39" s="108">
        <v>24.341670000000001</v>
      </c>
      <c r="E39" s="57">
        <v>22.63644</v>
      </c>
      <c r="F39" s="58"/>
      <c r="G39" s="62">
        <f>IF(OR('Tabel B1'!T39&lt;5,'Tabel B1'!B39&lt;0.5),"-",IFERROR('Tabel B1'!B39/'Tabel B1'!T39*100,"-"))</f>
        <v>12.424107108081792</v>
      </c>
      <c r="H39" s="62">
        <f>IF(OR('Tabel B1'!U39&lt;5,'Tabel B1'!C39&lt;0.5),"-",IFERROR('Tabel B1'!C39/'Tabel B1'!U39*100,"-"))</f>
        <v>9.5336421471172965</v>
      </c>
      <c r="I39" s="62">
        <f>IF(OR('Tabel B1'!V39&lt;5,'Tabel B1'!D39&lt;0.5),"-",IFERROR('Tabel B1'!D39/'Tabel B1'!V39*100,"-"))</f>
        <v>12.879190476190477</v>
      </c>
      <c r="J39" s="62">
        <f>IF(OR('Tabel B1'!W39&lt;5,'Tabel B1'!E39&lt;0.5),"-",IFERROR('Tabel B1'!E39/'Tabel B1'!W39*100,"-"))</f>
        <v>12.369639344262296</v>
      </c>
      <c r="K39" s="58"/>
      <c r="L39" s="62">
        <f>IF(OR('Tabel B1'!X39&lt;5,'Tabel B1'!Z39&lt;0.5),"-",IFERROR('Tabel B1'!Z39/'Tabel B1'!X39*100,"-"))</f>
        <v>6.6633885682368277</v>
      </c>
      <c r="R39" s="50" t="s">
        <v>53</v>
      </c>
      <c r="S39" s="51"/>
      <c r="T39" s="57">
        <v>1027</v>
      </c>
      <c r="U39" s="57">
        <v>503</v>
      </c>
      <c r="V39" s="108">
        <v>189</v>
      </c>
      <c r="W39" s="57">
        <v>183</v>
      </c>
      <c r="X39" s="57">
        <v>5371</v>
      </c>
      <c r="Y39" s="57">
        <v>450</v>
      </c>
      <c r="Z39" s="108">
        <v>357.89060000000001</v>
      </c>
    </row>
    <row r="40" spans="1:26" ht="15.75" customHeight="1" x14ac:dyDescent="0.2">
      <c r="A40" s="52" t="s">
        <v>54</v>
      </c>
      <c r="B40" s="58">
        <v>147.41595000000001</v>
      </c>
      <c r="C40" s="58">
        <v>65.803030000000007</v>
      </c>
      <c r="D40" s="113">
        <v>24.96227</v>
      </c>
      <c r="E40" s="58">
        <v>27.828849999999999</v>
      </c>
      <c r="F40" s="58"/>
      <c r="G40" s="63">
        <f>IF(OR('Tabel B1'!T40&lt;5,'Tabel B1'!B40&lt;0.5),"-",IFERROR('Tabel B1'!B40/'Tabel B1'!T40*100,"-"))</f>
        <v>7.8080481991525428</v>
      </c>
      <c r="H40" s="63">
        <f>IF(OR('Tabel B1'!U40&lt;5,'Tabel B1'!C40&lt;0.5),"-",IFERROR('Tabel B1'!C40/'Tabel B1'!U40*100,"-"))</f>
        <v>8.2459937343358405</v>
      </c>
      <c r="I40" s="63">
        <f>IF(OR('Tabel B1'!V40&lt;5,'Tabel B1'!D40&lt;0.5),"-",IFERROR('Tabel B1'!D40/'Tabel B1'!V40*100,"-"))</f>
        <v>10.106182186234818</v>
      </c>
      <c r="J40" s="63">
        <f>IF(OR('Tabel B1'!W40&lt;5,'Tabel B1'!E40&lt;0.5),"-",IFERROR('Tabel B1'!E40/'Tabel B1'!W40*100,"-"))</f>
        <v>10.010377697841728</v>
      </c>
      <c r="K40" s="58"/>
      <c r="L40" s="63">
        <f>IF(OR('Tabel B1'!X40&lt;5,'Tabel B1'!Z40&lt;0.5),"-",IFERROR('Tabel B1'!Z40/'Tabel B1'!X40*100,"-"))</f>
        <v>6.1022840698597509</v>
      </c>
      <c r="R40" s="52" t="s">
        <v>54</v>
      </c>
      <c r="S40" s="51"/>
      <c r="T40" s="58">
        <v>1888</v>
      </c>
      <c r="U40" s="58">
        <v>798</v>
      </c>
      <c r="V40" s="113">
        <v>247</v>
      </c>
      <c r="W40" s="58">
        <v>278</v>
      </c>
      <c r="X40" s="58">
        <v>7558</v>
      </c>
      <c r="Y40" s="58">
        <v>610</v>
      </c>
      <c r="Z40" s="113">
        <v>461.21062999999998</v>
      </c>
    </row>
    <row r="41" spans="1:26" ht="15.75" customHeight="1" x14ac:dyDescent="0.2">
      <c r="A41" s="50" t="s">
        <v>55</v>
      </c>
      <c r="B41" s="57">
        <v>117.09848</v>
      </c>
      <c r="C41" s="57">
        <v>75.265389999999996</v>
      </c>
      <c r="D41" s="108">
        <v>97.677909999999997</v>
      </c>
      <c r="E41" s="57">
        <v>12.08695</v>
      </c>
      <c r="F41" s="58"/>
      <c r="G41" s="62">
        <f>IF(OR('Tabel B1'!T41&lt;5,'Tabel B1'!B41&lt;0.5),"-",IFERROR('Tabel B1'!B41/'Tabel B1'!T41*100,"-"))</f>
        <v>7.6987823800131485</v>
      </c>
      <c r="H41" s="62">
        <f>IF(OR('Tabel B1'!U41&lt;5,'Tabel B1'!C41&lt;0.5),"-",IFERROR('Tabel B1'!C41/'Tabel B1'!U41*100,"-"))</f>
        <v>12.004049441786284</v>
      </c>
      <c r="I41" s="62">
        <f>IF(OR('Tabel B1'!V41&lt;5,'Tabel B1'!D41&lt;0.5),"-",IFERROR('Tabel B1'!D41/'Tabel B1'!V41*100,"-"))</f>
        <v>23.480266826923078</v>
      </c>
      <c r="J41" s="62">
        <f>IF(OR('Tabel B1'!W41&lt;5,'Tabel B1'!E41&lt;0.5),"-",IFERROR('Tabel B1'!E41/'Tabel B1'!W41*100,"-"))</f>
        <v>11.511380952380952</v>
      </c>
      <c r="K41" s="58"/>
      <c r="L41" s="62">
        <f>IF(OR('Tabel B1'!X41&lt;5,'Tabel B1'!Z41&lt;0.5),"-",IFERROR('Tabel B1'!Z41/'Tabel B1'!X41*100,"-"))</f>
        <v>9.5698416361974399</v>
      </c>
      <c r="R41" s="50" t="s">
        <v>55</v>
      </c>
      <c r="S41" s="51"/>
      <c r="T41" s="57">
        <v>1521</v>
      </c>
      <c r="U41" s="57">
        <v>627</v>
      </c>
      <c r="V41" s="108">
        <v>416</v>
      </c>
      <c r="W41" s="57">
        <v>105</v>
      </c>
      <c r="X41" s="57">
        <v>4376</v>
      </c>
      <c r="Y41" s="57">
        <v>527</v>
      </c>
      <c r="Z41" s="108">
        <v>418.77627000000001</v>
      </c>
    </row>
    <row r="42" spans="1:26" ht="15.75" customHeight="1" x14ac:dyDescent="0.2">
      <c r="A42" s="52" t="s">
        <v>56</v>
      </c>
      <c r="B42" s="58">
        <v>26.024450000000002</v>
      </c>
      <c r="C42" s="58">
        <v>15.016529999999999</v>
      </c>
      <c r="D42" s="113">
        <v>10.655519999999999</v>
      </c>
      <c r="E42" s="58">
        <v>4.3834600000000004</v>
      </c>
      <c r="F42" s="58"/>
      <c r="G42" s="63">
        <f>IF(OR('Tabel B1'!T42&lt;5,'Tabel B1'!B42&lt;0.5),"-",IFERROR('Tabel B1'!B42/'Tabel B1'!T42*100,"-"))</f>
        <v>5.8220246085011187</v>
      </c>
      <c r="H42" s="63">
        <f>IF(OR('Tabel B1'!U42&lt;5,'Tabel B1'!C42&lt;0.5),"-",IFERROR('Tabel B1'!C42/'Tabel B1'!U42*100,"-"))</f>
        <v>10.285294520547945</v>
      </c>
      <c r="I42" s="63">
        <f>IF(OR('Tabel B1'!V42&lt;5,'Tabel B1'!D42&lt;0.5),"-",IFERROR('Tabel B1'!D42/'Tabel B1'!V42*100,"-"))</f>
        <v>18.060203389830505</v>
      </c>
      <c r="J42" s="63">
        <f>IF(OR('Tabel B1'!W42&lt;5,'Tabel B1'!E42&lt;0.5),"-",IFERROR('Tabel B1'!E42/'Tabel B1'!W42*100,"-"))</f>
        <v>10.95865</v>
      </c>
      <c r="K42" s="58"/>
      <c r="L42" s="63">
        <f>IF(OR('Tabel B1'!X42&lt;5,'Tabel B1'!Z42&lt;0.5),"-",IFERROR('Tabel B1'!Z42/'Tabel B1'!X42*100,"-"))</f>
        <v>6.216699777613047</v>
      </c>
      <c r="R42" s="52" t="s">
        <v>56</v>
      </c>
      <c r="S42" s="51"/>
      <c r="T42" s="58">
        <v>447</v>
      </c>
      <c r="U42" s="58">
        <v>146</v>
      </c>
      <c r="V42" s="113">
        <v>59</v>
      </c>
      <c r="W42" s="58">
        <v>40</v>
      </c>
      <c r="X42" s="58">
        <v>1349</v>
      </c>
      <c r="Y42" s="58">
        <v>110</v>
      </c>
      <c r="Z42" s="113">
        <v>83.863280000000003</v>
      </c>
    </row>
    <row r="43" spans="1:26" ht="15.75" customHeight="1" x14ac:dyDescent="0.2">
      <c r="A43" s="50" t="s">
        <v>57</v>
      </c>
      <c r="B43" s="57">
        <v>146.80347</v>
      </c>
      <c r="C43" s="57">
        <v>73.498410000000007</v>
      </c>
      <c r="D43" s="108">
        <v>29.58024</v>
      </c>
      <c r="E43" s="57">
        <v>34.516930000000002</v>
      </c>
      <c r="F43" s="58"/>
      <c r="G43" s="62">
        <f>IF(OR('Tabel B1'!T43&lt;5,'Tabel B1'!B43&lt;0.5),"-",IFERROR('Tabel B1'!B43/'Tabel B1'!T43*100,"-"))</f>
        <v>11.129906747536014</v>
      </c>
      <c r="H43" s="62">
        <f>IF(OR('Tabel B1'!U43&lt;5,'Tabel B1'!C43&lt;0.5),"-",IFERROR('Tabel B1'!C43/'Tabel B1'!U43*100,"-"))</f>
        <v>12.148497520661158</v>
      </c>
      <c r="I43" s="62">
        <f>IF(OR('Tabel B1'!V43&lt;5,'Tabel B1'!D43&lt;0.5),"-",IFERROR('Tabel B1'!D43/'Tabel B1'!V43*100,"-"))</f>
        <v>14.153224880382776</v>
      </c>
      <c r="J43" s="62">
        <f>IF(OR('Tabel B1'!W43&lt;5,'Tabel B1'!E43&lt;0.5),"-",IFERROR('Tabel B1'!E43/'Tabel B1'!W43*100,"-"))</f>
        <v>12.976289473684211</v>
      </c>
      <c r="K43" s="58"/>
      <c r="L43" s="62">
        <f>IF(OR('Tabel B1'!X43&lt;5,'Tabel B1'!Z43&lt;0.5),"-",IFERROR('Tabel B1'!Z43/'Tabel B1'!X43*100,"-"))</f>
        <v>10.357001454192922</v>
      </c>
      <c r="R43" s="50" t="s">
        <v>57</v>
      </c>
      <c r="S43" s="51"/>
      <c r="T43" s="57">
        <v>1319</v>
      </c>
      <c r="U43" s="57">
        <v>605</v>
      </c>
      <c r="V43" s="108">
        <v>209</v>
      </c>
      <c r="W43" s="57">
        <v>266</v>
      </c>
      <c r="X43" s="57">
        <v>4126</v>
      </c>
      <c r="Y43" s="57">
        <v>557</v>
      </c>
      <c r="Z43" s="108">
        <v>427.32988</v>
      </c>
    </row>
    <row r="44" spans="1:26" ht="15.75" customHeight="1" x14ac:dyDescent="0.2">
      <c r="A44" s="52" t="s">
        <v>58</v>
      </c>
      <c r="B44" s="58">
        <v>86.476020000000005</v>
      </c>
      <c r="C44" s="58">
        <v>25.878499999999999</v>
      </c>
      <c r="D44" s="113">
        <v>20.201460000000001</v>
      </c>
      <c r="E44" s="58">
        <v>5.8703900000000004</v>
      </c>
      <c r="F44" s="58"/>
      <c r="G44" s="63">
        <f>IF(OR('Tabel B1'!T44&lt;5,'Tabel B1'!B44&lt;0.5),"-",IFERROR('Tabel B1'!B44/'Tabel B1'!T44*100,"-"))</f>
        <v>12.044013927576602</v>
      </c>
      <c r="H44" s="63">
        <f>IF(OR('Tabel B1'!U44&lt;5,'Tabel B1'!C44&lt;0.5),"-",IFERROR('Tabel B1'!C44/'Tabel B1'!U44*100,"-"))</f>
        <v>9.8024621212121197</v>
      </c>
      <c r="I44" s="63">
        <f>IF(OR('Tabel B1'!V44&lt;5,'Tabel B1'!D44&lt;0.5),"-",IFERROR('Tabel B1'!D44/'Tabel B1'!V44*100,"-"))</f>
        <v>12.024678571428572</v>
      </c>
      <c r="J44" s="63">
        <f>IF(OR('Tabel B1'!W44&lt;5,'Tabel B1'!E44&lt;0.5),"-",IFERROR('Tabel B1'!E44/'Tabel B1'!W44*100,"-"))</f>
        <v>5.3856788990825697</v>
      </c>
      <c r="K44" s="58"/>
      <c r="L44" s="63">
        <f>IF(OR('Tabel B1'!X44&lt;5,'Tabel B1'!Z44&lt;0.5),"-",IFERROR('Tabel B1'!Z44/'Tabel B1'!X44*100,"-"))</f>
        <v>7.918527519379845</v>
      </c>
      <c r="M44" t="s">
        <v>174</v>
      </c>
      <c r="R44" s="52" t="s">
        <v>58</v>
      </c>
      <c r="S44" s="51"/>
      <c r="T44" s="58">
        <v>718</v>
      </c>
      <c r="U44" s="58">
        <v>264</v>
      </c>
      <c r="V44" s="113">
        <v>168</v>
      </c>
      <c r="W44" s="58">
        <v>109</v>
      </c>
      <c r="X44" s="58">
        <v>2580</v>
      </c>
      <c r="Y44" s="58">
        <v>272</v>
      </c>
      <c r="Z44" s="113">
        <v>204.29801</v>
      </c>
    </row>
    <row r="45" spans="1:26" ht="15.75" customHeight="1" x14ac:dyDescent="0.2">
      <c r="A45" s="50" t="s">
        <v>59</v>
      </c>
      <c r="B45" s="57">
        <v>394.68907999999999</v>
      </c>
      <c r="C45" s="57">
        <v>112.29651</v>
      </c>
      <c r="D45" s="108">
        <v>65.763109999999998</v>
      </c>
      <c r="E45" s="57">
        <v>62.187359999999998</v>
      </c>
      <c r="F45" s="58"/>
      <c r="G45" s="62">
        <f>IF(OR('Tabel B1'!T45&lt;5,'Tabel B1'!B45&lt;0.5),"-",IFERROR('Tabel B1'!B45/'Tabel B1'!T45*100,"-"))</f>
        <v>6.3414055269922871</v>
      </c>
      <c r="H45" s="62">
        <f>IF(OR('Tabel B1'!U45&lt;5,'Tabel B1'!C45&lt;0.5),"-",IFERROR('Tabel B1'!C45/'Tabel B1'!U45*100,"-"))</f>
        <v>6.9923107098381063</v>
      </c>
      <c r="I45" s="62">
        <f>IF(OR('Tabel B1'!V45&lt;5,'Tabel B1'!D45&lt;0.5),"-",IFERROR('Tabel B1'!D45/'Tabel B1'!V45*100,"-"))</f>
        <v>10.180047987616099</v>
      </c>
      <c r="J45" s="62">
        <f>IF(OR('Tabel B1'!W45&lt;5,'Tabel B1'!E45&lt;0.5),"-",IFERROR('Tabel B1'!E45/'Tabel B1'!W45*100,"-"))</f>
        <v>8.7464641350210961</v>
      </c>
      <c r="K45" s="58"/>
      <c r="L45" s="62">
        <f>IF(OR('Tabel B1'!X45&lt;5,'Tabel B1'!Z45&lt;0.5),"-",IFERROR('Tabel B1'!Z45/'Tabel B1'!X45*100,"-"))</f>
        <v>5.5415588955898984</v>
      </c>
      <c r="R45" s="50" t="s">
        <v>59</v>
      </c>
      <c r="S45" s="51"/>
      <c r="T45" s="57">
        <v>6224</v>
      </c>
      <c r="U45" s="57">
        <v>1606</v>
      </c>
      <c r="V45" s="108">
        <v>646</v>
      </c>
      <c r="W45" s="57">
        <v>711</v>
      </c>
      <c r="X45" s="57">
        <v>21224</v>
      </c>
      <c r="Y45" s="57">
        <v>1569</v>
      </c>
      <c r="Z45" s="108">
        <v>1176.1404600000001</v>
      </c>
    </row>
    <row r="46" spans="1:26" ht="15.75" customHeight="1" x14ac:dyDescent="0.2">
      <c r="A46" s="59"/>
      <c r="K46" s="58"/>
      <c r="R46" s="51"/>
      <c r="S46" s="51"/>
      <c r="T46" s="58"/>
      <c r="U46" s="58"/>
      <c r="V46" s="113"/>
      <c r="W46" s="58"/>
      <c r="X46" s="58"/>
      <c r="Y46" s="58"/>
      <c r="Z46" s="113"/>
    </row>
    <row r="47" spans="1:26" ht="15.75" customHeight="1" x14ac:dyDescent="0.2">
      <c r="A47" s="53" t="s">
        <v>20</v>
      </c>
      <c r="B47" s="117">
        <f>SUM(B9:B45)-SUM(B17:B20)</f>
        <v>5778.1007799999998</v>
      </c>
      <c r="C47" s="117">
        <f>SUM(C9:C45)-SUM(C17:C20)</f>
        <v>2864.45019</v>
      </c>
      <c r="D47" s="117">
        <f>SUM(D9:D45)-SUM(D17:D20)</f>
        <v>1597.4259199999999</v>
      </c>
      <c r="E47" s="117">
        <f>SUM(E9:E45)-SUM(E17:E20)</f>
        <v>1220.3854200000001</v>
      </c>
      <c r="F47" s="120">
        <f t="shared" ref="F47" si="0">SUM(F9:F45)-SUM(F17:F20)</f>
        <v>0</v>
      </c>
      <c r="G47" s="70">
        <f>IF(OR('Tabel B1'!T47&lt;5,'Tabel B1'!B47&lt;0.5),"-",IFERROR('Tabel B1'!B47/'Tabel B1'!T47*100,"-"))</f>
        <v>6.8041695478097033</v>
      </c>
      <c r="H47" s="70">
        <f>IF(OR('Tabel B1'!U47&lt;5,'Tabel B1'!C47&lt;0.5),"-",IFERROR('Tabel B1'!C47/'Tabel B1'!U47*100,"-"))</f>
        <v>8.249194188457551</v>
      </c>
      <c r="I47" s="70">
        <f>IF(OR('Tabel B1'!V47&lt;5,'Tabel B1'!D47&lt;0.5),"-",IFERROR('Tabel B1'!D47/'Tabel B1'!V47*100,"-"))</f>
        <v>10.974346798571036</v>
      </c>
      <c r="J47" s="70">
        <f>IF(OR('Tabel B1'!W47&lt;5,'Tabel B1'!E47&lt;0.5),"-",IFERROR('Tabel B1'!E47/'Tabel B1'!W47*100,"-"))</f>
        <v>9.1093932970067932</v>
      </c>
      <c r="K47" s="85"/>
      <c r="L47" s="70">
        <f>IF(OR('Tabel B1'!X47&lt;5,'Tabel B1'!Z47&lt;0.5),"-",IFERROR('Tabel B1'!Z47/'Tabel B1'!X47*100,"-"))</f>
        <v>5.3594360577772591</v>
      </c>
      <c r="R47" s="52" t="s">
        <v>20</v>
      </c>
      <c r="S47" s="51"/>
      <c r="T47" s="57">
        <v>84920</v>
      </c>
      <c r="U47" s="57">
        <v>34724</v>
      </c>
      <c r="V47" s="108">
        <v>14556</v>
      </c>
      <c r="W47" s="57">
        <v>13397</v>
      </c>
      <c r="X47" s="57">
        <v>333903</v>
      </c>
      <c r="Y47" s="57">
        <v>23379</v>
      </c>
      <c r="Z47" s="108">
        <v>17895.317780000001</v>
      </c>
    </row>
    <row r="48" spans="1:26" ht="15.75" customHeight="1" x14ac:dyDescent="0.2">
      <c r="A48" s="44"/>
      <c r="B48" s="106"/>
      <c r="C48" s="106"/>
      <c r="D48" s="106"/>
      <c r="E48" s="106"/>
      <c r="F48" s="103"/>
      <c r="G48" s="71"/>
      <c r="H48" s="71"/>
      <c r="I48" s="71"/>
      <c r="J48" s="71"/>
      <c r="K48" s="58"/>
      <c r="L48" s="71"/>
      <c r="R48" s="51"/>
      <c r="S48" s="51"/>
      <c r="T48" s="58"/>
      <c r="U48" s="58"/>
      <c r="V48" s="113"/>
      <c r="W48" s="58"/>
      <c r="X48" s="58"/>
      <c r="Y48" s="58"/>
      <c r="Z48" s="113"/>
    </row>
    <row r="49" spans="1:26" ht="15.75" customHeight="1" x14ac:dyDescent="0.2">
      <c r="A49" s="35" t="s">
        <v>60</v>
      </c>
      <c r="B49" s="57">
        <v>367.10036000000002</v>
      </c>
      <c r="C49" s="57">
        <v>206.37934000000001</v>
      </c>
      <c r="D49" s="108">
        <v>253.02875</v>
      </c>
      <c r="E49" s="57">
        <v>142.61959999999999</v>
      </c>
      <c r="F49" s="69"/>
      <c r="G49" s="68">
        <f>IF(OR('Tabel B1'!T49&lt;5,'Tabel B1'!B49&lt;0.5),"-",IFERROR('Tabel B1'!B49/'Tabel B1'!T49*100,"-"))</f>
        <v>4.121944307208623</v>
      </c>
      <c r="H49" s="68">
        <f>IF(OR('Tabel B1'!U49&lt;5,'Tabel B1'!C49&lt;0.5),"-",IFERROR('Tabel B1'!C49/'Tabel B1'!U49*100,"-"))</f>
        <v>4.1054175452556203</v>
      </c>
      <c r="I49" s="68">
        <f>IF(OR('Tabel B1'!V49&lt;5,'Tabel B1'!D49&lt;0.5),"-",IFERROR('Tabel B1'!D49/'Tabel B1'!V49*100,"-"))</f>
        <v>7.2480306502434839</v>
      </c>
      <c r="J49" s="68">
        <f>IF(OR('Tabel B1'!W49&lt;5,'Tabel B1'!E49&lt;0.5),"-",IFERROR('Tabel B1'!E49/'Tabel B1'!W49*100,"-"))</f>
        <v>5.6527784383670232</v>
      </c>
      <c r="K49" s="58"/>
      <c r="L49" s="68">
        <f>IF(OR('Tabel B1'!X49&lt;5,'Tabel B1'!Z49&lt;0.5),"-",IFERROR('Tabel B1'!Z49/'Tabel B1'!X49*100,"-"))</f>
        <v>2.8436400110680689</v>
      </c>
      <c r="R49" s="50" t="s">
        <v>167</v>
      </c>
      <c r="S49" s="51"/>
      <c r="T49" s="57">
        <v>8906</v>
      </c>
      <c r="U49" s="57">
        <v>5027</v>
      </c>
      <c r="V49" s="108">
        <v>3491</v>
      </c>
      <c r="W49" s="57">
        <v>2523</v>
      </c>
      <c r="X49" s="57">
        <v>65052</v>
      </c>
      <c r="Y49" s="57">
        <v>2391</v>
      </c>
      <c r="Z49" s="108">
        <v>1849.8447000000001</v>
      </c>
    </row>
    <row r="50" spans="1:26" ht="15.75" customHeight="1" x14ac:dyDescent="0.2">
      <c r="A50" s="38" t="s">
        <v>61</v>
      </c>
      <c r="B50" s="58">
        <v>1701.6328799999999</v>
      </c>
      <c r="C50" s="58">
        <v>854.04416000000003</v>
      </c>
      <c r="D50" s="113">
        <v>370.91624000000002</v>
      </c>
      <c r="E50" s="58">
        <v>307.03487000000001</v>
      </c>
      <c r="F50" s="69"/>
      <c r="G50" s="69">
        <f>IF(OR('Tabel B1'!T50&lt;5,'Tabel B1'!B50&lt;0.5),"-",IFERROR('Tabel B1'!B50/'Tabel B1'!T50*100,"-"))</f>
        <v>8.8520672111533063</v>
      </c>
      <c r="H50" s="69">
        <f>IF(OR('Tabel B1'!U50&lt;5,'Tabel B1'!C50&lt;0.5),"-",IFERROR('Tabel B1'!C50/'Tabel B1'!U50*100,"-"))</f>
        <v>9.889348772579897</v>
      </c>
      <c r="I50" s="69">
        <f>IF(OR('Tabel B1'!V50&lt;5,'Tabel B1'!D50&lt;0.5),"-",IFERROR('Tabel B1'!D50/'Tabel B1'!V50*100,"-"))</f>
        <v>13.23755317630264</v>
      </c>
      <c r="J50" s="69">
        <f>IF(OR('Tabel B1'!W50&lt;5,'Tabel B1'!E50&lt;0.5),"-",IFERROR('Tabel B1'!E50/'Tabel B1'!W50*100,"-"))</f>
        <v>9.6098550860719882</v>
      </c>
      <c r="K50" s="58"/>
      <c r="L50" s="69">
        <f>IF(OR('Tabel B1'!X50&lt;5,'Tabel B1'!Z50&lt;0.5),"-",IFERROR('Tabel B1'!Z50/'Tabel B1'!X50*100,"-"))</f>
        <v>7.2198859580012726</v>
      </c>
      <c r="R50" s="52" t="s">
        <v>168</v>
      </c>
      <c r="S50" s="51"/>
      <c r="T50" s="57">
        <v>19223</v>
      </c>
      <c r="U50" s="57">
        <v>8636</v>
      </c>
      <c r="V50" s="108">
        <v>2802</v>
      </c>
      <c r="W50" s="57">
        <v>3195</v>
      </c>
      <c r="X50" s="57">
        <v>66002</v>
      </c>
      <c r="Y50" s="57">
        <v>6361</v>
      </c>
      <c r="Z50" s="108">
        <v>4765.2691299999997</v>
      </c>
    </row>
    <row r="51" spans="1:26" ht="15.75" customHeight="1" x14ac:dyDescent="0.2">
      <c r="A51" s="35" t="s">
        <v>62</v>
      </c>
      <c r="B51" s="57">
        <v>1447.5513000000001</v>
      </c>
      <c r="C51" s="57">
        <v>736.63070000000005</v>
      </c>
      <c r="D51" s="108">
        <v>377.07166000000001</v>
      </c>
      <c r="E51" s="57">
        <v>297.26938000000001</v>
      </c>
      <c r="F51" s="69"/>
      <c r="G51" s="68">
        <f>IF(OR('Tabel B1'!T51&lt;5,'Tabel B1'!B51&lt;0.5),"-",IFERROR('Tabel B1'!B51/'Tabel B1'!T51*100,"-"))</f>
        <v>5.2965653128430299</v>
      </c>
      <c r="H51" s="68">
        <f>IF(OR('Tabel B1'!U51&lt;5,'Tabel B1'!C51&lt;0.5),"-",IFERROR('Tabel B1'!C51/'Tabel B1'!U51*100,"-"))</f>
        <v>8.061180783541257</v>
      </c>
      <c r="I51" s="68">
        <f>IF(OR('Tabel B1'!V51&lt;5,'Tabel B1'!D51&lt;0.5),"-",IFERROR('Tabel B1'!D51/'Tabel B1'!V51*100,"-"))</f>
        <v>11.06430927230047</v>
      </c>
      <c r="J51" s="68">
        <f>IF(OR('Tabel B1'!W51&lt;5,'Tabel B1'!E51&lt;0.5),"-",IFERROR('Tabel B1'!E51/'Tabel B1'!W51*100,"-"))</f>
        <v>9.4701936922586807</v>
      </c>
      <c r="K51" s="58"/>
      <c r="L51" s="68">
        <f>IF(OR('Tabel B1'!X51&lt;5,'Tabel B1'!Z51&lt;0.5),"-",IFERROR('Tabel B1'!Z51/'Tabel B1'!X51*100,"-"))</f>
        <v>4.8575977049108801</v>
      </c>
      <c r="R51" s="50" t="s">
        <v>169</v>
      </c>
      <c r="S51" s="51"/>
      <c r="T51" s="57">
        <v>27330</v>
      </c>
      <c r="U51" s="57">
        <v>9138</v>
      </c>
      <c r="V51" s="108">
        <v>3408</v>
      </c>
      <c r="W51" s="57">
        <v>3139</v>
      </c>
      <c r="X51" s="57">
        <v>91674</v>
      </c>
      <c r="Y51" s="57">
        <v>5746</v>
      </c>
      <c r="Z51" s="108">
        <v>4453.1541200000001</v>
      </c>
    </row>
    <row r="52" spans="1:26" ht="15.75" customHeight="1" x14ac:dyDescent="0.2">
      <c r="A52" s="44" t="s">
        <v>63</v>
      </c>
      <c r="R52" s="52" t="s">
        <v>170</v>
      </c>
      <c r="S52" s="51"/>
      <c r="T52" s="58">
        <v>657</v>
      </c>
      <c r="U52" s="58">
        <v>118</v>
      </c>
      <c r="V52" s="58">
        <v>48</v>
      </c>
      <c r="W52" s="58">
        <v>66</v>
      </c>
      <c r="X52" s="57">
        <v>3938</v>
      </c>
      <c r="Y52" s="57">
        <v>179</v>
      </c>
      <c r="Z52" s="108">
        <v>126.86833</v>
      </c>
    </row>
  </sheetData>
  <mergeCells count="3">
    <mergeCell ref="A3:L3"/>
    <mergeCell ref="B5:E5"/>
    <mergeCell ref="G5:J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25"/>
  <dimension ref="A1:AA47"/>
  <sheetViews>
    <sheetView topLeftCell="A4" workbookViewId="0">
      <selection activeCell="A12" sqref="A12"/>
    </sheetView>
  </sheetViews>
  <sheetFormatPr defaultRowHeight="12.75" x14ac:dyDescent="0.2"/>
  <cols>
    <col min="1" max="1" width="17.140625" style="87" customWidth="1"/>
    <col min="2" max="2" width="1.140625" style="87" customWidth="1"/>
    <col min="3" max="3" width="168.28515625" style="87" bestFit="1" customWidth="1"/>
    <col min="4" max="16384" width="9.140625" style="87"/>
  </cols>
  <sheetData>
    <row r="1" spans="1:27" ht="15.75" customHeight="1" x14ac:dyDescent="0.2"/>
    <row r="2" spans="1:27" ht="15.75" customHeight="1" x14ac:dyDescent="0.2"/>
    <row r="3" spans="1:27" ht="15.75" customHeight="1" x14ac:dyDescent="0.25">
      <c r="A3" s="137" t="s">
        <v>103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27" ht="15.75" customHeight="1" x14ac:dyDescent="0.2"/>
    <row r="5" spans="1:27" ht="15.75" customHeight="1" x14ac:dyDescent="0.2"/>
    <row r="6" spans="1:27" ht="15.75" customHeight="1" x14ac:dyDescent="0.2"/>
    <row r="7" spans="1:27" ht="15.75" customHeight="1" x14ac:dyDescent="0.2">
      <c r="C7" s="88" t="s">
        <v>104</v>
      </c>
    </row>
    <row r="8" spans="1:27" ht="15.75" hidden="1" customHeight="1" x14ac:dyDescent="0.2"/>
    <row r="9" spans="1:27" ht="15.75" customHeight="1" x14ac:dyDescent="0.2">
      <c r="A9" s="97" t="s">
        <v>232</v>
      </c>
      <c r="B9" s="89"/>
      <c r="C9" s="110" t="s">
        <v>105</v>
      </c>
    </row>
    <row r="10" spans="1:27" ht="15.75" customHeight="1" x14ac:dyDescent="0.2">
      <c r="A10" s="99" t="s">
        <v>233</v>
      </c>
      <c r="B10" s="89"/>
      <c r="C10" s="111" t="s">
        <v>106</v>
      </c>
    </row>
    <row r="11" spans="1:27" ht="15.75" customHeight="1" x14ac:dyDescent="0.2">
      <c r="A11" s="97" t="s">
        <v>231</v>
      </c>
      <c r="B11" s="89"/>
      <c r="C11" s="110" t="s">
        <v>222</v>
      </c>
    </row>
    <row r="12" spans="1:27" ht="15.75" customHeight="1" x14ac:dyDescent="0.2">
      <c r="A12" s="99" t="s">
        <v>107</v>
      </c>
      <c r="B12" s="89"/>
      <c r="C12" s="111" t="s">
        <v>223</v>
      </c>
    </row>
    <row r="13" spans="1:27" ht="15.75" customHeight="1" x14ac:dyDescent="0.2">
      <c r="A13" s="97" t="s">
        <v>108</v>
      </c>
      <c r="B13" s="89"/>
      <c r="C13" s="110" t="s">
        <v>109</v>
      </c>
      <c r="AA13" s="122" t="s">
        <v>171</v>
      </c>
    </row>
    <row r="14" spans="1:27" ht="15.75" customHeight="1" x14ac:dyDescent="0.2">
      <c r="A14" s="99" t="s">
        <v>110</v>
      </c>
      <c r="B14" s="89"/>
      <c r="C14" s="111" t="s">
        <v>111</v>
      </c>
    </row>
    <row r="15" spans="1:27" ht="15.75" customHeight="1" x14ac:dyDescent="0.2">
      <c r="A15" s="97" t="s">
        <v>112</v>
      </c>
      <c r="B15" s="89"/>
      <c r="C15" s="110" t="s">
        <v>113</v>
      </c>
    </row>
    <row r="16" spans="1:27" ht="15.75" customHeight="1" x14ac:dyDescent="0.2">
      <c r="A16" s="99" t="s">
        <v>114</v>
      </c>
      <c r="B16" s="89"/>
      <c r="C16" s="111" t="s">
        <v>115</v>
      </c>
    </row>
    <row r="17" spans="1:3" ht="15.75" customHeight="1" x14ac:dyDescent="0.2">
      <c r="A17" s="97" t="s">
        <v>35</v>
      </c>
      <c r="B17" s="89"/>
      <c r="C17" s="110" t="s">
        <v>116</v>
      </c>
    </row>
    <row r="18" spans="1:3" ht="15.75" customHeight="1" x14ac:dyDescent="0.2">
      <c r="A18" s="99" t="s">
        <v>117</v>
      </c>
      <c r="B18" s="89"/>
      <c r="C18" s="111" t="s">
        <v>118</v>
      </c>
    </row>
    <row r="19" spans="1:3" ht="15.75" customHeight="1" x14ac:dyDescent="0.2">
      <c r="A19" s="97" t="s">
        <v>37</v>
      </c>
      <c r="B19" s="89"/>
      <c r="C19" s="110" t="s">
        <v>119</v>
      </c>
    </row>
    <row r="20" spans="1:3" ht="15.75" customHeight="1" x14ac:dyDescent="0.2">
      <c r="A20" s="99" t="s">
        <v>120</v>
      </c>
      <c r="B20" s="89"/>
      <c r="C20" s="111" t="s">
        <v>121</v>
      </c>
    </row>
    <row r="21" spans="1:3" ht="15.75" customHeight="1" x14ac:dyDescent="0.2">
      <c r="A21" s="97" t="s">
        <v>122</v>
      </c>
      <c r="B21" s="90">
        <v>0</v>
      </c>
      <c r="C21" s="110" t="s">
        <v>175</v>
      </c>
    </row>
    <row r="22" spans="1:3" ht="15.75" customHeight="1" x14ac:dyDescent="0.2">
      <c r="A22" s="99" t="s">
        <v>123</v>
      </c>
      <c r="B22" s="89"/>
      <c r="C22" s="111" t="s">
        <v>124</v>
      </c>
    </row>
    <row r="23" spans="1:3" ht="15.75" customHeight="1" x14ac:dyDescent="0.2">
      <c r="A23" s="97" t="s">
        <v>125</v>
      </c>
      <c r="B23" s="89"/>
      <c r="C23" s="110" t="s">
        <v>126</v>
      </c>
    </row>
    <row r="24" spans="1:3" ht="15.75" customHeight="1" x14ac:dyDescent="0.2">
      <c r="A24" s="52" t="s">
        <v>191</v>
      </c>
      <c r="B24" s="89"/>
      <c r="C24" s="111" t="s">
        <v>192</v>
      </c>
    </row>
    <row r="25" spans="1:3" ht="15.75" customHeight="1" x14ac:dyDescent="0.2">
      <c r="A25" s="97" t="s">
        <v>127</v>
      </c>
      <c r="B25" s="89"/>
      <c r="C25" s="110" t="s">
        <v>128</v>
      </c>
    </row>
    <row r="26" spans="1:3" ht="15.75" customHeight="1" x14ac:dyDescent="0.2">
      <c r="A26" s="99" t="s">
        <v>129</v>
      </c>
      <c r="B26" s="89"/>
      <c r="C26" s="111" t="s">
        <v>130</v>
      </c>
    </row>
    <row r="27" spans="1:3" ht="15.75" customHeight="1" x14ac:dyDescent="0.2">
      <c r="A27" s="97" t="s">
        <v>131</v>
      </c>
      <c r="B27" s="89"/>
      <c r="C27" s="110" t="s">
        <v>224</v>
      </c>
    </row>
    <row r="28" spans="1:3" ht="15.75" customHeight="1" x14ac:dyDescent="0.2">
      <c r="A28" s="99" t="s">
        <v>132</v>
      </c>
      <c r="B28" s="89"/>
      <c r="C28" s="111" t="s">
        <v>133</v>
      </c>
    </row>
    <row r="29" spans="1:3" ht="15.75" customHeight="1" x14ac:dyDescent="0.2">
      <c r="A29" s="97" t="s">
        <v>134</v>
      </c>
      <c r="B29" s="89"/>
      <c r="C29" s="110" t="s">
        <v>135</v>
      </c>
    </row>
    <row r="30" spans="1:3" ht="15.75" customHeight="1" x14ac:dyDescent="0.2">
      <c r="A30" s="99" t="s">
        <v>136</v>
      </c>
      <c r="B30" s="89"/>
      <c r="C30" s="111" t="s">
        <v>137</v>
      </c>
    </row>
    <row r="31" spans="1:3" ht="15.75" customHeight="1" x14ac:dyDescent="0.2">
      <c r="A31" s="97" t="s">
        <v>138</v>
      </c>
      <c r="B31" s="89"/>
      <c r="C31" s="110" t="s">
        <v>139</v>
      </c>
    </row>
    <row r="32" spans="1:3" ht="15.75" customHeight="1" x14ac:dyDescent="0.2">
      <c r="A32" s="99" t="s">
        <v>140</v>
      </c>
      <c r="B32" s="89"/>
      <c r="C32" s="111" t="s">
        <v>141</v>
      </c>
    </row>
    <row r="33" spans="1:11" ht="15.75" customHeight="1" x14ac:dyDescent="0.2">
      <c r="A33" s="97" t="s">
        <v>142</v>
      </c>
      <c r="B33" s="89"/>
      <c r="C33" s="110" t="s">
        <v>143</v>
      </c>
    </row>
    <row r="34" spans="1:11" ht="15.75" customHeight="1" x14ac:dyDescent="0.2">
      <c r="A34" s="99" t="s">
        <v>144</v>
      </c>
      <c r="B34" s="89"/>
      <c r="C34" s="111" t="s">
        <v>145</v>
      </c>
    </row>
    <row r="35" spans="1:11" ht="15.75" customHeight="1" x14ac:dyDescent="0.2">
      <c r="A35" s="97" t="s">
        <v>53</v>
      </c>
      <c r="B35" s="89"/>
      <c r="C35" s="110" t="s">
        <v>146</v>
      </c>
    </row>
    <row r="36" spans="1:11" ht="15.75" customHeight="1" x14ac:dyDescent="0.2">
      <c r="A36" s="99" t="s">
        <v>147</v>
      </c>
      <c r="B36" s="89"/>
      <c r="C36" s="111" t="s">
        <v>148</v>
      </c>
    </row>
    <row r="37" spans="1:11" ht="15.75" customHeight="1" x14ac:dyDescent="0.2">
      <c r="A37" s="97" t="s">
        <v>149</v>
      </c>
      <c r="B37" s="89"/>
      <c r="C37" s="110" t="s">
        <v>149</v>
      </c>
    </row>
    <row r="38" spans="1:11" ht="15.75" customHeight="1" x14ac:dyDescent="0.2">
      <c r="A38" s="99" t="s">
        <v>150</v>
      </c>
      <c r="B38" s="89"/>
      <c r="C38" s="111" t="s">
        <v>151</v>
      </c>
    </row>
    <row r="39" spans="1:11" ht="15.75" customHeight="1" x14ac:dyDescent="0.2">
      <c r="A39" s="97" t="s">
        <v>152</v>
      </c>
      <c r="B39" s="89"/>
      <c r="C39" s="110" t="s">
        <v>153</v>
      </c>
    </row>
    <row r="40" spans="1:11" ht="15.75" customHeight="1" x14ac:dyDescent="0.2">
      <c r="A40" s="99" t="s">
        <v>154</v>
      </c>
      <c r="B40" s="89"/>
      <c r="C40" s="111" t="s">
        <v>155</v>
      </c>
    </row>
    <row r="41" spans="1:11" ht="15.75" customHeight="1" x14ac:dyDescent="0.2">
      <c r="A41" s="97" t="s">
        <v>156</v>
      </c>
      <c r="B41" s="89"/>
      <c r="C41" s="110" t="s">
        <v>157</v>
      </c>
    </row>
    <row r="42" spans="1:11" ht="15.75" customHeight="1" x14ac:dyDescent="0.2"/>
    <row r="43" spans="1:11" ht="15.75" customHeight="1" x14ac:dyDescent="0.2"/>
    <row r="44" spans="1:11" ht="15.75" customHeight="1" x14ac:dyDescent="0.2"/>
    <row r="47" spans="1:11" x14ac:dyDescent="0.2">
      <c r="B47" s="87">
        <f>SUM(B9:B45)-SUM(B17:B20)</f>
        <v>0</v>
      </c>
      <c r="C47" s="112"/>
      <c r="H47" s="112"/>
      <c r="I47" s="112"/>
      <c r="J47" s="112"/>
      <c r="K47" s="112"/>
    </row>
  </sheetData>
  <mergeCells count="1">
    <mergeCell ref="A3:L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28</vt:i4>
      </vt:variant>
      <vt:variant>
        <vt:lpstr>Navngivne områder</vt:lpstr>
      </vt:variant>
      <vt:variant>
        <vt:i4>18</vt:i4>
      </vt:variant>
    </vt:vector>
  </HeadingPairs>
  <TitlesOfParts>
    <vt:vector size="46" baseType="lpstr">
      <vt:lpstr>Nøgletalstabeller</vt:lpstr>
      <vt:lpstr>Efterløn</vt:lpstr>
      <vt:lpstr>Tabel 1</vt:lpstr>
      <vt:lpstr>Tabel 2</vt:lpstr>
      <vt:lpstr>Tabel 3</vt:lpstr>
      <vt:lpstr>Tabel 4 F</vt:lpstr>
      <vt:lpstr>Tabel 4 Be</vt:lpstr>
      <vt:lpstr>Tabel 4 Br</vt:lpstr>
      <vt:lpstr>Tabel 4 p (Be)</vt:lpstr>
      <vt:lpstr>Tabel 4 p (Br)</vt:lpstr>
      <vt:lpstr>Tabel 5 F</vt:lpstr>
      <vt:lpstr>Tabel 5 Be</vt:lpstr>
      <vt:lpstr>Tabel 5 Br</vt:lpstr>
      <vt:lpstr>Tabel 5 p (Be)</vt:lpstr>
      <vt:lpstr>Tabel 5 p (Br)</vt:lpstr>
      <vt:lpstr>Tabel 5 Dim F</vt:lpstr>
      <vt:lpstr>Tabel 5 Dim Br</vt:lpstr>
      <vt:lpstr>Tabel 5 Dim p (Br)</vt:lpstr>
      <vt:lpstr>Tabel 6</vt:lpstr>
      <vt:lpstr>Tabel 7.1</vt:lpstr>
      <vt:lpstr>Tabel 7.2</vt:lpstr>
      <vt:lpstr>Tabel A F</vt:lpstr>
      <vt:lpstr>Tabel A Be</vt:lpstr>
      <vt:lpstr>Tabel A Br</vt:lpstr>
      <vt:lpstr>Tabel A p (Be)</vt:lpstr>
      <vt:lpstr>Tabel A p (Br)</vt:lpstr>
      <vt:lpstr>Tabel B1</vt:lpstr>
      <vt:lpstr>Udd.oversigt</vt:lpstr>
      <vt:lpstr>Udd.oversigt!_Toc364257418</vt:lpstr>
      <vt:lpstr>'Tabel 1'!Udskriftsområde</vt:lpstr>
      <vt:lpstr>'Tabel 2'!Udskriftsområde</vt:lpstr>
      <vt:lpstr>'Tabel 3'!Udskriftsområde</vt:lpstr>
      <vt:lpstr>'Tabel 4 Be'!Udskriftsområde</vt:lpstr>
      <vt:lpstr>'Tabel 4 Br'!Udskriftsområde</vt:lpstr>
      <vt:lpstr>'Tabel 4 F'!Udskriftsområde</vt:lpstr>
      <vt:lpstr>'Tabel 4 p (Be)'!Udskriftsområde</vt:lpstr>
      <vt:lpstr>'Tabel 4 p (Br)'!Udskriftsområde</vt:lpstr>
      <vt:lpstr>'Tabel 5 Be'!Udskriftsområde</vt:lpstr>
      <vt:lpstr>'Tabel 5 Br'!Udskriftsområde</vt:lpstr>
      <vt:lpstr>'Tabel 5 F'!Udskriftsområde</vt:lpstr>
      <vt:lpstr>'Tabel 6'!Udskriftsområde</vt:lpstr>
      <vt:lpstr>'Tabel 7.1'!Udskriftsområde</vt:lpstr>
      <vt:lpstr>'Tabel 7.2'!Udskriftsområde</vt:lpstr>
      <vt:lpstr>'Tabel A Be'!Udskriftsområde</vt:lpstr>
      <vt:lpstr>'Tabel A Br'!Udskriftsområde</vt:lpstr>
      <vt:lpstr>'Tabel A F'!Udskriftsområde</vt:lpstr>
    </vt:vector>
  </TitlesOfParts>
  <Company>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krm@ac.dk</dc:creator>
  <cp:lastModifiedBy>Frederik Taasby</cp:lastModifiedBy>
  <cp:lastPrinted>2015-02-19T12:14:47Z</cp:lastPrinted>
  <dcterms:created xsi:type="dcterms:W3CDTF">2014-02-21T18:46:03Z</dcterms:created>
  <dcterms:modified xsi:type="dcterms:W3CDTF">2019-08-27T10:34:33Z</dcterms:modified>
</cp:coreProperties>
</file>