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X:\Ledighedsstatistik\AC m. CAs medlemmer\2019\Landsstatistik\"/>
    </mc:Choice>
  </mc:AlternateContent>
  <xr:revisionPtr revIDLastSave="0" documentId="8_{F0B04F7A-91B8-4644-9299-CBF9587F2144}" xr6:coauthVersionLast="43" xr6:coauthVersionMax="43" xr10:uidLastSave="{00000000-0000-0000-0000-000000000000}"/>
  <bookViews>
    <workbookView xWindow="-120" yWindow="-120" windowWidth="29040" windowHeight="15840" tabRatio="930" xr2:uid="{00000000-000D-0000-FFFF-FFFF00000000}"/>
  </bookViews>
  <sheets>
    <sheet name="Nøgletalstabeller" sheetId="1" r:id="rId1"/>
    <sheet name="Efterløn" sheetId="2" state="hidden" r:id="rId2"/>
    <sheet name="Tabel 1" sheetId="3" r:id="rId3"/>
    <sheet name="Tabel 2" sheetId="4" r:id="rId4"/>
    <sheet name="Tabel 3" sheetId="5" r:id="rId5"/>
    <sheet name="Tabel 4 F" sheetId="6" r:id="rId6"/>
    <sheet name="Tabel 4 Be" sheetId="7" r:id="rId7"/>
    <sheet name="Tabel 4 Br" sheetId="8" r:id="rId8"/>
    <sheet name="Tabel 4 p (Be)" sheetId="9" r:id="rId9"/>
    <sheet name="Tabel 4 p (Br)" sheetId="10" r:id="rId10"/>
    <sheet name="Tabel 5 F" sheetId="11" r:id="rId11"/>
    <sheet name="Tabel 5 Be" sheetId="12" r:id="rId12"/>
    <sheet name="Tabel 5 Br" sheetId="13" r:id="rId13"/>
    <sheet name="Tabel 5 p (Be)" sheetId="14" r:id="rId14"/>
    <sheet name="Tabel 5 p (Br)" sheetId="15" r:id="rId15"/>
    <sheet name="Tabel 5 Dim F" sheetId="230" r:id="rId16"/>
    <sheet name="Tabel 5 Dim Br" sheetId="231" r:id="rId17"/>
    <sheet name="Tabel 5 Dim p (Br)" sheetId="232" r:id="rId18"/>
    <sheet name="Tabel 6" sheetId="16" r:id="rId19"/>
    <sheet name="Tabel 7.1" sheetId="17" r:id="rId20"/>
    <sheet name="Tabel 7.2" sheetId="18" r:id="rId21"/>
    <sheet name="Tabel A F" sheetId="19" r:id="rId22"/>
    <sheet name="Tabel A Be" sheetId="20" r:id="rId23"/>
    <sheet name="Tabel A Br" sheetId="21" r:id="rId24"/>
    <sheet name="Tabel A p (Be)" sheetId="22" r:id="rId25"/>
    <sheet name="Tabel A p (Br)" sheetId="23" r:id="rId26"/>
    <sheet name="Tabel B1" sheetId="86" r:id="rId27"/>
    <sheet name="Udd.oversigt" sheetId="24" r:id="rId28"/>
  </sheets>
  <definedNames>
    <definedName name="_Toc364257418" localSheetId="27">Udd.oversigt!$A$3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0</definedName>
    <definedName name="solver_num" localSheetId="4" hidden="1">0</definedName>
    <definedName name="solver_nwt" localSheetId="4" hidden="1">1</definedName>
    <definedName name="solver_opt" localSheetId="4" hidden="1">'Tabel 3'!#REF!</definedName>
    <definedName name="solver_pre" localSheetId="4" hidden="1">0.000001</definedName>
    <definedName name="solver_scl" localSheetId="4" hidden="1">0</definedName>
    <definedName name="solver_sho" localSheetId="4" hidden="1">0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_xlnm.Print_Area" localSheetId="2">'Tabel 1'!$A$1:$K$49</definedName>
    <definedName name="_xlnm.Print_Area" localSheetId="3">'Tabel 2'!$A$1:$I$50</definedName>
    <definedName name="_xlnm.Print_Area" localSheetId="4">'Tabel 3'!$A$1:$J$51</definedName>
    <definedName name="_xlnm.Print_Area" localSheetId="6">'Tabel 4 Be'!$A$1:$I$50</definedName>
    <definedName name="_xlnm.Print_Area" localSheetId="7">'Tabel 4 Br'!$A$1:$I$50</definedName>
    <definedName name="_xlnm.Print_Area" localSheetId="5">'Tabel 4 F'!$A$1:$J$50</definedName>
    <definedName name="_xlnm.Print_Area" localSheetId="8">'Tabel 4 p (Be)'!$A$1:$I$47</definedName>
    <definedName name="_xlnm.Print_Area" localSheetId="9">'Tabel 4 p (Br)'!$A$1:$I$47</definedName>
    <definedName name="_xlnm.Print_Area" localSheetId="11">'Tabel 5 Be'!$A$1:$J$50</definedName>
    <definedName name="_xlnm.Print_Area" localSheetId="12">'Tabel 5 Br'!$A$1:$J$50</definedName>
    <definedName name="_xlnm.Print_Area" localSheetId="10">'Tabel 5 F'!$A$1:$J$50</definedName>
    <definedName name="_xlnm.Print_Area" localSheetId="18">'Tabel 6'!$A$1:$C$48</definedName>
    <definedName name="_xlnm.Print_Area" localSheetId="19">'Tabel 7.1'!$A$1:$D$50</definedName>
    <definedName name="_xlnm.Print_Area" localSheetId="20">'Tabel 7.2'!$A$1:$D$50</definedName>
    <definedName name="_xlnm.Print_Area" localSheetId="22">'Tabel A Be'!$A$2:$I$11</definedName>
    <definedName name="_xlnm.Print_Area" localSheetId="23">'Tabel A Br'!$A$2:$J$47</definedName>
    <definedName name="_xlnm.Print_Area" localSheetId="21">'Tabel A F'!$A$3:$K$11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2" l="1"/>
  <c r="N15" i="2"/>
  <c r="H15" i="2"/>
  <c r="J50" i="86" l="1"/>
  <c r="H21" i="86"/>
  <c r="E49" i="232"/>
  <c r="F49" i="232"/>
  <c r="G49" i="232"/>
  <c r="F50" i="232"/>
  <c r="G50" i="232"/>
  <c r="H50" i="232"/>
  <c r="G51" i="232"/>
  <c r="H51" i="232"/>
  <c r="I51" i="232"/>
  <c r="G21" i="86" l="1"/>
  <c r="I50" i="86"/>
  <c r="L49" i="86"/>
  <c r="E51" i="232"/>
  <c r="C49" i="232"/>
  <c r="D50" i="232"/>
  <c r="B51" i="232"/>
  <c r="I50" i="232"/>
  <c r="H49" i="232"/>
  <c r="G50" i="86"/>
  <c r="I49" i="86"/>
  <c r="L51" i="86"/>
  <c r="F50" i="22"/>
  <c r="F50" i="23"/>
  <c r="F51" i="5"/>
  <c r="G51" i="5"/>
  <c r="D51" i="10"/>
  <c r="D51" i="9"/>
  <c r="G49" i="14"/>
  <c r="G49" i="15"/>
  <c r="C51" i="5"/>
  <c r="D51" i="5"/>
  <c r="B51" i="10"/>
  <c r="B51" i="9"/>
  <c r="C50" i="10"/>
  <c r="C50" i="9"/>
  <c r="F51" i="15"/>
  <c r="F51" i="14"/>
  <c r="D50" i="15"/>
  <c r="D50" i="14"/>
  <c r="D21" i="23"/>
  <c r="D21" i="22"/>
  <c r="D49" i="23"/>
  <c r="D49" i="22"/>
  <c r="D50" i="23"/>
  <c r="D50" i="22"/>
  <c r="D51" i="23"/>
  <c r="D51" i="22"/>
  <c r="G49" i="5"/>
  <c r="F49" i="5"/>
  <c r="F51" i="9"/>
  <c r="F51" i="10"/>
  <c r="F49" i="10"/>
  <c r="F49" i="9"/>
  <c r="E51" i="15"/>
  <c r="E51" i="14"/>
  <c r="C50" i="15"/>
  <c r="C50" i="14"/>
  <c r="E21" i="22"/>
  <c r="E21" i="23"/>
  <c r="E49" i="22"/>
  <c r="E49" i="23"/>
  <c r="E50" i="23"/>
  <c r="E50" i="22"/>
  <c r="E51" i="23"/>
  <c r="E51" i="22"/>
  <c r="H50" i="86"/>
  <c r="J49" i="86"/>
  <c r="E51" i="9"/>
  <c r="E51" i="10"/>
  <c r="D51" i="15"/>
  <c r="D51" i="14"/>
  <c r="F51" i="23"/>
  <c r="F51" i="22"/>
  <c r="D49" i="10"/>
  <c r="D49" i="9"/>
  <c r="G50" i="23"/>
  <c r="G50" i="22"/>
  <c r="D49" i="232"/>
  <c r="C51" i="10"/>
  <c r="C51" i="9"/>
  <c r="B50" i="15"/>
  <c r="B50" i="14"/>
  <c r="H49" i="22"/>
  <c r="H49" i="23"/>
  <c r="I21" i="86"/>
  <c r="F50" i="10"/>
  <c r="F50" i="9"/>
  <c r="B51" i="15"/>
  <c r="B51" i="14"/>
  <c r="G50" i="14"/>
  <c r="G50" i="15"/>
  <c r="E49" i="14"/>
  <c r="E49" i="15"/>
  <c r="I21" i="22"/>
  <c r="I21" i="23"/>
  <c r="I49" i="23"/>
  <c r="I49" i="22"/>
  <c r="I50" i="23"/>
  <c r="I50" i="22"/>
  <c r="I51" i="23"/>
  <c r="I51" i="22"/>
  <c r="J21" i="86"/>
  <c r="H51" i="86"/>
  <c r="F50" i="5"/>
  <c r="G50" i="5"/>
  <c r="E49" i="10"/>
  <c r="E49" i="9"/>
  <c r="H49" i="15"/>
  <c r="H49" i="14"/>
  <c r="F49" i="23"/>
  <c r="F49" i="22"/>
  <c r="C51" i="15"/>
  <c r="C51" i="14"/>
  <c r="G49" i="23"/>
  <c r="G49" i="22"/>
  <c r="G51" i="23"/>
  <c r="G51" i="22"/>
  <c r="F51" i="232"/>
  <c r="C49" i="10"/>
  <c r="C49" i="9"/>
  <c r="H50" i="14"/>
  <c r="H50" i="15"/>
  <c r="H21" i="22"/>
  <c r="H21" i="23"/>
  <c r="H50" i="22"/>
  <c r="H50" i="23"/>
  <c r="G51" i="86"/>
  <c r="B49" i="232"/>
  <c r="D51" i="232"/>
  <c r="C50" i="232"/>
  <c r="D49" i="5"/>
  <c r="C49" i="5"/>
  <c r="B49" i="9"/>
  <c r="B49" i="10"/>
  <c r="E50" i="9"/>
  <c r="E50" i="10"/>
  <c r="H51" i="15"/>
  <c r="H51" i="14"/>
  <c r="F50" i="14"/>
  <c r="F50" i="15"/>
  <c r="D49" i="15"/>
  <c r="D49" i="14"/>
  <c r="B21" i="23"/>
  <c r="B21" i="22"/>
  <c r="B49" i="23"/>
  <c r="B49" i="22"/>
  <c r="B50" i="23"/>
  <c r="B50" i="22"/>
  <c r="B51" i="23"/>
  <c r="B51" i="22"/>
  <c r="L21" i="86"/>
  <c r="G49" i="86"/>
  <c r="I51" i="86"/>
  <c r="F21" i="23"/>
  <c r="F21" i="22"/>
  <c r="B49" i="15"/>
  <c r="B49" i="14"/>
  <c r="G21" i="22"/>
  <c r="G21" i="23"/>
  <c r="E50" i="232"/>
  <c r="F49" i="14"/>
  <c r="F49" i="15"/>
  <c r="H51" i="22"/>
  <c r="H51" i="23"/>
  <c r="L50" i="86"/>
  <c r="B50" i="232"/>
  <c r="C51" i="232"/>
  <c r="I49" i="232"/>
  <c r="C50" i="5"/>
  <c r="D50" i="5"/>
  <c r="B50" i="9"/>
  <c r="B50" i="10"/>
  <c r="D50" i="9"/>
  <c r="D50" i="10"/>
  <c r="G51" i="15"/>
  <c r="G51" i="14"/>
  <c r="E50" i="15"/>
  <c r="E50" i="14"/>
  <c r="C49" i="14"/>
  <c r="C49" i="15"/>
  <c r="C21" i="23"/>
  <c r="C21" i="22"/>
  <c r="C49" i="23"/>
  <c r="C49" i="22"/>
  <c r="C50" i="23"/>
  <c r="C50" i="22"/>
  <c r="C51" i="23"/>
  <c r="C51" i="22"/>
  <c r="H49" i="86"/>
  <c r="J51" i="86"/>
  <c r="C21" i="232"/>
  <c r="D21" i="232"/>
  <c r="E21" i="232"/>
  <c r="F21" i="232"/>
  <c r="G21" i="232"/>
  <c r="H21" i="232"/>
  <c r="I21" i="232"/>
  <c r="B21" i="232"/>
  <c r="B21" i="9" l="1"/>
  <c r="B21" i="10"/>
  <c r="G21" i="15"/>
  <c r="G21" i="14"/>
  <c r="C21" i="14"/>
  <c r="C21" i="15"/>
  <c r="C21" i="5"/>
  <c r="D21" i="5"/>
  <c r="H21" i="15"/>
  <c r="H21" i="14"/>
  <c r="C21" i="10"/>
  <c r="C21" i="9"/>
  <c r="D21" i="9"/>
  <c r="D21" i="10"/>
  <c r="B21" i="14"/>
  <c r="B21" i="15"/>
  <c r="F21" i="5"/>
  <c r="G21" i="5"/>
  <c r="E21" i="15"/>
  <c r="E21" i="14"/>
  <c r="F21" i="15"/>
  <c r="F21" i="14"/>
  <c r="E21" i="10"/>
  <c r="E21" i="9"/>
  <c r="F21" i="10"/>
  <c r="F21" i="9"/>
  <c r="D21" i="15"/>
  <c r="D21" i="14"/>
  <c r="G47" i="231"/>
  <c r="E47" i="231"/>
  <c r="C47" i="231"/>
  <c r="F47" i="231" l="1"/>
  <c r="H47" i="231"/>
  <c r="B47" i="231"/>
  <c r="I47" i="231"/>
  <c r="D47" i="231"/>
  <c r="C10" i="232"/>
  <c r="D10" i="232"/>
  <c r="E10" i="232"/>
  <c r="F10" i="232"/>
  <c r="G10" i="232"/>
  <c r="H10" i="232"/>
  <c r="I10" i="232"/>
  <c r="C11" i="232"/>
  <c r="D11" i="232"/>
  <c r="E11" i="232"/>
  <c r="F11" i="232"/>
  <c r="G11" i="232"/>
  <c r="H11" i="232"/>
  <c r="I11" i="232"/>
  <c r="C12" i="232"/>
  <c r="D12" i="232"/>
  <c r="E12" i="232"/>
  <c r="F12" i="232"/>
  <c r="G12" i="232"/>
  <c r="H12" i="232"/>
  <c r="I12" i="232"/>
  <c r="C13" i="232"/>
  <c r="D13" i="232"/>
  <c r="E13" i="232"/>
  <c r="F13" i="232"/>
  <c r="G13" i="232"/>
  <c r="H13" i="232"/>
  <c r="I13" i="232"/>
  <c r="C14" i="232"/>
  <c r="D14" i="232"/>
  <c r="E14" i="232"/>
  <c r="F14" i="232"/>
  <c r="G14" i="232"/>
  <c r="H14" i="232"/>
  <c r="I14" i="232"/>
  <c r="C15" i="232"/>
  <c r="D15" i="232"/>
  <c r="E15" i="232"/>
  <c r="F15" i="232"/>
  <c r="G15" i="232"/>
  <c r="H15" i="232"/>
  <c r="I15" i="232"/>
  <c r="C16" i="232"/>
  <c r="D16" i="232"/>
  <c r="E16" i="232"/>
  <c r="F16" i="232"/>
  <c r="G16" i="232"/>
  <c r="H16" i="232"/>
  <c r="I16" i="232"/>
  <c r="C17" i="232"/>
  <c r="D17" i="232"/>
  <c r="E17" i="232"/>
  <c r="F17" i="232"/>
  <c r="G17" i="232"/>
  <c r="H17" i="232"/>
  <c r="I17" i="232"/>
  <c r="C18" i="232"/>
  <c r="D18" i="232"/>
  <c r="E18" i="232"/>
  <c r="F18" i="232"/>
  <c r="G18" i="232"/>
  <c r="H18" i="232"/>
  <c r="I18" i="232"/>
  <c r="C19" i="232"/>
  <c r="D19" i="232"/>
  <c r="E19" i="232"/>
  <c r="F19" i="232"/>
  <c r="G19" i="232"/>
  <c r="H19" i="232"/>
  <c r="I19" i="232"/>
  <c r="C20" i="232"/>
  <c r="D20" i="232"/>
  <c r="E20" i="232"/>
  <c r="F20" i="232"/>
  <c r="G20" i="232"/>
  <c r="H20" i="232"/>
  <c r="I20" i="232"/>
  <c r="C22" i="232"/>
  <c r="D22" i="232"/>
  <c r="E22" i="232"/>
  <c r="F22" i="232"/>
  <c r="G22" i="232"/>
  <c r="H22" i="232"/>
  <c r="I22" i="232"/>
  <c r="C23" i="232"/>
  <c r="D23" i="232"/>
  <c r="E23" i="232"/>
  <c r="F23" i="232"/>
  <c r="G23" i="232"/>
  <c r="H23" i="232"/>
  <c r="I23" i="232"/>
  <c r="C24" i="232"/>
  <c r="D24" i="232"/>
  <c r="E24" i="232"/>
  <c r="F24" i="232"/>
  <c r="G24" i="232"/>
  <c r="H24" i="232"/>
  <c r="I24" i="232"/>
  <c r="C25" i="232"/>
  <c r="D25" i="232"/>
  <c r="E25" i="232"/>
  <c r="F25" i="232"/>
  <c r="G25" i="232"/>
  <c r="H25" i="232"/>
  <c r="I25" i="232"/>
  <c r="C26" i="232"/>
  <c r="D26" i="232"/>
  <c r="E26" i="232"/>
  <c r="F26" i="232"/>
  <c r="G26" i="232"/>
  <c r="H26" i="232"/>
  <c r="I26" i="232"/>
  <c r="C27" i="232"/>
  <c r="D27" i="232"/>
  <c r="E27" i="232"/>
  <c r="F27" i="232"/>
  <c r="G27" i="232"/>
  <c r="H27" i="232"/>
  <c r="I27" i="232"/>
  <c r="C28" i="232"/>
  <c r="D28" i="232"/>
  <c r="E28" i="232"/>
  <c r="F28" i="232"/>
  <c r="G28" i="232"/>
  <c r="H28" i="232"/>
  <c r="I28" i="232"/>
  <c r="C29" i="232"/>
  <c r="D29" i="232"/>
  <c r="E29" i="232"/>
  <c r="F29" i="232"/>
  <c r="G29" i="232"/>
  <c r="H29" i="232"/>
  <c r="I29" i="232"/>
  <c r="C30" i="232"/>
  <c r="D30" i="232"/>
  <c r="E30" i="232"/>
  <c r="F30" i="232"/>
  <c r="G30" i="232"/>
  <c r="H30" i="232"/>
  <c r="I30" i="232"/>
  <c r="C31" i="232"/>
  <c r="D31" i="232"/>
  <c r="E31" i="232"/>
  <c r="F31" i="232"/>
  <c r="G31" i="232"/>
  <c r="H31" i="232"/>
  <c r="I31" i="232"/>
  <c r="C32" i="232"/>
  <c r="D32" i="232"/>
  <c r="E32" i="232"/>
  <c r="F32" i="232"/>
  <c r="G32" i="232"/>
  <c r="H32" i="232"/>
  <c r="I32" i="232"/>
  <c r="C33" i="232"/>
  <c r="D33" i="232"/>
  <c r="E33" i="232"/>
  <c r="F33" i="232"/>
  <c r="G33" i="232"/>
  <c r="H33" i="232"/>
  <c r="I33" i="232"/>
  <c r="C34" i="232"/>
  <c r="D34" i="232"/>
  <c r="E34" i="232"/>
  <c r="F34" i="232"/>
  <c r="G34" i="232"/>
  <c r="H34" i="232"/>
  <c r="I34" i="232"/>
  <c r="C35" i="232"/>
  <c r="D35" i="232"/>
  <c r="E35" i="232"/>
  <c r="F35" i="232"/>
  <c r="G35" i="232"/>
  <c r="H35" i="232"/>
  <c r="I35" i="232"/>
  <c r="C36" i="232"/>
  <c r="D36" i="232"/>
  <c r="E36" i="232"/>
  <c r="F36" i="232"/>
  <c r="G36" i="232"/>
  <c r="H36" i="232"/>
  <c r="I36" i="232"/>
  <c r="C37" i="232"/>
  <c r="D37" i="232"/>
  <c r="E37" i="232"/>
  <c r="F37" i="232"/>
  <c r="G37" i="232"/>
  <c r="H37" i="232"/>
  <c r="I37" i="232"/>
  <c r="C38" i="232"/>
  <c r="D38" i="232"/>
  <c r="E38" i="232"/>
  <c r="F38" i="232"/>
  <c r="G38" i="232"/>
  <c r="H38" i="232"/>
  <c r="I38" i="232"/>
  <c r="C39" i="232"/>
  <c r="D39" i="232"/>
  <c r="E39" i="232"/>
  <c r="F39" i="232"/>
  <c r="G39" i="232"/>
  <c r="H39" i="232"/>
  <c r="I39" i="232"/>
  <c r="C40" i="232"/>
  <c r="D40" i="232"/>
  <c r="E40" i="232"/>
  <c r="F40" i="232"/>
  <c r="G40" i="232"/>
  <c r="H40" i="232"/>
  <c r="I40" i="232"/>
  <c r="C41" i="232"/>
  <c r="D41" i="232"/>
  <c r="E41" i="232"/>
  <c r="F41" i="232"/>
  <c r="G41" i="232"/>
  <c r="H41" i="232"/>
  <c r="I41" i="232"/>
  <c r="C42" i="232"/>
  <c r="D42" i="232"/>
  <c r="E42" i="232"/>
  <c r="F42" i="232"/>
  <c r="G42" i="232"/>
  <c r="H42" i="232"/>
  <c r="I42" i="232"/>
  <c r="C43" i="232"/>
  <c r="D43" i="232"/>
  <c r="E43" i="232"/>
  <c r="F43" i="232"/>
  <c r="G43" i="232"/>
  <c r="H43" i="232"/>
  <c r="I43" i="232"/>
  <c r="C44" i="232"/>
  <c r="D44" i="232"/>
  <c r="E44" i="232"/>
  <c r="F44" i="232"/>
  <c r="G44" i="232"/>
  <c r="H44" i="232"/>
  <c r="I44" i="232"/>
  <c r="C45" i="232"/>
  <c r="D45" i="232"/>
  <c r="E45" i="232"/>
  <c r="F45" i="232"/>
  <c r="G45" i="232"/>
  <c r="H45" i="232"/>
  <c r="I45" i="232"/>
  <c r="B22" i="232"/>
  <c r="B23" i="232"/>
  <c r="B24" i="232"/>
  <c r="B25" i="232"/>
  <c r="B26" i="232"/>
  <c r="B27" i="232"/>
  <c r="B28" i="232"/>
  <c r="B29" i="232"/>
  <c r="B30" i="232"/>
  <c r="B31" i="232"/>
  <c r="B32" i="232"/>
  <c r="B33" i="232"/>
  <c r="B34" i="232"/>
  <c r="B35" i="232"/>
  <c r="B36" i="232"/>
  <c r="B37" i="232"/>
  <c r="B38" i="232"/>
  <c r="B39" i="232"/>
  <c r="B40" i="232"/>
  <c r="B41" i="232"/>
  <c r="B42" i="232"/>
  <c r="B43" i="232"/>
  <c r="B44" i="232"/>
  <c r="B45" i="232"/>
  <c r="B10" i="232"/>
  <c r="B11" i="232"/>
  <c r="B12" i="232"/>
  <c r="B13" i="232"/>
  <c r="B14" i="232"/>
  <c r="B15" i="232"/>
  <c r="B16" i="232"/>
  <c r="B17" i="232"/>
  <c r="B18" i="232"/>
  <c r="B19" i="232"/>
  <c r="B20" i="232"/>
  <c r="H9" i="232" l="1"/>
  <c r="H47" i="230"/>
  <c r="H47" i="232" s="1"/>
  <c r="G9" i="232"/>
  <c r="G47" i="230"/>
  <c r="G47" i="232" s="1"/>
  <c r="D9" i="232"/>
  <c r="D47" i="230"/>
  <c r="D47" i="232" s="1"/>
  <c r="C9" i="232"/>
  <c r="C47" i="230"/>
  <c r="C47" i="232" s="1"/>
  <c r="B9" i="232"/>
  <c r="B47" i="230"/>
  <c r="B47" i="232" s="1"/>
  <c r="F9" i="232"/>
  <c r="F47" i="230"/>
  <c r="F47" i="232" s="1"/>
  <c r="E9" i="232"/>
  <c r="E47" i="230"/>
  <c r="E47" i="232" s="1"/>
  <c r="I9" i="232"/>
  <c r="I47" i="230"/>
  <c r="I47" i="232" s="1"/>
  <c r="I47" i="11" l="1"/>
  <c r="H47" i="3"/>
  <c r="B47" i="24" l="1"/>
  <c r="F47" i="86"/>
  <c r="J50" i="20"/>
  <c r="J51" i="19"/>
  <c r="D45" i="16"/>
  <c r="B47" i="5"/>
  <c r="B47" i="4"/>
  <c r="J49" i="4"/>
  <c r="I49" i="4"/>
  <c r="I50" i="4"/>
  <c r="J51" i="4"/>
  <c r="B47" i="3"/>
  <c r="B47" i="1"/>
  <c r="F40" i="10" l="1"/>
  <c r="F40" i="9"/>
  <c r="D34" i="10"/>
  <c r="D34" i="9"/>
  <c r="D26" i="10"/>
  <c r="D26" i="9"/>
  <c r="F44" i="15"/>
  <c r="F44" i="14"/>
  <c r="H38" i="15"/>
  <c r="H38" i="14"/>
  <c r="C33" i="15"/>
  <c r="C33" i="14"/>
  <c r="G29" i="15"/>
  <c r="G29" i="14"/>
  <c r="C25" i="15"/>
  <c r="C25" i="14"/>
  <c r="G43" i="23"/>
  <c r="G43" i="22"/>
  <c r="G39" i="23"/>
  <c r="G39" i="22"/>
  <c r="G35" i="23"/>
  <c r="G35" i="22"/>
  <c r="G32" i="22"/>
  <c r="G32" i="23"/>
  <c r="G29" i="23"/>
  <c r="G29" i="22"/>
  <c r="G25" i="22"/>
  <c r="G25" i="23"/>
  <c r="C41" i="5"/>
  <c r="D41" i="5"/>
  <c r="C29" i="5"/>
  <c r="D29" i="5"/>
  <c r="F43" i="9"/>
  <c r="F43" i="10"/>
  <c r="D37" i="9"/>
  <c r="D37" i="10"/>
  <c r="B31" i="9"/>
  <c r="B31" i="10"/>
  <c r="E24" i="9"/>
  <c r="E24" i="10"/>
  <c r="D43" i="14"/>
  <c r="D43" i="15"/>
  <c r="H39" i="15"/>
  <c r="H39" i="14"/>
  <c r="E36" i="14"/>
  <c r="E36" i="15"/>
  <c r="H31" i="15"/>
  <c r="H31" i="14"/>
  <c r="D27" i="14"/>
  <c r="D27" i="15"/>
  <c r="F43" i="23"/>
  <c r="F43" i="22"/>
  <c r="F38" i="23"/>
  <c r="F38" i="22"/>
  <c r="F34" i="22"/>
  <c r="F34" i="23"/>
  <c r="F30" i="22"/>
  <c r="F30" i="23"/>
  <c r="F27" i="23"/>
  <c r="F27" i="22"/>
  <c r="F23" i="23"/>
  <c r="F23" i="22"/>
  <c r="G44" i="5"/>
  <c r="F44" i="5"/>
  <c r="F36" i="5"/>
  <c r="G36" i="5"/>
  <c r="F24" i="5"/>
  <c r="G24" i="5"/>
  <c r="C45" i="10"/>
  <c r="C45" i="9"/>
  <c r="F38" i="9"/>
  <c r="F38" i="10"/>
  <c r="F30" i="10"/>
  <c r="F30" i="9"/>
  <c r="D24" i="9"/>
  <c r="D24" i="10"/>
  <c r="C43" i="14"/>
  <c r="C43" i="15"/>
  <c r="F38" i="15"/>
  <c r="F38" i="14"/>
  <c r="B34" i="15"/>
  <c r="B34" i="14"/>
  <c r="D28" i="15"/>
  <c r="D28" i="14"/>
  <c r="G23" i="15"/>
  <c r="G23" i="14"/>
  <c r="E45" i="23"/>
  <c r="E45" i="22"/>
  <c r="E43" i="23"/>
  <c r="E43" i="22"/>
  <c r="E39" i="22"/>
  <c r="E39" i="23"/>
  <c r="E35" i="23"/>
  <c r="E35" i="22"/>
  <c r="E30" i="22"/>
  <c r="E30" i="23"/>
  <c r="E24" i="23"/>
  <c r="E24" i="22"/>
  <c r="C36" i="5"/>
  <c r="D36" i="5"/>
  <c r="D24" i="5"/>
  <c r="C24" i="5"/>
  <c r="D43" i="10"/>
  <c r="D43" i="9"/>
  <c r="B37" i="9"/>
  <c r="B37" i="10"/>
  <c r="C32" i="10"/>
  <c r="C32" i="9"/>
  <c r="F25" i="10"/>
  <c r="F25" i="9"/>
  <c r="H41" i="14"/>
  <c r="H41" i="15"/>
  <c r="D37" i="15"/>
  <c r="D37" i="14"/>
  <c r="G32" i="14"/>
  <c r="G32" i="15"/>
  <c r="B27" i="15"/>
  <c r="B27" i="14"/>
  <c r="F23" i="15"/>
  <c r="F23" i="14"/>
  <c r="D45" i="23"/>
  <c r="D45" i="22"/>
  <c r="D41" i="23"/>
  <c r="D41" i="22"/>
  <c r="D36" i="23"/>
  <c r="D36" i="22"/>
  <c r="D32" i="23"/>
  <c r="D32" i="22"/>
  <c r="D30" i="23"/>
  <c r="D30" i="22"/>
  <c r="D25" i="23"/>
  <c r="D25" i="22"/>
  <c r="G35" i="5"/>
  <c r="F35" i="5"/>
  <c r="G31" i="5"/>
  <c r="F31" i="5"/>
  <c r="D31" i="5"/>
  <c r="C31" i="5"/>
  <c r="C38" i="10"/>
  <c r="C38" i="9"/>
  <c r="B27" i="10"/>
  <c r="B27" i="9"/>
  <c r="C42" i="5"/>
  <c r="D42" i="5"/>
  <c r="C38" i="5"/>
  <c r="D38" i="5"/>
  <c r="D34" i="5"/>
  <c r="C34" i="5"/>
  <c r="C30" i="5"/>
  <c r="D30" i="5"/>
  <c r="C26" i="5"/>
  <c r="D26" i="5"/>
  <c r="D22" i="5"/>
  <c r="C22" i="5"/>
  <c r="F45" i="9"/>
  <c r="F45" i="10"/>
  <c r="C44" i="9"/>
  <c r="C44" i="10"/>
  <c r="E42" i="9"/>
  <c r="E42" i="10"/>
  <c r="B41" i="9"/>
  <c r="B41" i="10"/>
  <c r="D39" i="9"/>
  <c r="D39" i="10"/>
  <c r="F37" i="10"/>
  <c r="F37" i="9"/>
  <c r="C36" i="10"/>
  <c r="C36" i="9"/>
  <c r="E34" i="10"/>
  <c r="E34" i="9"/>
  <c r="B33" i="9"/>
  <c r="B33" i="10"/>
  <c r="D31" i="9"/>
  <c r="D31" i="10"/>
  <c r="F29" i="9"/>
  <c r="F29" i="10"/>
  <c r="C28" i="9"/>
  <c r="C28" i="10"/>
  <c r="E26" i="9"/>
  <c r="E26" i="10"/>
  <c r="B25" i="10"/>
  <c r="B25" i="9"/>
  <c r="D23" i="10"/>
  <c r="D23" i="9"/>
  <c r="H45" i="15"/>
  <c r="H45" i="14"/>
  <c r="G44" i="14"/>
  <c r="G44" i="15"/>
  <c r="F43" i="15"/>
  <c r="F43" i="14"/>
  <c r="E42" i="15"/>
  <c r="E42" i="14"/>
  <c r="D41" i="15"/>
  <c r="D41" i="14"/>
  <c r="C40" i="15"/>
  <c r="C40" i="14"/>
  <c r="B39" i="15"/>
  <c r="B39" i="14"/>
  <c r="H37" i="15"/>
  <c r="H37" i="14"/>
  <c r="G36" i="15"/>
  <c r="G36" i="14"/>
  <c r="F35" i="15"/>
  <c r="F35" i="14"/>
  <c r="E34" i="15"/>
  <c r="E34" i="14"/>
  <c r="D33" i="15"/>
  <c r="D33" i="14"/>
  <c r="C32" i="15"/>
  <c r="C32" i="14"/>
  <c r="B31" i="15"/>
  <c r="B31" i="14"/>
  <c r="H29" i="14"/>
  <c r="H29" i="15"/>
  <c r="G28" i="15"/>
  <c r="G28" i="14"/>
  <c r="F27" i="15"/>
  <c r="F27" i="14"/>
  <c r="E26" i="15"/>
  <c r="E26" i="14"/>
  <c r="D25" i="15"/>
  <c r="D25" i="14"/>
  <c r="C24" i="15"/>
  <c r="C24" i="14"/>
  <c r="B23" i="15"/>
  <c r="B23" i="14"/>
  <c r="H45" i="22"/>
  <c r="H45" i="23"/>
  <c r="H44" i="22"/>
  <c r="H44" i="23"/>
  <c r="H43" i="22"/>
  <c r="H43" i="23"/>
  <c r="H42" i="22"/>
  <c r="H42" i="23"/>
  <c r="H41" i="23"/>
  <c r="H41" i="22"/>
  <c r="H40" i="23"/>
  <c r="H40" i="22"/>
  <c r="H39" i="23"/>
  <c r="H39" i="22"/>
  <c r="H38" i="23"/>
  <c r="H38" i="22"/>
  <c r="H37" i="23"/>
  <c r="H37" i="22"/>
  <c r="H36" i="23"/>
  <c r="H36" i="22"/>
  <c r="H35" i="22"/>
  <c r="H35" i="23"/>
  <c r="H34" i="22"/>
  <c r="H34" i="23"/>
  <c r="H33" i="23"/>
  <c r="H33" i="22"/>
  <c r="H32" i="23"/>
  <c r="H32" i="22"/>
  <c r="H31" i="23"/>
  <c r="H31" i="22"/>
  <c r="H30" i="23"/>
  <c r="H30" i="22"/>
  <c r="H29" i="23"/>
  <c r="H29" i="22"/>
  <c r="H28" i="22"/>
  <c r="H28" i="23"/>
  <c r="H27" i="22"/>
  <c r="H27" i="23"/>
  <c r="H26" i="22"/>
  <c r="H26" i="23"/>
  <c r="H25" i="22"/>
  <c r="H25" i="23"/>
  <c r="H24" i="22"/>
  <c r="H24" i="23"/>
  <c r="H23" i="22"/>
  <c r="H23" i="23"/>
  <c r="H22" i="22"/>
  <c r="H22" i="23"/>
  <c r="F37" i="5"/>
  <c r="G37" i="5"/>
  <c r="F25" i="5"/>
  <c r="G25" i="5"/>
  <c r="D42" i="10"/>
  <c r="D42" i="9"/>
  <c r="B36" i="10"/>
  <c r="B36" i="9"/>
  <c r="B28" i="10"/>
  <c r="B28" i="9"/>
  <c r="D42" i="15"/>
  <c r="D42" i="14"/>
  <c r="E35" i="15"/>
  <c r="E35" i="14"/>
  <c r="H30" i="15"/>
  <c r="H30" i="14"/>
  <c r="D26" i="15"/>
  <c r="D26" i="14"/>
  <c r="G44" i="22"/>
  <c r="G44" i="23"/>
  <c r="G40" i="22"/>
  <c r="G40" i="23"/>
  <c r="G36" i="22"/>
  <c r="G36" i="23"/>
  <c r="G31" i="23"/>
  <c r="G31" i="22"/>
  <c r="G27" i="22"/>
  <c r="G27" i="23"/>
  <c r="G22" i="22"/>
  <c r="G22" i="23"/>
  <c r="D33" i="5"/>
  <c r="C33" i="5"/>
  <c r="C42" i="9"/>
  <c r="C42" i="10"/>
  <c r="F35" i="9"/>
  <c r="F35" i="10"/>
  <c r="D29" i="9"/>
  <c r="D29" i="10"/>
  <c r="B23" i="9"/>
  <c r="B23" i="10"/>
  <c r="F45" i="15"/>
  <c r="F45" i="14"/>
  <c r="B41" i="15"/>
  <c r="B41" i="14"/>
  <c r="D35" i="15"/>
  <c r="D35" i="14"/>
  <c r="G30" i="15"/>
  <c r="G30" i="14"/>
  <c r="B25" i="15"/>
  <c r="B25" i="14"/>
  <c r="F44" i="22"/>
  <c r="F44" i="23"/>
  <c r="F40" i="22"/>
  <c r="F40" i="23"/>
  <c r="F35" i="23"/>
  <c r="F35" i="22"/>
  <c r="F31" i="23"/>
  <c r="F31" i="22"/>
  <c r="F25" i="23"/>
  <c r="F25" i="22"/>
  <c r="G32" i="5"/>
  <c r="F32" i="5"/>
  <c r="D40" i="9"/>
  <c r="D40" i="10"/>
  <c r="B34" i="10"/>
  <c r="B34" i="9"/>
  <c r="E27" i="9"/>
  <c r="E27" i="10"/>
  <c r="G39" i="15"/>
  <c r="G39" i="14"/>
  <c r="C35" i="15"/>
  <c r="C35" i="14"/>
  <c r="F30" i="15"/>
  <c r="F30" i="14"/>
  <c r="B26" i="14"/>
  <c r="B26" i="15"/>
  <c r="E42" i="23"/>
  <c r="E42" i="22"/>
  <c r="E37" i="23"/>
  <c r="E37" i="22"/>
  <c r="E33" i="23"/>
  <c r="E33" i="22"/>
  <c r="E28" i="22"/>
  <c r="E28" i="23"/>
  <c r="E23" i="22"/>
  <c r="E23" i="23"/>
  <c r="C44" i="5"/>
  <c r="D44" i="5"/>
  <c r="C40" i="10"/>
  <c r="C40" i="9"/>
  <c r="F33" i="10"/>
  <c r="F33" i="9"/>
  <c r="D27" i="10"/>
  <c r="D27" i="9"/>
  <c r="G40" i="15"/>
  <c r="G40" i="14"/>
  <c r="B35" i="14"/>
  <c r="B35" i="15"/>
  <c r="E30" i="15"/>
  <c r="E30" i="14"/>
  <c r="G24" i="14"/>
  <c r="G24" i="15"/>
  <c r="D44" i="23"/>
  <c r="D44" i="22"/>
  <c r="D40" i="23"/>
  <c r="D40" i="22"/>
  <c r="D38" i="23"/>
  <c r="D38" i="22"/>
  <c r="D35" i="23"/>
  <c r="D35" i="22"/>
  <c r="D31" i="23"/>
  <c r="D31" i="22"/>
  <c r="D27" i="23"/>
  <c r="D27" i="22"/>
  <c r="D26" i="23"/>
  <c r="D26" i="22"/>
  <c r="D22" i="23"/>
  <c r="D22" i="22"/>
  <c r="G43" i="5"/>
  <c r="F43" i="5"/>
  <c r="G27" i="5"/>
  <c r="F27" i="5"/>
  <c r="F44" i="10"/>
  <c r="F44" i="9"/>
  <c r="C43" i="10"/>
  <c r="C43" i="9"/>
  <c r="E41" i="10"/>
  <c r="E41" i="9"/>
  <c r="B40" i="10"/>
  <c r="B40" i="9"/>
  <c r="D38" i="10"/>
  <c r="D38" i="9"/>
  <c r="F36" i="10"/>
  <c r="F36" i="9"/>
  <c r="C35" i="9"/>
  <c r="C35" i="10"/>
  <c r="E33" i="10"/>
  <c r="E33" i="9"/>
  <c r="B32" i="10"/>
  <c r="B32" i="9"/>
  <c r="D30" i="10"/>
  <c r="D30" i="9"/>
  <c r="F28" i="10"/>
  <c r="F28" i="9"/>
  <c r="C27" i="10"/>
  <c r="C27" i="9"/>
  <c r="E25" i="10"/>
  <c r="E25" i="9"/>
  <c r="B24" i="9"/>
  <c r="B24" i="10"/>
  <c r="D22" i="9"/>
  <c r="D22" i="10"/>
  <c r="C45" i="15"/>
  <c r="C45" i="14"/>
  <c r="B44" i="14"/>
  <c r="B44" i="15"/>
  <c r="H42" i="14"/>
  <c r="H42" i="15"/>
  <c r="G41" i="14"/>
  <c r="G41" i="15"/>
  <c r="F40" i="15"/>
  <c r="F40" i="14"/>
  <c r="E39" i="14"/>
  <c r="E39" i="15"/>
  <c r="D38" i="14"/>
  <c r="D38" i="15"/>
  <c r="C37" i="15"/>
  <c r="C37" i="14"/>
  <c r="B36" i="14"/>
  <c r="B36" i="15"/>
  <c r="H34" i="15"/>
  <c r="H34" i="14"/>
  <c r="G33" i="15"/>
  <c r="G33" i="14"/>
  <c r="F32" i="15"/>
  <c r="F32" i="14"/>
  <c r="E31" i="14"/>
  <c r="E31" i="15"/>
  <c r="D30" i="15"/>
  <c r="D30" i="14"/>
  <c r="C29" i="14"/>
  <c r="C29" i="15"/>
  <c r="B28" i="15"/>
  <c r="B28" i="14"/>
  <c r="H26" i="15"/>
  <c r="H26" i="14"/>
  <c r="G25" i="15"/>
  <c r="G25" i="14"/>
  <c r="F24" i="14"/>
  <c r="F24" i="15"/>
  <c r="E23" i="15"/>
  <c r="E23" i="14"/>
  <c r="D22" i="14"/>
  <c r="D22" i="15"/>
  <c r="C45" i="23"/>
  <c r="C45" i="22"/>
  <c r="C44" i="23"/>
  <c r="C44" i="22"/>
  <c r="C43" i="23"/>
  <c r="C43" i="22"/>
  <c r="C42" i="23"/>
  <c r="C42" i="22"/>
  <c r="C41" i="23"/>
  <c r="C41" i="22"/>
  <c r="C40" i="23"/>
  <c r="C40" i="22"/>
  <c r="C39" i="23"/>
  <c r="C39" i="22"/>
  <c r="C38" i="23"/>
  <c r="C38" i="22"/>
  <c r="C37" i="23"/>
  <c r="C37" i="22"/>
  <c r="C36" i="23"/>
  <c r="C36" i="22"/>
  <c r="C35" i="23"/>
  <c r="C35" i="22"/>
  <c r="C34" i="23"/>
  <c r="C34" i="22"/>
  <c r="C33" i="23"/>
  <c r="C33" i="22"/>
  <c r="C32" i="23"/>
  <c r="C32" i="22"/>
  <c r="C31" i="23"/>
  <c r="C31" i="22"/>
  <c r="C30" i="23"/>
  <c r="C30" i="22"/>
  <c r="C29" i="23"/>
  <c r="C29" i="22"/>
  <c r="C28" i="23"/>
  <c r="C28" i="22"/>
  <c r="C27" i="23"/>
  <c r="C27" i="22"/>
  <c r="C26" i="23"/>
  <c r="C26" i="22"/>
  <c r="C25" i="23"/>
  <c r="C25" i="22"/>
  <c r="C24" i="23"/>
  <c r="C24" i="22"/>
  <c r="C23" i="23"/>
  <c r="C23" i="22"/>
  <c r="C22" i="23"/>
  <c r="C22" i="22"/>
  <c r="G41" i="5"/>
  <c r="F41" i="5"/>
  <c r="F29" i="5"/>
  <c r="G29" i="5"/>
  <c r="E45" i="10"/>
  <c r="E45" i="9"/>
  <c r="C39" i="10"/>
  <c r="C39" i="9"/>
  <c r="F32" i="10"/>
  <c r="F32" i="9"/>
  <c r="E29" i="10"/>
  <c r="E29" i="9"/>
  <c r="C23" i="10"/>
  <c r="C23" i="9"/>
  <c r="E43" i="15"/>
  <c r="E43" i="14"/>
  <c r="B40" i="15"/>
  <c r="B40" i="14"/>
  <c r="G37" i="15"/>
  <c r="G37" i="14"/>
  <c r="D34" i="15"/>
  <c r="D34" i="14"/>
  <c r="F28" i="15"/>
  <c r="F28" i="14"/>
  <c r="B24" i="15"/>
  <c r="B24" i="14"/>
  <c r="G42" i="22"/>
  <c r="G42" i="23"/>
  <c r="G38" i="22"/>
  <c r="G38" i="23"/>
  <c r="G33" i="23"/>
  <c r="G33" i="22"/>
  <c r="G28" i="23"/>
  <c r="G28" i="22"/>
  <c r="G23" i="22"/>
  <c r="G23" i="23"/>
  <c r="C37" i="5"/>
  <c r="D37" i="5"/>
  <c r="D25" i="5"/>
  <c r="C25" i="5"/>
  <c r="B39" i="9"/>
  <c r="B39" i="10"/>
  <c r="E32" i="10"/>
  <c r="E32" i="9"/>
  <c r="C26" i="9"/>
  <c r="C26" i="10"/>
  <c r="C42" i="15"/>
  <c r="C42" i="14"/>
  <c r="F37" i="15"/>
  <c r="F37" i="14"/>
  <c r="B33" i="15"/>
  <c r="B33" i="14"/>
  <c r="E28" i="15"/>
  <c r="E28" i="14"/>
  <c r="H23" i="15"/>
  <c r="H23" i="14"/>
  <c r="F42" i="22"/>
  <c r="F42" i="23"/>
  <c r="F37" i="23"/>
  <c r="F37" i="22"/>
  <c r="F33" i="23"/>
  <c r="F33" i="22"/>
  <c r="F28" i="22"/>
  <c r="F28" i="23"/>
  <c r="F24" i="22"/>
  <c r="F24" i="23"/>
  <c r="F40" i="5"/>
  <c r="G40" i="5"/>
  <c r="B42" i="10"/>
  <c r="B42" i="9"/>
  <c r="C37" i="9"/>
  <c r="C37" i="10"/>
  <c r="D32" i="10"/>
  <c r="D32" i="9"/>
  <c r="B26" i="9"/>
  <c r="B26" i="10"/>
  <c r="E45" i="15"/>
  <c r="E45" i="14"/>
  <c r="B42" i="15"/>
  <c r="B42" i="14"/>
  <c r="E37" i="15"/>
  <c r="E37" i="14"/>
  <c r="H32" i="15"/>
  <c r="H32" i="14"/>
  <c r="E29" i="15"/>
  <c r="E29" i="14"/>
  <c r="H24" i="15"/>
  <c r="H24" i="14"/>
  <c r="E44" i="22"/>
  <c r="E44" i="23"/>
  <c r="E40" i="22"/>
  <c r="E40" i="23"/>
  <c r="E36" i="22"/>
  <c r="E36" i="23"/>
  <c r="E31" i="22"/>
  <c r="E31" i="23"/>
  <c r="E27" i="22"/>
  <c r="E27" i="23"/>
  <c r="E25" i="22"/>
  <c r="E25" i="23"/>
  <c r="C40" i="5"/>
  <c r="D40" i="5"/>
  <c r="C28" i="5"/>
  <c r="D28" i="5"/>
  <c r="F41" i="10"/>
  <c r="F41" i="9"/>
  <c r="D35" i="10"/>
  <c r="D35" i="9"/>
  <c r="B29" i="10"/>
  <c r="B29" i="9"/>
  <c r="E22" i="10"/>
  <c r="E22" i="9"/>
  <c r="D45" i="15"/>
  <c r="D45" i="14"/>
  <c r="B43" i="15"/>
  <c r="B43" i="14"/>
  <c r="E38" i="15"/>
  <c r="E38" i="14"/>
  <c r="H33" i="15"/>
  <c r="H33" i="14"/>
  <c r="D29" i="14"/>
  <c r="D29" i="15"/>
  <c r="E22" i="14"/>
  <c r="E22" i="15"/>
  <c r="D43" i="23"/>
  <c r="D43" i="22"/>
  <c r="D39" i="23"/>
  <c r="D39" i="22"/>
  <c r="D33" i="23"/>
  <c r="D33" i="22"/>
  <c r="D29" i="23"/>
  <c r="D29" i="22"/>
  <c r="D24" i="23"/>
  <c r="D24" i="22"/>
  <c r="G39" i="5"/>
  <c r="F39" i="5"/>
  <c r="G23" i="5"/>
  <c r="F23" i="5"/>
  <c r="D39" i="5"/>
  <c r="C39" i="5"/>
  <c r="D27" i="5"/>
  <c r="C27" i="5"/>
  <c r="D41" i="10"/>
  <c r="D41" i="9"/>
  <c r="B35" i="9"/>
  <c r="B35" i="10"/>
  <c r="C30" i="10"/>
  <c r="C30" i="9"/>
  <c r="F23" i="10"/>
  <c r="F23" i="9"/>
  <c r="B45" i="15"/>
  <c r="B45" i="14"/>
  <c r="H43" i="15"/>
  <c r="H43" i="14"/>
  <c r="G42" i="15"/>
  <c r="G42" i="14"/>
  <c r="F41" i="15"/>
  <c r="F41" i="14"/>
  <c r="E40" i="15"/>
  <c r="E40" i="14"/>
  <c r="D39" i="14"/>
  <c r="D39" i="15"/>
  <c r="C38" i="14"/>
  <c r="C38" i="15"/>
  <c r="B37" i="15"/>
  <c r="B37" i="14"/>
  <c r="H35" i="14"/>
  <c r="H35" i="15"/>
  <c r="G34" i="14"/>
  <c r="G34" i="15"/>
  <c r="F33" i="15"/>
  <c r="F33" i="14"/>
  <c r="E32" i="14"/>
  <c r="E32" i="15"/>
  <c r="C30" i="14"/>
  <c r="C30" i="15"/>
  <c r="B29" i="14"/>
  <c r="B29" i="15"/>
  <c r="H27" i="14"/>
  <c r="H27" i="15"/>
  <c r="G26" i="14"/>
  <c r="G26" i="15"/>
  <c r="F25" i="14"/>
  <c r="F25" i="15"/>
  <c r="E24" i="15"/>
  <c r="E24" i="14"/>
  <c r="D23" i="14"/>
  <c r="D23" i="15"/>
  <c r="C22" i="14"/>
  <c r="C22" i="15"/>
  <c r="B45" i="23"/>
  <c r="B45" i="22"/>
  <c r="B44" i="23"/>
  <c r="B44" i="22"/>
  <c r="B43" i="23"/>
  <c r="B43" i="22"/>
  <c r="B42" i="23"/>
  <c r="B42" i="22"/>
  <c r="B41" i="23"/>
  <c r="B41" i="22"/>
  <c r="B40" i="23"/>
  <c r="B40" i="22"/>
  <c r="B39" i="23"/>
  <c r="B39" i="22"/>
  <c r="B38" i="23"/>
  <c r="B38" i="22"/>
  <c r="B37" i="23"/>
  <c r="B37" i="22"/>
  <c r="B36" i="23"/>
  <c r="B36" i="22"/>
  <c r="B35" i="23"/>
  <c r="B35" i="22"/>
  <c r="B34" i="23"/>
  <c r="B34" i="22"/>
  <c r="B33" i="23"/>
  <c r="B33" i="22"/>
  <c r="B32" i="23"/>
  <c r="B32" i="22"/>
  <c r="B31" i="23"/>
  <c r="B31" i="22"/>
  <c r="B30" i="23"/>
  <c r="B30" i="22"/>
  <c r="B29" i="23"/>
  <c r="B29" i="22"/>
  <c r="B28" i="23"/>
  <c r="B28" i="22"/>
  <c r="B27" i="23"/>
  <c r="B27" i="22"/>
  <c r="B26" i="23"/>
  <c r="B26" i="22"/>
  <c r="B25" i="23"/>
  <c r="B25" i="22"/>
  <c r="B24" i="23"/>
  <c r="B24" i="22"/>
  <c r="B23" i="23"/>
  <c r="B23" i="22"/>
  <c r="B22" i="23"/>
  <c r="B22" i="22"/>
  <c r="F45" i="5"/>
  <c r="G45" i="5"/>
  <c r="F33" i="5"/>
  <c r="G33" i="5"/>
  <c r="B44" i="10"/>
  <c r="B44" i="9"/>
  <c r="E37" i="10"/>
  <c r="E37" i="9"/>
  <c r="C31" i="10"/>
  <c r="C31" i="9"/>
  <c r="F24" i="10"/>
  <c r="F24" i="9"/>
  <c r="G45" i="14"/>
  <c r="G45" i="15"/>
  <c r="C41" i="15"/>
  <c r="C41" i="14"/>
  <c r="F36" i="15"/>
  <c r="F36" i="14"/>
  <c r="B32" i="15"/>
  <c r="B32" i="14"/>
  <c r="E27" i="15"/>
  <c r="E27" i="14"/>
  <c r="H22" i="15"/>
  <c r="H22" i="14"/>
  <c r="G45" i="23"/>
  <c r="G45" i="22"/>
  <c r="G41" i="23"/>
  <c r="G41" i="22"/>
  <c r="G37" i="23"/>
  <c r="G37" i="22"/>
  <c r="G34" i="22"/>
  <c r="G34" i="23"/>
  <c r="G30" i="22"/>
  <c r="G30" i="23"/>
  <c r="G26" i="22"/>
  <c r="G26" i="23"/>
  <c r="G24" i="22"/>
  <c r="G24" i="23"/>
  <c r="C45" i="5"/>
  <c r="D45" i="5"/>
  <c r="D45" i="10"/>
  <c r="D45" i="9"/>
  <c r="E40" i="9"/>
  <c r="E40" i="10"/>
  <c r="C34" i="9"/>
  <c r="C34" i="10"/>
  <c r="F27" i="9"/>
  <c r="F27" i="10"/>
  <c r="E44" i="15"/>
  <c r="E44" i="14"/>
  <c r="G38" i="15"/>
  <c r="G38" i="14"/>
  <c r="C34" i="15"/>
  <c r="C34" i="14"/>
  <c r="F29" i="15"/>
  <c r="F29" i="14"/>
  <c r="C26" i="14"/>
  <c r="C26" i="15"/>
  <c r="G22" i="15"/>
  <c r="G22" i="14"/>
  <c r="F45" i="23"/>
  <c r="F45" i="22"/>
  <c r="F41" i="23"/>
  <c r="F41" i="22"/>
  <c r="F39" i="23"/>
  <c r="F39" i="22"/>
  <c r="F36" i="22"/>
  <c r="F36" i="23"/>
  <c r="F32" i="22"/>
  <c r="F32" i="23"/>
  <c r="F29" i="23"/>
  <c r="F29" i="22"/>
  <c r="F26" i="22"/>
  <c r="F26" i="23"/>
  <c r="F22" i="22"/>
  <c r="F22" i="23"/>
  <c r="F28" i="5"/>
  <c r="G28" i="5"/>
  <c r="E43" i="10"/>
  <c r="E43" i="9"/>
  <c r="E35" i="9"/>
  <c r="E35" i="10"/>
  <c r="C29" i="10"/>
  <c r="C29" i="9"/>
  <c r="F22" i="9"/>
  <c r="F22" i="10"/>
  <c r="D44" i="15"/>
  <c r="D44" i="14"/>
  <c r="H40" i="15"/>
  <c r="H40" i="14"/>
  <c r="D36" i="14"/>
  <c r="D36" i="15"/>
  <c r="G31" i="15"/>
  <c r="G31" i="14"/>
  <c r="C27" i="14"/>
  <c r="C27" i="15"/>
  <c r="F22" i="15"/>
  <c r="F22" i="14"/>
  <c r="E41" i="23"/>
  <c r="E41" i="22"/>
  <c r="E38" i="22"/>
  <c r="E38" i="23"/>
  <c r="E34" i="22"/>
  <c r="E34" i="23"/>
  <c r="E32" i="22"/>
  <c r="E32" i="23"/>
  <c r="E29" i="23"/>
  <c r="E29" i="22"/>
  <c r="E26" i="23"/>
  <c r="E26" i="22"/>
  <c r="E22" i="23"/>
  <c r="E22" i="22"/>
  <c r="C32" i="5"/>
  <c r="D32" i="5"/>
  <c r="B45" i="10"/>
  <c r="B45" i="9"/>
  <c r="E38" i="10"/>
  <c r="E38" i="9"/>
  <c r="E30" i="10"/>
  <c r="E30" i="9"/>
  <c r="C24" i="9"/>
  <c r="C24" i="10"/>
  <c r="C44" i="14"/>
  <c r="C44" i="15"/>
  <c r="F39" i="14"/>
  <c r="F39" i="15"/>
  <c r="C36" i="15"/>
  <c r="C36" i="14"/>
  <c r="F31" i="15"/>
  <c r="F31" i="14"/>
  <c r="C28" i="15"/>
  <c r="C28" i="14"/>
  <c r="H25" i="14"/>
  <c r="H25" i="15"/>
  <c r="D42" i="23"/>
  <c r="D42" i="22"/>
  <c r="D37" i="23"/>
  <c r="D37" i="22"/>
  <c r="D34" i="23"/>
  <c r="D34" i="22"/>
  <c r="D28" i="23"/>
  <c r="D28" i="22"/>
  <c r="D23" i="23"/>
  <c r="D23" i="22"/>
  <c r="D43" i="5"/>
  <c r="C43" i="5"/>
  <c r="D35" i="5"/>
  <c r="C35" i="5"/>
  <c r="D23" i="5"/>
  <c r="C23" i="5"/>
  <c r="E44" i="10"/>
  <c r="E44" i="9"/>
  <c r="B43" i="9"/>
  <c r="B43" i="10"/>
  <c r="F39" i="10"/>
  <c r="F39" i="9"/>
  <c r="E36" i="10"/>
  <c r="E36" i="9"/>
  <c r="D33" i="9"/>
  <c r="D33" i="10"/>
  <c r="F31" i="9"/>
  <c r="F31" i="10"/>
  <c r="E28" i="10"/>
  <c r="E28" i="9"/>
  <c r="D25" i="10"/>
  <c r="D25" i="9"/>
  <c r="C22" i="10"/>
  <c r="C22" i="9"/>
  <c r="D31" i="14"/>
  <c r="D31" i="15"/>
  <c r="F42" i="5"/>
  <c r="G42" i="5"/>
  <c r="F38" i="5"/>
  <c r="G38" i="5"/>
  <c r="F34" i="5"/>
  <c r="G34" i="5"/>
  <c r="F30" i="5"/>
  <c r="G30" i="5"/>
  <c r="G26" i="5"/>
  <c r="F26" i="5"/>
  <c r="F22" i="5"/>
  <c r="G22" i="5"/>
  <c r="D44" i="10"/>
  <c r="D44" i="9"/>
  <c r="F42" i="9"/>
  <c r="F42" i="10"/>
  <c r="C41" i="10"/>
  <c r="C41" i="9"/>
  <c r="E39" i="10"/>
  <c r="E39" i="9"/>
  <c r="B38" i="10"/>
  <c r="B38" i="9"/>
  <c r="D36" i="10"/>
  <c r="D36" i="9"/>
  <c r="F34" i="10"/>
  <c r="F34" i="9"/>
  <c r="C33" i="9"/>
  <c r="C33" i="10"/>
  <c r="E31" i="9"/>
  <c r="E31" i="10"/>
  <c r="B30" i="9"/>
  <c r="B30" i="10"/>
  <c r="D28" i="10"/>
  <c r="D28" i="9"/>
  <c r="F26" i="10"/>
  <c r="F26" i="9"/>
  <c r="C25" i="10"/>
  <c r="C25" i="9"/>
  <c r="E23" i="10"/>
  <c r="E23" i="9"/>
  <c r="B22" i="10"/>
  <c r="B22" i="9"/>
  <c r="H44" i="15"/>
  <c r="H44" i="14"/>
  <c r="G43" i="15"/>
  <c r="G43" i="14"/>
  <c r="F42" i="14"/>
  <c r="F42" i="15"/>
  <c r="E41" i="15"/>
  <c r="E41" i="14"/>
  <c r="D40" i="15"/>
  <c r="D40" i="14"/>
  <c r="C39" i="15"/>
  <c r="C39" i="14"/>
  <c r="B38" i="14"/>
  <c r="B38" i="15"/>
  <c r="H36" i="15"/>
  <c r="H36" i="14"/>
  <c r="G35" i="15"/>
  <c r="G35" i="14"/>
  <c r="F34" i="14"/>
  <c r="F34" i="15"/>
  <c r="E33" i="15"/>
  <c r="E33" i="14"/>
  <c r="D32" i="15"/>
  <c r="D32" i="14"/>
  <c r="C31" i="15"/>
  <c r="C31" i="14"/>
  <c r="B30" i="14"/>
  <c r="B30" i="15"/>
  <c r="H28" i="15"/>
  <c r="H28" i="14"/>
  <c r="G27" i="15"/>
  <c r="G27" i="14"/>
  <c r="F26" i="15"/>
  <c r="F26" i="14"/>
  <c r="E25" i="15"/>
  <c r="E25" i="14"/>
  <c r="D24" i="14"/>
  <c r="D24" i="15"/>
  <c r="C23" i="15"/>
  <c r="C23" i="14"/>
  <c r="B22" i="14"/>
  <c r="B22" i="15"/>
  <c r="I45" i="23"/>
  <c r="I45" i="22"/>
  <c r="I44" i="23"/>
  <c r="I44" i="22"/>
  <c r="I43" i="23"/>
  <c r="I43" i="22"/>
  <c r="I42" i="23"/>
  <c r="I42" i="22"/>
  <c r="I41" i="23"/>
  <c r="I41" i="22"/>
  <c r="I40" i="23"/>
  <c r="I40" i="22"/>
  <c r="I39" i="23"/>
  <c r="I39" i="22"/>
  <c r="I38" i="23"/>
  <c r="I38" i="22"/>
  <c r="I37" i="23"/>
  <c r="I37" i="22"/>
  <c r="I36" i="23"/>
  <c r="I36" i="22"/>
  <c r="I35" i="23"/>
  <c r="I35" i="22"/>
  <c r="I34" i="23"/>
  <c r="I34" i="22"/>
  <c r="I33" i="23"/>
  <c r="I33" i="22"/>
  <c r="I32" i="23"/>
  <c r="I32" i="22"/>
  <c r="I31" i="23"/>
  <c r="I31" i="22"/>
  <c r="I30" i="23"/>
  <c r="I30" i="22"/>
  <c r="I29" i="23"/>
  <c r="I29" i="22"/>
  <c r="I28" i="22"/>
  <c r="I28" i="23"/>
  <c r="I27" i="22"/>
  <c r="I27" i="23"/>
  <c r="I26" i="22"/>
  <c r="I26" i="23"/>
  <c r="I25" i="22"/>
  <c r="I25" i="23"/>
  <c r="I24" i="22"/>
  <c r="I24" i="23"/>
  <c r="I23" i="22"/>
  <c r="I23" i="23"/>
  <c r="I22" i="22"/>
  <c r="I22" i="23"/>
  <c r="I45" i="4"/>
  <c r="J27" i="3"/>
  <c r="J26" i="4"/>
  <c r="J34" i="3"/>
  <c r="J30" i="3"/>
  <c r="J24" i="3"/>
  <c r="J44" i="4"/>
  <c r="J22" i="3"/>
  <c r="J35" i="3"/>
  <c r="I42" i="4"/>
  <c r="I34" i="4"/>
  <c r="I32" i="4"/>
  <c r="J31" i="4"/>
  <c r="I28" i="4"/>
  <c r="J27" i="4"/>
  <c r="I26" i="4"/>
  <c r="H37" i="6"/>
  <c r="H51" i="7"/>
  <c r="I33" i="4"/>
  <c r="H43" i="6"/>
  <c r="I40" i="4"/>
  <c r="I38" i="4"/>
  <c r="J37" i="4"/>
  <c r="J33" i="4"/>
  <c r="J32" i="4"/>
  <c r="I29" i="4"/>
  <c r="J28" i="4"/>
  <c r="J50" i="12"/>
  <c r="J43" i="12"/>
  <c r="J39" i="12"/>
  <c r="J31" i="12"/>
  <c r="J27" i="12"/>
  <c r="J23" i="12"/>
  <c r="J21" i="12"/>
  <c r="J44" i="13"/>
  <c r="J40" i="13"/>
  <c r="J39" i="3"/>
  <c r="I44" i="4"/>
  <c r="J43" i="4"/>
  <c r="J42" i="4"/>
  <c r="I39" i="4"/>
  <c r="J38" i="4"/>
  <c r="I35" i="4"/>
  <c r="I24" i="4"/>
  <c r="J23" i="4"/>
  <c r="J21" i="4"/>
  <c r="H21" i="7"/>
  <c r="H49" i="8"/>
  <c r="H42" i="8"/>
  <c r="H38" i="8"/>
  <c r="H34" i="8"/>
  <c r="H30" i="8"/>
  <c r="H21" i="8"/>
  <c r="J49" i="11"/>
  <c r="J30" i="11"/>
  <c r="J26" i="11"/>
  <c r="J22" i="11"/>
  <c r="J35" i="12"/>
  <c r="J36" i="13"/>
  <c r="H26" i="8"/>
  <c r="H22" i="8"/>
  <c r="H29" i="6"/>
  <c r="H23" i="7"/>
  <c r="H45" i="8"/>
  <c r="H41" i="8"/>
  <c r="H37" i="8"/>
  <c r="H33" i="8"/>
  <c r="H29" i="8"/>
  <c r="H25" i="8"/>
  <c r="J21" i="11"/>
  <c r="J42" i="11"/>
  <c r="J38" i="11"/>
  <c r="J34" i="11"/>
  <c r="J51" i="13"/>
  <c r="I22" i="4"/>
  <c r="J45" i="11"/>
  <c r="J41" i="11"/>
  <c r="J37" i="11"/>
  <c r="J33" i="11"/>
  <c r="J29" i="11"/>
  <c r="J25" i="11"/>
  <c r="J49" i="12"/>
  <c r="J42" i="12"/>
  <c r="J38" i="12"/>
  <c r="J34" i="12"/>
  <c r="J30" i="12"/>
  <c r="J26" i="12"/>
  <c r="J22" i="12"/>
  <c r="J50" i="13"/>
  <c r="J43" i="13"/>
  <c r="J39" i="13"/>
  <c r="J35" i="13"/>
  <c r="J31" i="13"/>
  <c r="J27" i="13"/>
  <c r="J23" i="13"/>
  <c r="J32" i="13"/>
  <c r="J28" i="13"/>
  <c r="J43" i="3"/>
  <c r="J23" i="3"/>
  <c r="J45" i="4"/>
  <c r="I41" i="4"/>
  <c r="J39" i="4"/>
  <c r="I36" i="4"/>
  <c r="J35" i="4"/>
  <c r="J34" i="4"/>
  <c r="I30" i="4"/>
  <c r="J29" i="4"/>
  <c r="I25" i="4"/>
  <c r="J22" i="4"/>
  <c r="H51" i="8"/>
  <c r="H44" i="8"/>
  <c r="H40" i="8"/>
  <c r="H36" i="8"/>
  <c r="H32" i="8"/>
  <c r="H28" i="8"/>
  <c r="H24" i="8"/>
  <c r="J50" i="11"/>
  <c r="J43" i="11"/>
  <c r="J39" i="11"/>
  <c r="J35" i="11"/>
  <c r="J31" i="11"/>
  <c r="J27" i="11"/>
  <c r="J23" i="11"/>
  <c r="J51" i="12"/>
  <c r="J44" i="12"/>
  <c r="J40" i="12"/>
  <c r="J36" i="12"/>
  <c r="J32" i="12"/>
  <c r="J28" i="12"/>
  <c r="J24" i="12"/>
  <c r="J45" i="13"/>
  <c r="J41" i="13"/>
  <c r="J37" i="13"/>
  <c r="J33" i="13"/>
  <c r="J29" i="13"/>
  <c r="J25" i="13"/>
  <c r="J21" i="13"/>
  <c r="J24" i="13"/>
  <c r="I43" i="4"/>
  <c r="J41" i="4"/>
  <c r="J40" i="4"/>
  <c r="I37" i="4"/>
  <c r="J36" i="4"/>
  <c r="I31" i="4"/>
  <c r="J30" i="4"/>
  <c r="I27" i="4"/>
  <c r="J25" i="4"/>
  <c r="J24" i="4"/>
  <c r="H50" i="8"/>
  <c r="H43" i="8"/>
  <c r="H39" i="8"/>
  <c r="H35" i="8"/>
  <c r="H31" i="8"/>
  <c r="H27" i="8"/>
  <c r="H23" i="8"/>
  <c r="J51" i="11"/>
  <c r="J44" i="11"/>
  <c r="J40" i="11"/>
  <c r="J36" i="11"/>
  <c r="J32" i="11"/>
  <c r="J28" i="11"/>
  <c r="J24" i="11"/>
  <c r="J45" i="12"/>
  <c r="J41" i="12"/>
  <c r="J37" i="12"/>
  <c r="J33" i="12"/>
  <c r="J29" i="12"/>
  <c r="J25" i="12"/>
  <c r="J49" i="13"/>
  <c r="J42" i="13"/>
  <c r="J38" i="13"/>
  <c r="J34" i="13"/>
  <c r="J30" i="13"/>
  <c r="J26" i="13"/>
  <c r="J22" i="13"/>
  <c r="J45" i="3"/>
  <c r="J31" i="3"/>
  <c r="H45" i="6"/>
  <c r="H27" i="6"/>
  <c r="J49" i="3"/>
  <c r="J44" i="3"/>
  <c r="J41" i="3"/>
  <c r="J28" i="3"/>
  <c r="H49" i="7"/>
  <c r="H43" i="7"/>
  <c r="H42" i="7"/>
  <c r="H38" i="7"/>
  <c r="H34" i="7"/>
  <c r="H26" i="7"/>
  <c r="I51" i="4"/>
  <c r="J50" i="4"/>
  <c r="I23" i="4"/>
  <c r="H50" i="7"/>
  <c r="J40" i="3"/>
  <c r="I21" i="4"/>
  <c r="H39" i="7"/>
  <c r="H35" i="7"/>
  <c r="H31" i="7"/>
  <c r="H27" i="7"/>
  <c r="H24" i="6"/>
  <c r="J42" i="3"/>
  <c r="J38" i="3"/>
  <c r="J32" i="3"/>
  <c r="H49" i="6"/>
  <c r="H41" i="6"/>
  <c r="H38" i="6"/>
  <c r="H33" i="6"/>
  <c r="H30" i="6"/>
  <c r="H25" i="6"/>
  <c r="H23" i="6"/>
  <c r="H45" i="7"/>
  <c r="H41" i="7"/>
  <c r="H37" i="7"/>
  <c r="H33" i="7"/>
  <c r="H29" i="7"/>
  <c r="H25" i="7"/>
  <c r="H22" i="7"/>
  <c r="H42" i="6"/>
  <c r="H34" i="6"/>
  <c r="H26" i="6"/>
  <c r="H51" i="6"/>
  <c r="H40" i="6"/>
  <c r="H35" i="6"/>
  <c r="H32" i="6"/>
  <c r="H22" i="6"/>
  <c r="H30" i="7"/>
  <c r="J51" i="3"/>
  <c r="J36" i="3"/>
  <c r="J26" i="3"/>
  <c r="B49" i="5"/>
  <c r="H50" i="6"/>
  <c r="H44" i="6"/>
  <c r="H39" i="6"/>
  <c r="H36" i="6"/>
  <c r="H31" i="6"/>
  <c r="H28" i="6"/>
  <c r="H21" i="6"/>
  <c r="H44" i="7"/>
  <c r="H40" i="7"/>
  <c r="H36" i="7"/>
  <c r="H32" i="7"/>
  <c r="H28" i="7"/>
  <c r="H24" i="7"/>
  <c r="J50" i="3"/>
  <c r="J37" i="3"/>
  <c r="J33" i="3"/>
  <c r="J29" i="3"/>
  <c r="J25" i="3"/>
  <c r="J21" i="3"/>
  <c r="H28" i="10" l="1"/>
  <c r="H28" i="9"/>
  <c r="J31" i="14"/>
  <c r="J31" i="15"/>
  <c r="J22" i="15"/>
  <c r="J22" i="14"/>
  <c r="K27" i="23"/>
  <c r="K27" i="22"/>
  <c r="K21" i="23"/>
  <c r="K21" i="22"/>
  <c r="K33" i="22"/>
  <c r="K33" i="23"/>
  <c r="I21" i="5"/>
  <c r="J21" i="5"/>
  <c r="H40" i="9"/>
  <c r="H40" i="10"/>
  <c r="H38" i="10"/>
  <c r="H38" i="9"/>
  <c r="K34" i="23"/>
  <c r="K34" i="22"/>
  <c r="J28" i="15"/>
  <c r="J28" i="14"/>
  <c r="J23" i="15"/>
  <c r="J23" i="14"/>
  <c r="J23" i="5"/>
  <c r="I23" i="5"/>
  <c r="K44" i="23"/>
  <c r="K44" i="22"/>
  <c r="J29" i="15"/>
  <c r="J29" i="14"/>
  <c r="K51" i="22"/>
  <c r="K51" i="23"/>
  <c r="J39" i="5"/>
  <c r="I39" i="5"/>
  <c r="K35" i="23"/>
  <c r="K35" i="22"/>
  <c r="K25" i="22"/>
  <c r="K25" i="23"/>
  <c r="K40" i="22"/>
  <c r="K40" i="23"/>
  <c r="J25" i="5"/>
  <c r="I25" i="5"/>
  <c r="K22" i="23"/>
  <c r="K22" i="22"/>
  <c r="H21" i="9"/>
  <c r="H21" i="10"/>
  <c r="I26" i="5"/>
  <c r="J26" i="5"/>
  <c r="H51" i="9"/>
  <c r="H51" i="10"/>
  <c r="H41" i="9"/>
  <c r="H41" i="10"/>
  <c r="J32" i="15"/>
  <c r="J32" i="14"/>
  <c r="K24" i="22"/>
  <c r="K24" i="23"/>
  <c r="J27" i="15"/>
  <c r="J27" i="14"/>
  <c r="J43" i="5"/>
  <c r="I43" i="5"/>
  <c r="J33" i="14"/>
  <c r="J33" i="15"/>
  <c r="I22" i="5"/>
  <c r="J22" i="5"/>
  <c r="I36" i="5"/>
  <c r="J36" i="5"/>
  <c r="K49" i="23"/>
  <c r="K49" i="22"/>
  <c r="H34" i="9"/>
  <c r="H34" i="10"/>
  <c r="J41" i="15"/>
  <c r="J41" i="14"/>
  <c r="J26" i="14"/>
  <c r="J26" i="15"/>
  <c r="H42" i="9"/>
  <c r="H42" i="10"/>
  <c r="H43" i="9"/>
  <c r="H43" i="10"/>
  <c r="J30" i="5"/>
  <c r="I30" i="5"/>
  <c r="K37" i="22"/>
  <c r="K37" i="23"/>
  <c r="I50" i="5"/>
  <c r="J50" i="5"/>
  <c r="H39" i="10"/>
  <c r="H39" i="9"/>
  <c r="H22" i="9"/>
  <c r="H22" i="10"/>
  <c r="H25" i="10"/>
  <c r="H25" i="9"/>
  <c r="J42" i="5"/>
  <c r="I42" i="5"/>
  <c r="I44" i="5"/>
  <c r="J44" i="5"/>
  <c r="H45" i="10"/>
  <c r="H45" i="9"/>
  <c r="J51" i="15"/>
  <c r="J51" i="14"/>
  <c r="J43" i="14"/>
  <c r="J43" i="15"/>
  <c r="J21" i="15"/>
  <c r="J21" i="14"/>
  <c r="H29" i="10"/>
  <c r="H29" i="9"/>
  <c r="J49" i="14"/>
  <c r="J49" i="15"/>
  <c r="I34" i="5"/>
  <c r="J34" i="5"/>
  <c r="K38" i="22"/>
  <c r="K38" i="23"/>
  <c r="I29" i="5"/>
  <c r="J29" i="5"/>
  <c r="H26" i="10"/>
  <c r="H26" i="9"/>
  <c r="J37" i="15"/>
  <c r="J37" i="14"/>
  <c r="K31" i="23"/>
  <c r="K31" i="22"/>
  <c r="J33" i="5"/>
  <c r="I33" i="5"/>
  <c r="J51" i="5"/>
  <c r="I51" i="5"/>
  <c r="I32" i="5"/>
  <c r="J32" i="5"/>
  <c r="J40" i="15"/>
  <c r="J40" i="14"/>
  <c r="J38" i="15"/>
  <c r="J38" i="14"/>
  <c r="I24" i="5"/>
  <c r="J24" i="5"/>
  <c r="H36" i="10"/>
  <c r="H36" i="9"/>
  <c r="H23" i="10"/>
  <c r="H23" i="9"/>
  <c r="I40" i="5"/>
  <c r="J40" i="5"/>
  <c r="I41" i="5"/>
  <c r="J41" i="5"/>
  <c r="J42" i="14"/>
  <c r="J42" i="15"/>
  <c r="K28" i="23"/>
  <c r="K28" i="22"/>
  <c r="H44" i="10"/>
  <c r="H44" i="9"/>
  <c r="H32" i="9"/>
  <c r="H32" i="10"/>
  <c r="H30" i="10"/>
  <c r="H30" i="9"/>
  <c r="H24" i="10"/>
  <c r="H24" i="9"/>
  <c r="J49" i="5"/>
  <c r="I49" i="5"/>
  <c r="J31" i="5"/>
  <c r="I31" i="5"/>
  <c r="J50" i="15"/>
  <c r="J50" i="14"/>
  <c r="K36" i="23"/>
  <c r="K36" i="22"/>
  <c r="K45" i="22"/>
  <c r="K45" i="23"/>
  <c r="K41" i="22"/>
  <c r="K41" i="23"/>
  <c r="H49" i="10"/>
  <c r="H49" i="9"/>
  <c r="J36" i="15"/>
  <c r="J36" i="14"/>
  <c r="J34" i="15"/>
  <c r="J34" i="14"/>
  <c r="K43" i="23"/>
  <c r="K43" i="22"/>
  <c r="H31" i="10"/>
  <c r="H31" i="9"/>
  <c r="I28" i="5"/>
  <c r="J28" i="5"/>
  <c r="J35" i="14"/>
  <c r="J35" i="15"/>
  <c r="K39" i="22"/>
  <c r="K39" i="23"/>
  <c r="I37" i="5"/>
  <c r="J37" i="5"/>
  <c r="I38" i="5"/>
  <c r="J38" i="5"/>
  <c r="K26" i="23"/>
  <c r="K26" i="22"/>
  <c r="J44" i="15"/>
  <c r="J44" i="14"/>
  <c r="J39" i="14"/>
  <c r="J39" i="15"/>
  <c r="J45" i="14"/>
  <c r="J45" i="15"/>
  <c r="J30" i="15"/>
  <c r="J30" i="14"/>
  <c r="K23" i="22"/>
  <c r="K29" i="22"/>
  <c r="K29" i="23"/>
  <c r="K32" i="22"/>
  <c r="K32" i="23"/>
  <c r="H50" i="10"/>
  <c r="H50" i="9"/>
  <c r="H35" i="10"/>
  <c r="H35" i="9"/>
  <c r="H33" i="9"/>
  <c r="H33" i="10"/>
  <c r="K30" i="23"/>
  <c r="K30" i="22"/>
  <c r="H27" i="10"/>
  <c r="H27" i="9"/>
  <c r="I45" i="5"/>
  <c r="J45" i="5"/>
  <c r="J24" i="15"/>
  <c r="J24" i="14"/>
  <c r="K42" i="23"/>
  <c r="K42" i="22"/>
  <c r="J25" i="15"/>
  <c r="J25" i="14"/>
  <c r="K50" i="22"/>
  <c r="K50" i="23"/>
  <c r="H37" i="10"/>
  <c r="H37" i="9"/>
  <c r="J35" i="5"/>
  <c r="I35" i="5"/>
  <c r="J27" i="5"/>
  <c r="I27" i="5"/>
  <c r="F18" i="9" l="1"/>
  <c r="D18" i="9"/>
  <c r="B17" i="9"/>
  <c r="E18" i="9"/>
  <c r="F19" i="9"/>
  <c r="E17" i="9"/>
  <c r="F17" i="9"/>
  <c r="B19" i="9"/>
  <c r="C17" i="9"/>
  <c r="D17" i="9"/>
  <c r="B18" i="9"/>
  <c r="C19" i="9"/>
  <c r="E19" i="9"/>
  <c r="C18" i="9"/>
  <c r="D19" i="9"/>
  <c r="F47" i="3"/>
  <c r="P47" i="3"/>
  <c r="I47" i="3"/>
  <c r="C47" i="3"/>
  <c r="V47" i="3"/>
  <c r="S47" i="3"/>
  <c r="L47" i="86" l="1"/>
  <c r="W23" i="3"/>
  <c r="T47" i="3"/>
  <c r="Q47" i="3"/>
  <c r="W49" i="3"/>
  <c r="W11" i="3"/>
  <c r="L10" i="86" l="1"/>
  <c r="L45" i="86"/>
  <c r="L44" i="86"/>
  <c r="L43" i="86"/>
  <c r="L38" i="86"/>
  <c r="L37" i="86"/>
  <c r="L36" i="86"/>
  <c r="L35" i="86"/>
  <c r="L30" i="86"/>
  <c r="L29" i="86"/>
  <c r="L28" i="86"/>
  <c r="L27" i="86"/>
  <c r="L22" i="86"/>
  <c r="L20" i="86"/>
  <c r="L19" i="86"/>
  <c r="L18" i="86"/>
  <c r="L13" i="86"/>
  <c r="L12" i="86"/>
  <c r="L11" i="86"/>
  <c r="L9" i="86"/>
  <c r="L17" i="86" l="1"/>
  <c r="L31" i="86"/>
  <c r="L39" i="86"/>
  <c r="L14" i="86"/>
  <c r="L15" i="86"/>
  <c r="L24" i="86"/>
  <c r="L32" i="86"/>
  <c r="L40" i="86"/>
  <c r="L23" i="86"/>
  <c r="L16" i="86"/>
  <c r="L25" i="86"/>
  <c r="L33" i="86"/>
  <c r="L41" i="86"/>
  <c r="L26" i="86"/>
  <c r="L34" i="86"/>
  <c r="L42" i="86"/>
  <c r="E47" i="86"/>
  <c r="J47" i="86" s="1"/>
  <c r="B47" i="86"/>
  <c r="G47" i="86" s="1"/>
  <c r="C47" i="86"/>
  <c r="H47" i="86" s="1"/>
  <c r="D47" i="86"/>
  <c r="I47" i="86" s="1"/>
  <c r="G23" i="86" l="1"/>
  <c r="H23" i="86"/>
  <c r="I23" i="86"/>
  <c r="J23" i="86"/>
  <c r="G24" i="86"/>
  <c r="H24" i="86"/>
  <c r="I24" i="86"/>
  <c r="J24" i="86"/>
  <c r="G25" i="86"/>
  <c r="H25" i="86"/>
  <c r="I25" i="86"/>
  <c r="J25" i="86"/>
  <c r="G26" i="86"/>
  <c r="H26" i="86"/>
  <c r="I26" i="86"/>
  <c r="J26" i="86"/>
  <c r="G27" i="86"/>
  <c r="H27" i="86"/>
  <c r="I27" i="86"/>
  <c r="J27" i="86"/>
  <c r="G28" i="86"/>
  <c r="H28" i="86"/>
  <c r="I28" i="86"/>
  <c r="J28" i="86"/>
  <c r="G29" i="86"/>
  <c r="H29" i="86"/>
  <c r="I29" i="86"/>
  <c r="J29" i="86"/>
  <c r="G30" i="86"/>
  <c r="H30" i="86"/>
  <c r="I30" i="86"/>
  <c r="J30" i="86"/>
  <c r="G31" i="86"/>
  <c r="H31" i="86"/>
  <c r="I31" i="86"/>
  <c r="J31" i="86"/>
  <c r="G32" i="86"/>
  <c r="H32" i="86"/>
  <c r="I32" i="86"/>
  <c r="J32" i="86"/>
  <c r="G33" i="86"/>
  <c r="H33" i="86"/>
  <c r="I33" i="86"/>
  <c r="J33" i="86"/>
  <c r="G34" i="86"/>
  <c r="H34" i="86"/>
  <c r="I34" i="86"/>
  <c r="J34" i="86"/>
  <c r="G35" i="86"/>
  <c r="H35" i="86"/>
  <c r="I35" i="86"/>
  <c r="J35" i="86"/>
  <c r="G36" i="86"/>
  <c r="H36" i="86"/>
  <c r="I36" i="86"/>
  <c r="J36" i="86"/>
  <c r="G37" i="86"/>
  <c r="H37" i="86"/>
  <c r="I37" i="86"/>
  <c r="J37" i="86"/>
  <c r="G38" i="86"/>
  <c r="H38" i="86"/>
  <c r="I38" i="86"/>
  <c r="J38" i="86"/>
  <c r="G39" i="86"/>
  <c r="H39" i="86"/>
  <c r="I39" i="86"/>
  <c r="J39" i="86"/>
  <c r="G40" i="86"/>
  <c r="H40" i="86"/>
  <c r="I40" i="86"/>
  <c r="J40" i="86"/>
  <c r="G41" i="86"/>
  <c r="H41" i="86"/>
  <c r="I41" i="86"/>
  <c r="J41" i="86"/>
  <c r="G42" i="86"/>
  <c r="H42" i="86"/>
  <c r="I42" i="86"/>
  <c r="J42" i="86"/>
  <c r="G43" i="86"/>
  <c r="H43" i="86"/>
  <c r="I43" i="86"/>
  <c r="J43" i="86"/>
  <c r="G44" i="86"/>
  <c r="H44" i="86"/>
  <c r="I44" i="86"/>
  <c r="J44" i="86"/>
  <c r="G45" i="86"/>
  <c r="H45" i="86"/>
  <c r="I45" i="86"/>
  <c r="J45" i="86"/>
  <c r="H22" i="86"/>
  <c r="I22" i="86"/>
  <c r="J22" i="86"/>
  <c r="G22" i="86"/>
  <c r="H20" i="86"/>
  <c r="I20" i="86"/>
  <c r="J20" i="86"/>
  <c r="G20" i="86"/>
  <c r="G19" i="86"/>
  <c r="G10" i="86"/>
  <c r="G9" i="86"/>
  <c r="H10" i="86"/>
  <c r="I10" i="86"/>
  <c r="J10" i="86"/>
  <c r="G11" i="86"/>
  <c r="H11" i="86"/>
  <c r="I11" i="86"/>
  <c r="J11" i="86"/>
  <c r="G12" i="86"/>
  <c r="H12" i="86"/>
  <c r="I12" i="86"/>
  <c r="J12" i="86"/>
  <c r="G13" i="86"/>
  <c r="H13" i="86"/>
  <c r="I13" i="86"/>
  <c r="J13" i="86"/>
  <c r="G14" i="86"/>
  <c r="H14" i="86"/>
  <c r="I14" i="86"/>
  <c r="J14" i="86"/>
  <c r="G15" i="86"/>
  <c r="H15" i="86"/>
  <c r="I15" i="86"/>
  <c r="J15" i="86"/>
  <c r="G16" i="86"/>
  <c r="H16" i="86"/>
  <c r="I16" i="86"/>
  <c r="J16" i="86"/>
  <c r="G17" i="86"/>
  <c r="H17" i="86"/>
  <c r="I17" i="86"/>
  <c r="J17" i="86"/>
  <c r="G18" i="86"/>
  <c r="H18" i="86"/>
  <c r="I18" i="86"/>
  <c r="J18" i="86"/>
  <c r="H19" i="86"/>
  <c r="I19" i="86"/>
  <c r="J19" i="86"/>
  <c r="H9" i="86"/>
  <c r="I9" i="86"/>
  <c r="J9" i="86"/>
  <c r="E47" i="21"/>
  <c r="H47" i="20"/>
  <c r="D47" i="20"/>
  <c r="E47" i="20" l="1"/>
  <c r="D47" i="21"/>
  <c r="C47" i="21"/>
  <c r="C47" i="20"/>
  <c r="B47" i="21"/>
  <c r="B47" i="20"/>
  <c r="D15" i="23"/>
  <c r="D15" i="22"/>
  <c r="H15" i="22"/>
  <c r="H15" i="23"/>
  <c r="C18" i="23"/>
  <c r="C18" i="22"/>
  <c r="E10" i="23"/>
  <c r="E10" i="22"/>
  <c r="F14" i="22"/>
  <c r="F14" i="23"/>
  <c r="G10" i="22"/>
  <c r="G10" i="23"/>
  <c r="I18" i="22"/>
  <c r="I18" i="23"/>
  <c r="B17" i="23"/>
  <c r="B17" i="22"/>
  <c r="B9" i="23"/>
  <c r="B9" i="22"/>
  <c r="C13" i="23"/>
  <c r="C13" i="22"/>
  <c r="D17" i="23"/>
  <c r="D17" i="22"/>
  <c r="D9" i="23"/>
  <c r="D9" i="22"/>
  <c r="E13" i="22"/>
  <c r="E13" i="23"/>
  <c r="F17" i="23"/>
  <c r="F17" i="22"/>
  <c r="F9" i="23"/>
  <c r="F9" i="22"/>
  <c r="G13" i="22"/>
  <c r="G13" i="23"/>
  <c r="H17" i="22"/>
  <c r="H17" i="23"/>
  <c r="H9" i="22"/>
  <c r="H9" i="23"/>
  <c r="I13" i="22"/>
  <c r="I13" i="23"/>
  <c r="B16" i="23"/>
  <c r="B16" i="22"/>
  <c r="C20" i="23"/>
  <c r="C20" i="22"/>
  <c r="C12" i="23"/>
  <c r="C12" i="22"/>
  <c r="D16" i="23"/>
  <c r="D16" i="22"/>
  <c r="E20" i="23"/>
  <c r="E20" i="22"/>
  <c r="E12" i="22"/>
  <c r="E12" i="23"/>
  <c r="F16" i="22"/>
  <c r="F16" i="23"/>
  <c r="G20" i="22"/>
  <c r="G20" i="23"/>
  <c r="G12" i="22"/>
  <c r="G12" i="23"/>
  <c r="H16" i="22"/>
  <c r="H16" i="23"/>
  <c r="I20" i="22"/>
  <c r="I20" i="23"/>
  <c r="I12" i="22"/>
  <c r="I12" i="23"/>
  <c r="C11" i="23"/>
  <c r="C11" i="22"/>
  <c r="F15" i="23"/>
  <c r="F15" i="22"/>
  <c r="I19" i="22"/>
  <c r="I19" i="23"/>
  <c r="C10" i="23"/>
  <c r="C10" i="22"/>
  <c r="B13" i="23"/>
  <c r="B13" i="22"/>
  <c r="C17" i="23"/>
  <c r="C17" i="22"/>
  <c r="C9" i="23"/>
  <c r="C9" i="22"/>
  <c r="D13" i="23"/>
  <c r="D13" i="22"/>
  <c r="E17" i="22"/>
  <c r="E17" i="23"/>
  <c r="E9" i="23"/>
  <c r="E9" i="22"/>
  <c r="F13" i="23"/>
  <c r="F13" i="22"/>
  <c r="G17" i="22"/>
  <c r="G17" i="23"/>
  <c r="G9" i="23"/>
  <c r="G9" i="22"/>
  <c r="H13" i="22"/>
  <c r="H13" i="23"/>
  <c r="I17" i="22"/>
  <c r="I17" i="23"/>
  <c r="I9" i="22"/>
  <c r="I9" i="23"/>
  <c r="C19" i="23"/>
  <c r="C19" i="22"/>
  <c r="E11" i="22"/>
  <c r="E11" i="23"/>
  <c r="G19" i="22"/>
  <c r="G19" i="23"/>
  <c r="I11" i="22"/>
  <c r="I11" i="23"/>
  <c r="B14" i="23"/>
  <c r="B14" i="22"/>
  <c r="E18" i="23"/>
  <c r="E18" i="22"/>
  <c r="G18" i="22"/>
  <c r="G18" i="23"/>
  <c r="I10" i="22"/>
  <c r="I10" i="23"/>
  <c r="C16" i="23"/>
  <c r="C16" i="22"/>
  <c r="F12" i="22"/>
  <c r="F12" i="23"/>
  <c r="B19" i="23"/>
  <c r="B19" i="22"/>
  <c r="C15" i="23"/>
  <c r="C15" i="22"/>
  <c r="D19" i="23"/>
  <c r="D19" i="22"/>
  <c r="D11" i="23"/>
  <c r="D11" i="22"/>
  <c r="E15" i="22"/>
  <c r="E15" i="23"/>
  <c r="F19" i="23"/>
  <c r="F19" i="22"/>
  <c r="F11" i="23"/>
  <c r="F11" i="22"/>
  <c r="G15" i="22"/>
  <c r="G15" i="23"/>
  <c r="H19" i="22"/>
  <c r="H19" i="23"/>
  <c r="H11" i="22"/>
  <c r="H11" i="23"/>
  <c r="I15" i="22"/>
  <c r="I15" i="23"/>
  <c r="B15" i="23"/>
  <c r="B15" i="22"/>
  <c r="E19" i="22"/>
  <c r="E19" i="23"/>
  <c r="G11" i="22"/>
  <c r="G11" i="23"/>
  <c r="D14" i="23"/>
  <c r="D14" i="22"/>
  <c r="H14" i="22"/>
  <c r="H14" i="23"/>
  <c r="B20" i="23"/>
  <c r="B20" i="22"/>
  <c r="B12" i="23"/>
  <c r="B12" i="22"/>
  <c r="D20" i="23"/>
  <c r="D20" i="22"/>
  <c r="D12" i="23"/>
  <c r="D12" i="22"/>
  <c r="E16" i="23"/>
  <c r="E16" i="22"/>
  <c r="F20" i="22"/>
  <c r="F20" i="23"/>
  <c r="G16" i="22"/>
  <c r="G16" i="23"/>
  <c r="H20" i="22"/>
  <c r="H20" i="23"/>
  <c r="H12" i="22"/>
  <c r="H12" i="23"/>
  <c r="I16" i="22"/>
  <c r="I16" i="23"/>
  <c r="B11" i="23"/>
  <c r="B11" i="22"/>
  <c r="B18" i="23"/>
  <c r="B18" i="22"/>
  <c r="B10" i="23"/>
  <c r="B10" i="22"/>
  <c r="C14" i="23"/>
  <c r="C14" i="22"/>
  <c r="D18" i="23"/>
  <c r="D18" i="22"/>
  <c r="D10" i="23"/>
  <c r="D10" i="22"/>
  <c r="E14" i="23"/>
  <c r="E14" i="22"/>
  <c r="F18" i="22"/>
  <c r="F18" i="23"/>
  <c r="F10" i="22"/>
  <c r="F10" i="23"/>
  <c r="G14" i="22"/>
  <c r="G14" i="23"/>
  <c r="H18" i="22"/>
  <c r="H18" i="23"/>
  <c r="H10" i="22"/>
  <c r="H10" i="23"/>
  <c r="I14" i="22"/>
  <c r="I14" i="23"/>
  <c r="H47" i="21"/>
  <c r="I47" i="20"/>
  <c r="F47" i="20"/>
  <c r="G47" i="20"/>
  <c r="G47" i="21"/>
  <c r="F47" i="21"/>
  <c r="I47" i="21"/>
  <c r="C47" i="19"/>
  <c r="D47" i="19"/>
  <c r="E47" i="19"/>
  <c r="F47" i="19"/>
  <c r="G47" i="19"/>
  <c r="H47" i="19"/>
  <c r="I47" i="19"/>
  <c r="B47" i="19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E18" i="15" l="1"/>
  <c r="E18" i="14"/>
  <c r="H13" i="15"/>
  <c r="H13" i="14"/>
  <c r="E10" i="14"/>
  <c r="E10" i="15"/>
  <c r="K20" i="23"/>
  <c r="K20" i="22"/>
  <c r="F20" i="15"/>
  <c r="F20" i="14"/>
  <c r="B16" i="15"/>
  <c r="B16" i="14"/>
  <c r="F12" i="15"/>
  <c r="F12" i="14"/>
  <c r="C18" i="15"/>
  <c r="C18" i="14"/>
  <c r="F13" i="14"/>
  <c r="F13" i="15"/>
  <c r="H18" i="14"/>
  <c r="H18" i="15"/>
  <c r="F16" i="15"/>
  <c r="F16" i="14"/>
  <c r="D14" i="14"/>
  <c r="D14" i="15"/>
  <c r="H10" i="15"/>
  <c r="H10" i="14"/>
  <c r="D47" i="23"/>
  <c r="D47" i="22"/>
  <c r="H19" i="14"/>
  <c r="H19" i="15"/>
  <c r="G18" i="14"/>
  <c r="G18" i="15"/>
  <c r="F17" i="14"/>
  <c r="F17" i="15"/>
  <c r="E16" i="14"/>
  <c r="E16" i="15"/>
  <c r="D15" i="15"/>
  <c r="D15" i="14"/>
  <c r="C14" i="14"/>
  <c r="C14" i="15"/>
  <c r="B13" i="14"/>
  <c r="B13" i="15"/>
  <c r="H11" i="14"/>
  <c r="H11" i="15"/>
  <c r="G10" i="14"/>
  <c r="G10" i="15"/>
  <c r="F9" i="15"/>
  <c r="F9" i="14"/>
  <c r="K12" i="23"/>
  <c r="K12" i="22"/>
  <c r="K19" i="23"/>
  <c r="K19" i="22"/>
  <c r="C47" i="23"/>
  <c r="C47" i="22"/>
  <c r="G20" i="15"/>
  <c r="G20" i="14"/>
  <c r="B15" i="15"/>
  <c r="B15" i="14"/>
  <c r="F11" i="14"/>
  <c r="F11" i="15"/>
  <c r="E19" i="15"/>
  <c r="E19" i="14"/>
  <c r="H14" i="15"/>
  <c r="H14" i="14"/>
  <c r="C9" i="15"/>
  <c r="C9" i="14"/>
  <c r="H47" i="22"/>
  <c r="H47" i="23"/>
  <c r="B17" i="14"/>
  <c r="B17" i="15"/>
  <c r="B20" i="15"/>
  <c r="B20" i="14"/>
  <c r="G17" i="14"/>
  <c r="G17" i="15"/>
  <c r="E15" i="14"/>
  <c r="E15" i="15"/>
  <c r="C13" i="15"/>
  <c r="C13" i="14"/>
  <c r="B12" i="14"/>
  <c r="B12" i="15"/>
  <c r="G9" i="14"/>
  <c r="G9" i="15"/>
  <c r="K17" i="22"/>
  <c r="K17" i="23"/>
  <c r="K15" i="23"/>
  <c r="K15" i="22"/>
  <c r="H20" i="14"/>
  <c r="H20" i="15"/>
  <c r="G19" i="15"/>
  <c r="G19" i="14"/>
  <c r="F18" i="15"/>
  <c r="F18" i="14"/>
  <c r="E17" i="14"/>
  <c r="E17" i="15"/>
  <c r="D16" i="14"/>
  <c r="D16" i="15"/>
  <c r="C15" i="15"/>
  <c r="C15" i="14"/>
  <c r="B14" i="15"/>
  <c r="B14" i="14"/>
  <c r="H12" i="15"/>
  <c r="H12" i="14"/>
  <c r="G11" i="15"/>
  <c r="G11" i="14"/>
  <c r="F10" i="14"/>
  <c r="F10" i="15"/>
  <c r="E9" i="15"/>
  <c r="E9" i="14"/>
  <c r="K16" i="22"/>
  <c r="K16" i="23"/>
  <c r="B47" i="23"/>
  <c r="B47" i="22"/>
  <c r="D17" i="15"/>
  <c r="D17" i="14"/>
  <c r="G12" i="15"/>
  <c r="G12" i="14"/>
  <c r="I47" i="23"/>
  <c r="I47" i="22"/>
  <c r="D18" i="15"/>
  <c r="D18" i="14"/>
  <c r="G13" i="15"/>
  <c r="G13" i="14"/>
  <c r="D10" i="15"/>
  <c r="D10" i="14"/>
  <c r="D19" i="14"/>
  <c r="D19" i="15"/>
  <c r="H15" i="15"/>
  <c r="H15" i="14"/>
  <c r="E12" i="14"/>
  <c r="E12" i="15"/>
  <c r="C10" i="15"/>
  <c r="C10" i="14"/>
  <c r="K18" i="23"/>
  <c r="K18" i="22"/>
  <c r="D20" i="15"/>
  <c r="D20" i="14"/>
  <c r="C19" i="15"/>
  <c r="C19" i="14"/>
  <c r="B18" i="14"/>
  <c r="B18" i="15"/>
  <c r="H16" i="15"/>
  <c r="H16" i="14"/>
  <c r="G15" i="14"/>
  <c r="G15" i="15"/>
  <c r="F14" i="15"/>
  <c r="F14" i="14"/>
  <c r="E13" i="14"/>
  <c r="E13" i="15"/>
  <c r="D12" i="14"/>
  <c r="D12" i="15"/>
  <c r="C11" i="15"/>
  <c r="C11" i="14"/>
  <c r="B10" i="15"/>
  <c r="B10" i="14"/>
  <c r="K9" i="22"/>
  <c r="K9" i="23"/>
  <c r="K14" i="23"/>
  <c r="K14" i="22"/>
  <c r="F47" i="23"/>
  <c r="F47" i="22"/>
  <c r="F19" i="14"/>
  <c r="F19" i="15"/>
  <c r="C16" i="15"/>
  <c r="C16" i="14"/>
  <c r="D9" i="15"/>
  <c r="D9" i="14"/>
  <c r="C17" i="15"/>
  <c r="C17" i="14"/>
  <c r="E11" i="15"/>
  <c r="E11" i="14"/>
  <c r="K10" i="23"/>
  <c r="K10" i="22"/>
  <c r="E20" i="15"/>
  <c r="E20" i="14"/>
  <c r="G14" i="15"/>
  <c r="G14" i="14"/>
  <c r="D11" i="15"/>
  <c r="D11" i="14"/>
  <c r="B9" i="14"/>
  <c r="B9" i="15"/>
  <c r="G47" i="22"/>
  <c r="G47" i="23"/>
  <c r="C20" i="15"/>
  <c r="C20" i="14"/>
  <c r="B19" i="15"/>
  <c r="B19" i="14"/>
  <c r="H17" i="15"/>
  <c r="H17" i="14"/>
  <c r="G16" i="15"/>
  <c r="G16" i="14"/>
  <c r="F15" i="14"/>
  <c r="F15" i="15"/>
  <c r="E14" i="14"/>
  <c r="E14" i="15"/>
  <c r="D13" i="14"/>
  <c r="D13" i="15"/>
  <c r="C12" i="14"/>
  <c r="C12" i="15"/>
  <c r="B11" i="15"/>
  <c r="B11" i="14"/>
  <c r="H9" i="15"/>
  <c r="H9" i="14"/>
  <c r="K13" i="22"/>
  <c r="K13" i="23"/>
  <c r="K11" i="23"/>
  <c r="K11" i="22"/>
  <c r="E47" i="23"/>
  <c r="E47" i="22"/>
  <c r="H20" i="8"/>
  <c r="H16" i="8"/>
  <c r="H12" i="8"/>
  <c r="J18" i="11"/>
  <c r="J14" i="11"/>
  <c r="J10" i="11"/>
  <c r="J18" i="12"/>
  <c r="J14" i="12"/>
  <c r="J10" i="12"/>
  <c r="J18" i="13"/>
  <c r="J14" i="13"/>
  <c r="J10" i="13"/>
  <c r="I47" i="17"/>
  <c r="E47" i="17"/>
  <c r="I47" i="18"/>
  <c r="E47" i="18"/>
  <c r="K47" i="20"/>
  <c r="H19" i="8"/>
  <c r="H15" i="8"/>
  <c r="H11" i="8"/>
  <c r="J19" i="11"/>
  <c r="J15" i="11"/>
  <c r="J11" i="11"/>
  <c r="H47" i="11"/>
  <c r="J19" i="12"/>
  <c r="J15" i="12"/>
  <c r="J11" i="12"/>
  <c r="H47" i="12"/>
  <c r="J19" i="13"/>
  <c r="J15" i="13"/>
  <c r="J11" i="13"/>
  <c r="H47" i="13"/>
  <c r="H47" i="17"/>
  <c r="D47" i="17"/>
  <c r="H47" i="18"/>
  <c r="D47" i="18"/>
  <c r="K47" i="19"/>
  <c r="H18" i="8"/>
  <c r="H14" i="8"/>
  <c r="H10" i="8"/>
  <c r="J20" i="11"/>
  <c r="J16" i="11"/>
  <c r="J12" i="11"/>
  <c r="J20" i="12"/>
  <c r="J16" i="12"/>
  <c r="J12" i="12"/>
  <c r="J20" i="13"/>
  <c r="J16" i="13"/>
  <c r="J12" i="13"/>
  <c r="B45" i="16"/>
  <c r="G47" i="17"/>
  <c r="C47" i="17"/>
  <c r="G47" i="18"/>
  <c r="C47" i="18"/>
  <c r="H17" i="8"/>
  <c r="H13" i="8"/>
  <c r="H9" i="8"/>
  <c r="J17" i="11"/>
  <c r="J13" i="11"/>
  <c r="J9" i="11"/>
  <c r="J17" i="12"/>
  <c r="J13" i="12"/>
  <c r="J9" i="12"/>
  <c r="J17" i="13"/>
  <c r="J13" i="13"/>
  <c r="J9" i="13"/>
  <c r="J47" i="17"/>
  <c r="F47" i="17"/>
  <c r="J47" i="18"/>
  <c r="F47" i="18"/>
  <c r="C47" i="11"/>
  <c r="G47" i="12"/>
  <c r="F47" i="8"/>
  <c r="B47" i="11"/>
  <c r="B47" i="12"/>
  <c r="B47" i="13"/>
  <c r="B47" i="17"/>
  <c r="B47" i="18"/>
  <c r="E47" i="8"/>
  <c r="E47" i="11"/>
  <c r="E47" i="12"/>
  <c r="E47" i="13"/>
  <c r="C47" i="8"/>
  <c r="G47" i="11"/>
  <c r="C47" i="12"/>
  <c r="G47" i="13"/>
  <c r="C47" i="13"/>
  <c r="B47" i="8"/>
  <c r="F47" i="11"/>
  <c r="F47" i="12"/>
  <c r="F47" i="13"/>
  <c r="D47" i="8"/>
  <c r="D47" i="11"/>
  <c r="D47" i="12"/>
  <c r="D47" i="13"/>
  <c r="C45" i="16"/>
  <c r="F20" i="5"/>
  <c r="G20" i="5"/>
  <c r="F16" i="5"/>
  <c r="G16" i="5"/>
  <c r="F17" i="5"/>
  <c r="G17" i="5"/>
  <c r="F18" i="5"/>
  <c r="G18" i="5"/>
  <c r="F19" i="5"/>
  <c r="G19" i="5"/>
  <c r="S51" i="1"/>
  <c r="S52" i="1"/>
  <c r="S53" i="1"/>
  <c r="O51" i="1"/>
  <c r="O52" i="1"/>
  <c r="O53" i="1"/>
  <c r="S47" i="1"/>
  <c r="S48" i="1"/>
  <c r="S49" i="1"/>
  <c r="O47" i="1"/>
  <c r="O48" i="1"/>
  <c r="O49" i="1"/>
  <c r="S43" i="1"/>
  <c r="S44" i="1"/>
  <c r="S45" i="1"/>
  <c r="O43" i="1"/>
  <c r="O44" i="1"/>
  <c r="O45" i="1"/>
  <c r="S38" i="1"/>
  <c r="S39" i="1"/>
  <c r="S40" i="1"/>
  <c r="O38" i="1"/>
  <c r="O39" i="1"/>
  <c r="O40" i="1"/>
  <c r="S35" i="1"/>
  <c r="O35" i="1"/>
  <c r="S24" i="1"/>
  <c r="S25" i="1"/>
  <c r="S26" i="1"/>
  <c r="O24" i="1"/>
  <c r="O25" i="1"/>
  <c r="O26" i="1"/>
  <c r="S20" i="1"/>
  <c r="S21" i="1"/>
  <c r="S22" i="1"/>
  <c r="O20" i="1"/>
  <c r="O21" i="1"/>
  <c r="O22" i="1"/>
  <c r="S16" i="1"/>
  <c r="S17" i="1"/>
  <c r="S18" i="1"/>
  <c r="O16" i="1"/>
  <c r="O17" i="1"/>
  <c r="O18" i="1"/>
  <c r="S11" i="1"/>
  <c r="S12" i="1"/>
  <c r="S13" i="1"/>
  <c r="O11" i="1"/>
  <c r="O12" i="1"/>
  <c r="O13" i="1"/>
  <c r="S8" i="1"/>
  <c r="O8" i="1"/>
  <c r="I17" i="4" l="1"/>
  <c r="F9" i="5"/>
  <c r="G9" i="5"/>
  <c r="E15" i="10"/>
  <c r="E15" i="9"/>
  <c r="C9" i="10"/>
  <c r="C9" i="9"/>
  <c r="C47" i="15"/>
  <c r="C47" i="14"/>
  <c r="C14" i="5"/>
  <c r="D14" i="5"/>
  <c r="G11" i="5"/>
  <c r="F11" i="5"/>
  <c r="B16" i="10"/>
  <c r="B16" i="9"/>
  <c r="D14" i="10"/>
  <c r="D14" i="9"/>
  <c r="F12" i="10"/>
  <c r="F12" i="9"/>
  <c r="C11" i="10"/>
  <c r="C11" i="9"/>
  <c r="E9" i="9"/>
  <c r="E9" i="10"/>
  <c r="B20" i="10"/>
  <c r="B20" i="9"/>
  <c r="F47" i="15"/>
  <c r="F47" i="14"/>
  <c r="J20" i="15"/>
  <c r="J20" i="14"/>
  <c r="C13" i="5"/>
  <c r="D13" i="5"/>
  <c r="F10" i="5"/>
  <c r="G10" i="5"/>
  <c r="F15" i="10"/>
  <c r="F15" i="9"/>
  <c r="C14" i="10"/>
  <c r="C14" i="9"/>
  <c r="E12" i="10"/>
  <c r="E12" i="9"/>
  <c r="B11" i="9"/>
  <c r="B11" i="10"/>
  <c r="D9" i="9"/>
  <c r="D9" i="10"/>
  <c r="E47" i="14"/>
  <c r="E47" i="15"/>
  <c r="H47" i="15"/>
  <c r="H47" i="14"/>
  <c r="D12" i="10"/>
  <c r="D12" i="9"/>
  <c r="D19" i="5"/>
  <c r="C19" i="5"/>
  <c r="D11" i="5"/>
  <c r="C11" i="5"/>
  <c r="D10" i="5"/>
  <c r="C10" i="5"/>
  <c r="C20" i="5"/>
  <c r="D20" i="5"/>
  <c r="D15" i="9"/>
  <c r="D15" i="10"/>
  <c r="F13" i="9"/>
  <c r="F13" i="10"/>
  <c r="C12" i="9"/>
  <c r="C12" i="10"/>
  <c r="E10" i="9"/>
  <c r="E10" i="10"/>
  <c r="B9" i="10"/>
  <c r="B9" i="9"/>
  <c r="J15" i="14"/>
  <c r="J15" i="15"/>
  <c r="J10" i="15"/>
  <c r="J10" i="14"/>
  <c r="C18" i="5"/>
  <c r="D18" i="5"/>
  <c r="G15" i="5"/>
  <c r="F15" i="5"/>
  <c r="F16" i="9"/>
  <c r="F16" i="10"/>
  <c r="C15" i="9"/>
  <c r="C15" i="10"/>
  <c r="E13" i="9"/>
  <c r="E13" i="10"/>
  <c r="B12" i="9"/>
  <c r="B12" i="10"/>
  <c r="D10" i="9"/>
  <c r="D10" i="10"/>
  <c r="F20" i="10"/>
  <c r="F20" i="9"/>
  <c r="D47" i="14"/>
  <c r="D47" i="15"/>
  <c r="K47" i="22"/>
  <c r="J19" i="15"/>
  <c r="J19" i="14"/>
  <c r="J14" i="15"/>
  <c r="J14" i="14"/>
  <c r="C12" i="5"/>
  <c r="D12" i="5"/>
  <c r="F10" i="9"/>
  <c r="F10" i="10"/>
  <c r="J11" i="15"/>
  <c r="J11" i="14"/>
  <c r="F14" i="5"/>
  <c r="G14" i="5"/>
  <c r="B15" i="9"/>
  <c r="B15" i="10"/>
  <c r="F11" i="9"/>
  <c r="F11" i="10"/>
  <c r="E20" i="9"/>
  <c r="E20" i="10"/>
  <c r="G47" i="15"/>
  <c r="G47" i="14"/>
  <c r="J9" i="15"/>
  <c r="J9" i="14"/>
  <c r="C16" i="5"/>
  <c r="D16" i="5"/>
  <c r="F13" i="5"/>
  <c r="G13" i="5"/>
  <c r="D16" i="10"/>
  <c r="D16" i="9"/>
  <c r="F14" i="10"/>
  <c r="F14" i="9"/>
  <c r="C13" i="10"/>
  <c r="C13" i="9"/>
  <c r="E11" i="10"/>
  <c r="E11" i="9"/>
  <c r="B10" i="10"/>
  <c r="B10" i="9"/>
  <c r="D20" i="9"/>
  <c r="D20" i="10"/>
  <c r="J13" i="15"/>
  <c r="J13" i="14"/>
  <c r="J12" i="15"/>
  <c r="J12" i="14"/>
  <c r="D9" i="5"/>
  <c r="C9" i="5"/>
  <c r="B14" i="9"/>
  <c r="B14" i="10"/>
  <c r="C17" i="5"/>
  <c r="D17" i="5"/>
  <c r="E16" i="9"/>
  <c r="E16" i="10"/>
  <c r="D13" i="9"/>
  <c r="D13" i="10"/>
  <c r="C10" i="9"/>
  <c r="C10" i="10"/>
  <c r="J18" i="15"/>
  <c r="J18" i="14"/>
  <c r="D15" i="5"/>
  <c r="C15" i="5"/>
  <c r="F12" i="5"/>
  <c r="G12" i="5"/>
  <c r="C16" i="10"/>
  <c r="C16" i="9"/>
  <c r="E14" i="10"/>
  <c r="E14" i="9"/>
  <c r="B13" i="10"/>
  <c r="B13" i="9"/>
  <c r="D11" i="10"/>
  <c r="D11" i="9"/>
  <c r="F9" i="9"/>
  <c r="F9" i="10"/>
  <c r="C20" i="9"/>
  <c r="C20" i="10"/>
  <c r="B47" i="14"/>
  <c r="B47" i="15"/>
  <c r="J17" i="14"/>
  <c r="J17" i="15"/>
  <c r="J16" i="15"/>
  <c r="J16" i="14"/>
  <c r="H47" i="8"/>
  <c r="H9" i="2"/>
  <c r="D47" i="4"/>
  <c r="G47" i="4"/>
  <c r="F47" i="4"/>
  <c r="J47" i="11"/>
  <c r="J47" i="12"/>
  <c r="J11" i="3"/>
  <c r="J47" i="13"/>
  <c r="E47" i="7"/>
  <c r="D47" i="3"/>
  <c r="D47" i="7"/>
  <c r="F47" i="6"/>
  <c r="B47" i="6"/>
  <c r="C47" i="7"/>
  <c r="C47" i="4"/>
  <c r="D47" i="6"/>
  <c r="G47" i="3"/>
  <c r="C47" i="6"/>
  <c r="E47" i="6"/>
  <c r="F47" i="7"/>
  <c r="B47" i="7"/>
  <c r="H17" i="2"/>
  <c r="J10" i="3"/>
  <c r="J9" i="3"/>
  <c r="N9" i="2"/>
  <c r="T10" i="2"/>
  <c r="H10" i="7"/>
  <c r="H9" i="7"/>
  <c r="H11" i="7"/>
  <c r="E47" i="4"/>
  <c r="H47" i="4"/>
  <c r="B47" i="9" l="1"/>
  <c r="B47" i="10"/>
  <c r="F47" i="5"/>
  <c r="G47" i="5"/>
  <c r="D47" i="9"/>
  <c r="D47" i="10"/>
  <c r="J47" i="15"/>
  <c r="J47" i="14"/>
  <c r="C47" i="5"/>
  <c r="D47" i="5"/>
  <c r="F47" i="10"/>
  <c r="F47" i="9"/>
  <c r="E47" i="9"/>
  <c r="E47" i="10"/>
  <c r="C47" i="9"/>
  <c r="C47" i="10"/>
  <c r="H47" i="5"/>
  <c r="E47" i="5"/>
  <c r="W7" i="3" l="1"/>
  <c r="V7" i="3"/>
  <c r="H14" i="7" l="1"/>
  <c r="H18" i="7"/>
  <c r="W9" i="3"/>
  <c r="W10" i="3"/>
  <c r="W14" i="3"/>
  <c r="W15" i="3"/>
  <c r="W17" i="3"/>
  <c r="W18" i="3"/>
  <c r="W19" i="3"/>
  <c r="W20" i="3"/>
  <c r="W21" i="3"/>
  <c r="W22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J10" i="4"/>
  <c r="J10" i="5" s="1"/>
  <c r="I11" i="4"/>
  <c r="I11" i="5" s="1"/>
  <c r="J14" i="4"/>
  <c r="I15" i="4"/>
  <c r="J18" i="4"/>
  <c r="I19" i="4"/>
  <c r="J11" i="4"/>
  <c r="J11" i="5" s="1"/>
  <c r="I12" i="4"/>
  <c r="J15" i="4"/>
  <c r="I16" i="4"/>
  <c r="J19" i="4"/>
  <c r="I9" i="4"/>
  <c r="I9" i="5" s="1"/>
  <c r="J12" i="4"/>
  <c r="I13" i="4"/>
  <c r="J16" i="4"/>
  <c r="J20" i="4"/>
  <c r="H12" i="7"/>
  <c r="H16" i="7"/>
  <c r="H20" i="7"/>
  <c r="J9" i="4"/>
  <c r="J9" i="5" s="1"/>
  <c r="I10" i="4"/>
  <c r="I10" i="5" s="1"/>
  <c r="J13" i="4"/>
  <c r="I14" i="4"/>
  <c r="J17" i="4"/>
  <c r="I18" i="4"/>
  <c r="W42" i="3"/>
  <c r="W43" i="3"/>
  <c r="W44" i="3"/>
  <c r="W45" i="3"/>
  <c r="W51" i="3"/>
  <c r="I20" i="4"/>
  <c r="H9" i="6"/>
  <c r="W12" i="3"/>
  <c r="W13" i="3"/>
  <c r="H11" i="6"/>
  <c r="H13" i="6"/>
  <c r="H15" i="6"/>
  <c r="H17" i="6"/>
  <c r="H10" i="2"/>
  <c r="N10" i="2"/>
  <c r="H12" i="2"/>
  <c r="N12" i="2"/>
  <c r="T12" i="2"/>
  <c r="H14" i="2"/>
  <c r="N14" i="2"/>
  <c r="T14" i="2"/>
  <c r="H19" i="6"/>
  <c r="T9" i="2"/>
  <c r="H11" i="2"/>
  <c r="N11" i="2"/>
  <c r="T11" i="2"/>
  <c r="H13" i="2"/>
  <c r="N13" i="2"/>
  <c r="T13" i="2"/>
  <c r="W16" i="3"/>
  <c r="W50" i="3"/>
  <c r="H13" i="7"/>
  <c r="H15" i="7"/>
  <c r="H17" i="7"/>
  <c r="H19" i="7"/>
  <c r="T17" i="2"/>
  <c r="D7" i="3"/>
  <c r="G7" i="3"/>
  <c r="J7" i="3"/>
  <c r="Q7" i="3"/>
  <c r="T7" i="3"/>
  <c r="J12" i="3"/>
  <c r="J13" i="3"/>
  <c r="J14" i="3"/>
  <c r="J15" i="3"/>
  <c r="J17" i="3"/>
  <c r="J18" i="3"/>
  <c r="J19" i="3"/>
  <c r="J20" i="3"/>
  <c r="C7" i="3"/>
  <c r="F7" i="3"/>
  <c r="I7" i="3"/>
  <c r="P7" i="3"/>
  <c r="S7" i="3"/>
  <c r="J16" i="3"/>
  <c r="H10" i="6"/>
  <c r="H12" i="6"/>
  <c r="H14" i="6"/>
  <c r="H16" i="6"/>
  <c r="H18" i="6"/>
  <c r="H20" i="6"/>
  <c r="J19" i="5" l="1"/>
  <c r="I19" i="5"/>
  <c r="H14" i="10"/>
  <c r="H14" i="9"/>
  <c r="I12" i="5"/>
  <c r="J12" i="5"/>
  <c r="H11" i="9"/>
  <c r="H11" i="10"/>
  <c r="H12" i="9"/>
  <c r="H12" i="10"/>
  <c r="I20" i="5"/>
  <c r="J20" i="5"/>
  <c r="I16" i="5"/>
  <c r="J16" i="5"/>
  <c r="H9" i="9"/>
  <c r="H9" i="10"/>
  <c r="H20" i="9"/>
  <c r="H20" i="10"/>
  <c r="J15" i="5"/>
  <c r="I15" i="5"/>
  <c r="H17" i="10"/>
  <c r="H17" i="9"/>
  <c r="I18" i="5"/>
  <c r="J18" i="5"/>
  <c r="I17" i="5"/>
  <c r="J17" i="5"/>
  <c r="H19" i="9"/>
  <c r="H19" i="10"/>
  <c r="H18" i="9"/>
  <c r="H18" i="10"/>
  <c r="I14" i="5"/>
  <c r="J14" i="5"/>
  <c r="H15" i="10"/>
  <c r="H15" i="9"/>
  <c r="H10" i="9"/>
  <c r="H10" i="10"/>
  <c r="H16" i="10"/>
  <c r="H16" i="9"/>
  <c r="I13" i="5"/>
  <c r="J13" i="5"/>
  <c r="H13" i="10"/>
  <c r="H13" i="9"/>
  <c r="J47" i="4"/>
  <c r="J47" i="3"/>
  <c r="I47" i="4"/>
  <c r="H47" i="7"/>
  <c r="H47" i="6"/>
  <c r="H47" i="10" s="1"/>
  <c r="W47" i="3"/>
  <c r="N17" i="2"/>
  <c r="I47" i="5" l="1"/>
  <c r="J47" i="5"/>
  <c r="H47" i="9"/>
  <c r="B51" i="16"/>
  <c r="C51" i="16"/>
  <c r="K47" i="21"/>
  <c r="K47" i="23" l="1"/>
  <c r="K23" i="23"/>
</calcChain>
</file>

<file path=xl/sharedStrings.xml><?xml version="1.0" encoding="utf-8"?>
<sst xmlns="http://schemas.openxmlformats.org/spreadsheetml/2006/main" count="1584" uniqueCount="238">
  <si>
    <t>Nøgletal 1: Ledighed (sæsonkorrigeret)</t>
  </si>
  <si>
    <t>Seneste udvikling</t>
  </si>
  <si>
    <t>Årlig udvikling</t>
  </si>
  <si>
    <t>Fordelt på kandidatalder</t>
  </si>
  <si>
    <t>Kandidatalder</t>
  </si>
  <si>
    <t>- mellem 1 - 2 år</t>
  </si>
  <si>
    <t>- øvrige</t>
  </si>
  <si>
    <t>Fordelt på akademiske hovedgrupper</t>
  </si>
  <si>
    <t>DJØF'ere</t>
  </si>
  <si>
    <t>Magistre</t>
  </si>
  <si>
    <t>Ingeniører</t>
  </si>
  <si>
    <t>Nøgletal 2: Ledighed (ikke sæsonkorrigeret)</t>
  </si>
  <si>
    <t>Efterlønsmodtagere i forhold til samlet antal medlemmer</t>
  </si>
  <si>
    <t>I alt</t>
  </si>
  <si>
    <t>Mænd</t>
  </si>
  <si>
    <t>Kvinder</t>
  </si>
  <si>
    <t>Alder</t>
  </si>
  <si>
    <t>Antal Medlemmer i a-kasse</t>
  </si>
  <si>
    <t>Antal på efterløn</t>
  </si>
  <si>
    <t>Pct. på efterløn</t>
  </si>
  <si>
    <t>Total</t>
  </si>
  <si>
    <t>Landstatistik</t>
  </si>
  <si>
    <t>Tabel 1. Forsikrede medlemmer</t>
  </si>
  <si>
    <t>Tabel 1. Forsikrede medlemmer inkl. efterlønnere</t>
  </si>
  <si>
    <t>Civ. ing.</t>
  </si>
  <si>
    <t>Diplom ing.</t>
  </si>
  <si>
    <t>MA. Hum.</t>
  </si>
  <si>
    <t>MA. Nat.</t>
  </si>
  <si>
    <t>MA. Ph.d.</t>
  </si>
  <si>
    <t>MA. Samf.</t>
  </si>
  <si>
    <t>Øvrige Mag.</t>
  </si>
  <si>
    <t>Agronom</t>
  </si>
  <si>
    <t>Landsk. Arkt.</t>
  </si>
  <si>
    <t>Hortonom</t>
  </si>
  <si>
    <t>Forstkand.</t>
  </si>
  <si>
    <t>Jordbrugsakad.</t>
  </si>
  <si>
    <t>Mejeriing.</t>
  </si>
  <si>
    <t>Levn.m.kand.</t>
  </si>
  <si>
    <t>Dyrlæge</t>
  </si>
  <si>
    <t>Farmaceut</t>
  </si>
  <si>
    <t>Læge</t>
  </si>
  <si>
    <t>Tandlæge</t>
  </si>
  <si>
    <t>Arkitekt</t>
  </si>
  <si>
    <t>Landinspek.</t>
  </si>
  <si>
    <t>Bibliotekar</t>
  </si>
  <si>
    <t>Musikudd.</t>
  </si>
  <si>
    <t>Teolog</t>
  </si>
  <si>
    <t>Psykolog</t>
  </si>
  <si>
    <t>Jurist</t>
  </si>
  <si>
    <t>Økonom</t>
  </si>
  <si>
    <t>Samf. Adm.</t>
  </si>
  <si>
    <t>Cand. Merc.</t>
  </si>
  <si>
    <t>HA</t>
  </si>
  <si>
    <t>HD</t>
  </si>
  <si>
    <t>Komm. og Sprog</t>
  </si>
  <si>
    <t>Cand. IT.</t>
  </si>
  <si>
    <t>Bac. Samf.</t>
  </si>
  <si>
    <t>Bac. Hum.</t>
  </si>
  <si>
    <t>Bac. Nat.</t>
  </si>
  <si>
    <t>Andre</t>
  </si>
  <si>
    <t>Ingeniører i alt</t>
  </si>
  <si>
    <t>Magistre i alt</t>
  </si>
  <si>
    <t>DJØF'ere i alt</t>
  </si>
  <si>
    <t>Se sidste del af statistikken for en oversigt over uddannelsesgrupperingernes indhold</t>
  </si>
  <si>
    <t>Under 30 år</t>
  </si>
  <si>
    <t>30 - 39 år</t>
  </si>
  <si>
    <t>40 - 49 år</t>
  </si>
  <si>
    <t>50 - 59 år</t>
  </si>
  <si>
    <t>Over 60 år</t>
  </si>
  <si>
    <t>Ledighedsprocenten er ikke angivet, når antallet af observationer er mindre end 10</t>
  </si>
  <si>
    <t>Under 1 år</t>
  </si>
  <si>
    <t>Ml. 1 - 2 år</t>
  </si>
  <si>
    <t>2 - 4 år</t>
  </si>
  <si>
    <t>5 - 9 år</t>
  </si>
  <si>
    <t>10 - 14 år</t>
  </si>
  <si>
    <t>Over 15 år</t>
  </si>
  <si>
    <t>Uoplyst</t>
  </si>
  <si>
    <t>Tabel 6. Antal deltagere</t>
  </si>
  <si>
    <t>i arbejdspolitiske ordninger</t>
  </si>
  <si>
    <t>Efterløn</t>
  </si>
  <si>
    <t>Løntilskud</t>
  </si>
  <si>
    <t>Andel af forsikrede 
medlemmer</t>
  </si>
  <si>
    <t>Se sidste del af statistikken for en oversigt</t>
  </si>
  <si>
    <t>over uddannelsesgrupperingernes indhold</t>
  </si>
  <si>
    <t>Under 3 mdr.</t>
  </si>
  <si>
    <t>3-5 mdr.</t>
  </si>
  <si>
    <t>6-8 mdr.</t>
  </si>
  <si>
    <t>9-11 mdr.</t>
  </si>
  <si>
    <t>12-14 mdr.</t>
  </si>
  <si>
    <t>15-17 mdr.</t>
  </si>
  <si>
    <t>18-20 mdr.</t>
  </si>
  <si>
    <t>21-23 mdr.</t>
  </si>
  <si>
    <t>24 mdr. og over</t>
  </si>
  <si>
    <t>Sjælland</t>
  </si>
  <si>
    <t>Syd-</t>
  </si>
  <si>
    <t>Nord-</t>
  </si>
  <si>
    <t>København</t>
  </si>
  <si>
    <t>Århus</t>
  </si>
  <si>
    <t>Aalborg</t>
  </si>
  <si>
    <t>Odense</t>
  </si>
  <si>
    <t>Hele</t>
  </si>
  <si>
    <t>Landet</t>
  </si>
  <si>
    <t>staden</t>
  </si>
  <si>
    <t>Oversigt over uddannelsesgrupperingernes indhold</t>
  </si>
  <si>
    <t>Indhold</t>
  </si>
  <si>
    <t>Civilingeniører og levnedsmiddelingeniører</t>
  </si>
  <si>
    <t xml:space="preserve">Diplomingeniører, akademiingeniører og teknikumingeniører </t>
  </si>
  <si>
    <r>
      <t>MA.Hum.</t>
    </r>
    <r>
      <rPr>
        <b/>
        <sz val="8"/>
        <color rgb="FF000000"/>
        <rFont val="Calibri"/>
        <family val="2"/>
      </rPr>
      <t xml:space="preserve"> </t>
    </r>
  </si>
  <si>
    <r>
      <t>MA.Nat</t>
    </r>
    <r>
      <rPr>
        <b/>
        <sz val="8"/>
        <color rgb="FF000000"/>
        <rFont val="Calibri"/>
        <family val="2"/>
      </rPr>
      <t xml:space="preserve"> </t>
    </r>
  </si>
  <si>
    <t>Kandidatretninger indenfor biologi, geologi, geografi og legemsøvelser, matematik, datalogi, fysik, kemi og biokemi</t>
  </si>
  <si>
    <t>MA.Ph.d.</t>
  </si>
  <si>
    <t>Medlemmer af Magistrenes A-kasse med en Ph.d.-grad</t>
  </si>
  <si>
    <r>
      <t>Mag.Samf.</t>
    </r>
    <r>
      <rPr>
        <b/>
        <sz val="8"/>
        <color rgb="FF000000"/>
        <rFont val="Calibri"/>
        <family val="2"/>
      </rPr>
      <t xml:space="preserve"> </t>
    </r>
  </si>
  <si>
    <t xml:space="preserve">Kandidatretninger indenfor kultursociologi, antropologi, samfundsfag og aktuarer </t>
  </si>
  <si>
    <r>
      <t>Øvrige Mag.</t>
    </r>
    <r>
      <rPr>
        <b/>
        <sz val="8"/>
        <color rgb="FF000000"/>
        <rFont val="Calibri"/>
        <family val="2"/>
      </rPr>
      <t xml:space="preserve"> </t>
    </r>
  </si>
  <si>
    <t xml:space="preserve">Medlemmer af Magistrenes Arbejdsløshedskasse, som ikke kan placeres under de andre magisterkategorier </t>
  </si>
  <si>
    <t xml:space="preserve">Bachelorer og kandidater uddannet fra KULIFE (tidligere KVL) - Cand.agro., cand.silv., cand.hort., cand.hort.arch., cand.oecon.agro., cand.scient., cand.scient.oecon. med mange forskellige tillægstitler inden for de nævnte kandidattitler. </t>
  </si>
  <si>
    <r>
      <t>Mejeriing.</t>
    </r>
    <r>
      <rPr>
        <b/>
        <sz val="8"/>
        <color rgb="FF000000"/>
        <rFont val="Calibri"/>
        <family val="2"/>
      </rPr>
      <t xml:space="preserve"> </t>
    </r>
  </si>
  <si>
    <t xml:space="preserve">Cand.lact. </t>
  </si>
  <si>
    <t xml:space="preserve">Levnedsmiddelkandidater (tidligere bromatologer) </t>
  </si>
  <si>
    <r>
      <t>Dyrlæge</t>
    </r>
    <r>
      <rPr>
        <b/>
        <sz val="8"/>
        <color rgb="FF000000"/>
        <rFont val="Calibri"/>
        <family val="2"/>
      </rPr>
      <t xml:space="preserve"> </t>
    </r>
  </si>
  <si>
    <t xml:space="preserve">Cand.med.vet. </t>
  </si>
  <si>
    <r>
      <t>Farmaceut</t>
    </r>
    <r>
      <rPr>
        <b/>
        <sz val="8"/>
        <color rgb="FF000000"/>
        <rFont val="Calibri"/>
        <family val="2"/>
      </rPr>
      <t xml:space="preserve"> </t>
    </r>
  </si>
  <si>
    <r>
      <t>Læge</t>
    </r>
    <r>
      <rPr>
        <b/>
        <sz val="8"/>
        <color rgb="FF000000"/>
        <rFont val="Calibri"/>
        <family val="2"/>
      </rPr>
      <t xml:space="preserve"> </t>
    </r>
  </si>
  <si>
    <t xml:space="preserve">Cand.med. </t>
  </si>
  <si>
    <r>
      <t>Tandlæge</t>
    </r>
    <r>
      <rPr>
        <b/>
        <sz val="8"/>
        <color rgb="FF000000"/>
        <rFont val="Calibri"/>
        <family val="2"/>
      </rPr>
      <t xml:space="preserve"> </t>
    </r>
  </si>
  <si>
    <t xml:space="preserve">Cand.odont. </t>
  </si>
  <si>
    <r>
      <t>Landinspek.</t>
    </r>
    <r>
      <rPr>
        <b/>
        <sz val="8"/>
        <color rgb="FF000000"/>
        <rFont val="Calibri"/>
        <family val="2"/>
      </rPr>
      <t xml:space="preserve"> </t>
    </r>
  </si>
  <si>
    <t xml:space="preserve">Cand.geom. </t>
  </si>
  <si>
    <r>
      <t>Bibliotekar</t>
    </r>
    <r>
      <rPr>
        <b/>
        <sz val="8"/>
        <color rgb="FF000000"/>
        <rFont val="Calibri"/>
        <family val="2"/>
      </rPr>
      <t xml:space="preserve"> </t>
    </r>
  </si>
  <si>
    <t xml:space="preserve">Bibliotekar D.B. og cand.scient.bibl. </t>
  </si>
  <si>
    <r>
      <t>Musikudd.</t>
    </r>
    <r>
      <rPr>
        <b/>
        <sz val="8"/>
        <color rgb="FF000000"/>
        <rFont val="Calibri"/>
        <family val="2"/>
      </rPr>
      <t xml:space="preserve"> </t>
    </r>
  </si>
  <si>
    <r>
      <t>Teolog</t>
    </r>
    <r>
      <rPr>
        <b/>
        <sz val="8"/>
        <color rgb="FF000000"/>
        <rFont val="Calibri"/>
        <family val="2"/>
      </rPr>
      <t xml:space="preserve"> </t>
    </r>
  </si>
  <si>
    <t xml:space="preserve">Cand.teol. </t>
  </si>
  <si>
    <r>
      <t>Psykolog</t>
    </r>
    <r>
      <rPr>
        <b/>
        <sz val="8"/>
        <color rgb="FF000000"/>
        <rFont val="Calibri"/>
        <family val="2"/>
      </rPr>
      <t xml:space="preserve"> </t>
    </r>
  </si>
  <si>
    <t xml:space="preserve">Cand.psych. </t>
  </si>
  <si>
    <r>
      <t>Jurist</t>
    </r>
    <r>
      <rPr>
        <b/>
        <sz val="8"/>
        <color rgb="FF000000"/>
        <rFont val="Calibri"/>
        <family val="2"/>
      </rPr>
      <t xml:space="preserve"> </t>
    </r>
  </si>
  <si>
    <t xml:space="preserve">Cand.jur. </t>
  </si>
  <si>
    <r>
      <t>Økonom</t>
    </r>
    <r>
      <rPr>
        <b/>
        <sz val="8"/>
        <color rgb="FF000000"/>
        <rFont val="Calibri"/>
        <family val="2"/>
      </rPr>
      <t xml:space="preserve"> </t>
    </r>
  </si>
  <si>
    <t xml:space="preserve">Cand.oecon., cand.polit. og cand.scient.oecon. </t>
  </si>
  <si>
    <r>
      <t>Samf.Adm.</t>
    </r>
    <r>
      <rPr>
        <b/>
        <sz val="8"/>
        <color rgb="FF000000"/>
        <rFont val="Calibri"/>
        <family val="2"/>
      </rPr>
      <t xml:space="preserve"> </t>
    </r>
  </si>
  <si>
    <t xml:space="preserve">Cand.scient.pol., cand.rer.soc., cand.tech.soc., cand. scient.adm., cand.adm.pol., cand.negot., cand.comm., kand.-samf. og cand.-scient.soc. </t>
  </si>
  <si>
    <r>
      <t>Cand.Merc.</t>
    </r>
    <r>
      <rPr>
        <b/>
        <sz val="8"/>
        <color rgb="FF000000"/>
        <rFont val="Calibri"/>
        <family val="2"/>
      </rPr>
      <t xml:space="preserve"> </t>
    </r>
  </si>
  <si>
    <t xml:space="preserve">Alle retninger indenfor cand.merc-uddannelserne. </t>
  </si>
  <si>
    <r>
      <t>HA</t>
    </r>
    <r>
      <rPr>
        <b/>
        <sz val="8"/>
        <color rgb="FF000000"/>
        <rFont val="Calibri"/>
        <family val="2"/>
      </rPr>
      <t xml:space="preserve"> </t>
    </r>
  </si>
  <si>
    <t>Alle retninger indenfor HA-uddannelserne</t>
  </si>
  <si>
    <t xml:space="preserve">Alle retninger indenfor HD-uddannelserne </t>
  </si>
  <si>
    <r>
      <t>Komm. og sprog</t>
    </r>
    <r>
      <rPr>
        <b/>
        <sz val="8"/>
        <color rgb="FF000000"/>
        <rFont val="Calibri"/>
        <family val="2"/>
      </rPr>
      <t xml:space="preserve"> </t>
    </r>
  </si>
  <si>
    <t xml:space="preserve">Alle medlemmer af arbejdsløshedskassen for Journalistisk, Kommunikation og Sprog bortset fra journalisterne.  </t>
  </si>
  <si>
    <t xml:space="preserve">Cand.IT </t>
  </si>
  <si>
    <r>
      <t>Bac.Samf.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</si>
  <si>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samfundsvidenskabelige område </t>
  </si>
  <si>
    <r>
      <t>Bac.Hum.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</si>
  <si>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humanistiske område </t>
  </si>
  <si>
    <r>
      <t>Bac.Nat.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</si>
  <si>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naturvidenskabelige område </t>
  </si>
  <si>
    <r>
      <t>Andre</t>
    </r>
    <r>
      <rPr>
        <b/>
        <sz val="8"/>
        <color rgb="FF000000"/>
        <rFont val="Calibri"/>
        <family val="2"/>
      </rPr>
      <t xml:space="preserve"> </t>
    </r>
  </si>
  <si>
    <t>Kiropraktorer og medlemmer af AAK, CA og IAK som ikke kan placeres indenfor en af de øvrige uddannelseskategorier - f.eks. medlemmer med en udenlandsk uddannelse.</t>
  </si>
  <si>
    <t>Bornholm</t>
  </si>
  <si>
    <t>Cand.scient.tek.</t>
  </si>
  <si>
    <t>Jylland</t>
  </si>
  <si>
    <t>Vest-</t>
  </si>
  <si>
    <t>Øst-</t>
  </si>
  <si>
    <t>Fyn</t>
  </si>
  <si>
    <t>Hoved-</t>
  </si>
  <si>
    <t xml:space="preserve">Hele </t>
  </si>
  <si>
    <t>Lande</t>
  </si>
  <si>
    <t>Ing</t>
  </si>
  <si>
    <t>Mag</t>
  </si>
  <si>
    <t>Djøf</t>
  </si>
  <si>
    <t>Jord.</t>
  </si>
  <si>
    <t>&lt;</t>
  </si>
  <si>
    <t>Bruttoledighed</t>
  </si>
  <si>
    <t>Gennemsnitlig bruttoledighed</t>
  </si>
  <si>
    <t xml:space="preserve"> </t>
  </si>
  <si>
    <t>Cand.pharm.</t>
  </si>
  <si>
    <t>Hele landet</t>
  </si>
  <si>
    <t>0 -  3 mdr.</t>
  </si>
  <si>
    <t>3 - 6 mdr.</t>
  </si>
  <si>
    <t>6 - 9 mdr.</t>
  </si>
  <si>
    <t>9 - 12 mdr.</t>
  </si>
  <si>
    <t>12 - 15 mdr.</t>
  </si>
  <si>
    <t>15 - 18 mdr.</t>
  </si>
  <si>
    <t>18 - 21 mdr.</t>
  </si>
  <si>
    <t>21 - 24 mdr.</t>
  </si>
  <si>
    <t>60 år</t>
  </si>
  <si>
    <t>61 år</t>
  </si>
  <si>
    <t>62 år</t>
  </si>
  <si>
    <t>63 år</t>
  </si>
  <si>
    <t>64 år</t>
  </si>
  <si>
    <t>65 år</t>
  </si>
  <si>
    <t>Arkitekt og designer</t>
  </si>
  <si>
    <t xml:space="preserve">Kandidater med en uddannelse inden for arkitektur eller design, cand.arch. eller cand.design. </t>
  </si>
  <si>
    <t>66 år +</t>
  </si>
  <si>
    <t>Fuldtidspersoner</t>
  </si>
  <si>
    <t>Ledighedspct.</t>
  </si>
  <si>
    <t>Fuldtids-personer</t>
  </si>
  <si>
    <t>Ledigheds-berørte</t>
  </si>
  <si>
    <t>Tabel 2. Antal bruttoledige målt i berørte og opregnet til fuldtidspersoner</t>
  </si>
  <si>
    <t>Tabel 3. Antal bruttoledige i procent af antal forsikrede</t>
  </si>
  <si>
    <t>Tabel 4. Antal bruttoledige målt i berørte medlemmer - aldersfordelt</t>
  </si>
  <si>
    <t>Tabel 4. Antal bruttoledige målt i fuldtidspersoner - aldersfordelt</t>
  </si>
  <si>
    <t>Tabel 5. Antal bruttoledige målt i fuldtidspersoner - fordelt på kandidatalder (år siden dimission)</t>
  </si>
  <si>
    <t>Tabel 5. Antal bruttoledige målt i berørte medlemmer - fordelt på kandidatalder (år siden dimission)</t>
  </si>
  <si>
    <t>Tabel 4.2 Bruttoledighedsprocenten målt i fuldtidspersoner - aldersfordelt</t>
  </si>
  <si>
    <t>Tabel 4.2 Bruttoledighedsprocenten målt i ledighedsberørte - aldersfordelt</t>
  </si>
  <si>
    <t>Tabel 5.2 Bruttoledighedsprocenten målt i ledighedsberørte - fordelt efter kandidatalder (år siden dimission)</t>
  </si>
  <si>
    <t>Tabel 5.3 Bruttoledighedsprocenten målt i fuldtidspersoner - fordelt efter kandidatalder (år siden dimission)</t>
  </si>
  <si>
    <t>Tabel 4. Antal forsikrede medlemmer - aldersfordelt</t>
  </si>
  <si>
    <t>Tabel 5. Antal forsikrede medlemmer - fordelt på kandidatalder (år siden dimission)</t>
  </si>
  <si>
    <t>Tabel 5. Antal forsikrede medlemmer med dimission indenfor de seneste 2 år</t>
  </si>
  <si>
    <t>Tabel 5. Antal bruttoledige målt i fuldtidspersoner - akademikere med dimission indenfor de seneste 2 år</t>
  </si>
  <si>
    <t>Tabel 5.4 Bruttoledighedsprocenten målt i fuldtidspersoner - akademikere med dimission indenfor de seneste 2 år</t>
  </si>
  <si>
    <t>Tabel 7.1: Antal bruttoledige målt i berørte medlemmer - fordelt efter ledighedsanciennitet</t>
  </si>
  <si>
    <t>Tabel 7.2: Antal bruttoledige dimittender målt i berørte medlemmer efter ledighedsanciennitet</t>
  </si>
  <si>
    <t>Tabel A1: Forsikrede medlemmer fordelt på regioner</t>
  </si>
  <si>
    <t>Tabel A2: Antal bruttoledige målt i fuldtidspersoner fordelt på regioner</t>
  </si>
  <si>
    <t>Tabel A1: Antal bruttoledige målt i berørte medlemmer fordelt på regioner</t>
  </si>
  <si>
    <t xml:space="preserve">Tabel A3 - Bruttoledigheden målt i fuldtidspersoner i de store kommuner </t>
  </si>
  <si>
    <t>Antal fuldtidspersoner</t>
  </si>
  <si>
    <t>Tabel B1: Bruttoledighedsprocenten målt i ledighedsberørte fordelt på regioner</t>
  </si>
  <si>
    <t>Tabel B2: Bruttoledighedsprocenten målt i fuldtidspersoner fordelt på regioner</t>
  </si>
  <si>
    <t>Kandidater indenfor det tekniske naturvidenskabelige område (Ny katagori oprettet i januar 2015)</t>
  </si>
  <si>
    <t>Kandidatretninger indenfor det humanistiske område</t>
  </si>
  <si>
    <t>Musikuddannede kandidater</t>
  </si>
  <si>
    <t>- op til 1 år</t>
  </si>
  <si>
    <t>- kandidatalder op til 1 år</t>
  </si>
  <si>
    <t>1 - 2 år</t>
  </si>
  <si>
    <t>0 - 1 år</t>
  </si>
  <si>
    <t>Civ. Ing.</t>
  </si>
  <si>
    <t>Diplom Ing.</t>
  </si>
  <si>
    <t>Cand.Scient.Tech.</t>
  </si>
  <si>
    <r>
      <t>Civ. Ing.</t>
    </r>
    <r>
      <rPr>
        <b/>
        <sz val="8"/>
        <color rgb="FF000000"/>
        <rFont val="Calibri"/>
        <family val="2"/>
      </rPr>
      <t xml:space="preserve"> </t>
    </r>
  </si>
  <si>
    <r>
      <t>Diplom Ing.</t>
    </r>
    <r>
      <rPr>
        <b/>
        <sz val="8"/>
        <color rgb="FF000000"/>
        <rFont val="Calibri"/>
        <family val="2"/>
      </rPr>
      <t xml:space="preserve"> </t>
    </r>
  </si>
  <si>
    <t>Mar</t>
  </si>
  <si>
    <t>Apr</t>
  </si>
  <si>
    <t>Maj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</si>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</sst>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0.0"/>
    <numFmt numFmtId="168" formatCode="0;0;"/>
    <numFmt numFmtId="169" formatCode="0.0%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i/>
      <sz val="10"/>
      <name val="Arial"/>
      <family val="2"/>
    </font>
    <font>
      <b/>
      <sz val="8"/>
      <color rgb="FF000000"/>
      <name val="Calibri"/>
      <family val="2"/>
    </font>
    <font>
      <sz val="10"/>
      <color theme="1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0" fontId="15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2" borderId="0" xfId="0" applyFill="1"/>
    <xf numFmtId="3" fontId="4" fillId="2" borderId="0" xfId="0" applyNumberFormat="1" applyFont="1" applyFill="1"/>
    <xf numFmtId="3" fontId="5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/>
    <xf numFmtId="3" fontId="9" fillId="3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0" fontId="8" fillId="2" borderId="0" xfId="0" quotePrefix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/>
    </xf>
    <xf numFmtId="3" fontId="8" fillId="3" borderId="0" xfId="0" quotePrefix="1" applyNumberFormat="1" applyFont="1" applyFill="1" applyAlignment="1">
      <alignment vertical="center"/>
    </xf>
    <xf numFmtId="3" fontId="0" fillId="2" borderId="0" xfId="0" applyNumberFormat="1" applyFill="1"/>
    <xf numFmtId="3" fontId="8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0" xfId="1" applyFont="1" applyFill="1" applyAlignment="1">
      <alignment horizontal="right" vertical="center"/>
    </xf>
    <xf numFmtId="164" fontId="8" fillId="2" borderId="0" xfId="1" applyFont="1" applyFill="1" applyAlignment="1">
      <alignment horizontal="center" vertical="center"/>
    </xf>
    <xf numFmtId="166" fontId="0" fillId="2" borderId="0" xfId="1" applyNumberFormat="1" applyFont="1" applyFill="1"/>
    <xf numFmtId="3" fontId="8" fillId="2" borderId="0" xfId="0" applyNumberFormat="1" applyFont="1" applyFill="1" applyAlignment="1">
      <alignment vertical="center"/>
    </xf>
    <xf numFmtId="164" fontId="8" fillId="2" borderId="0" xfId="1" applyFont="1" applyFill="1" applyAlignment="1">
      <alignment vertical="center"/>
    </xf>
    <xf numFmtId="164" fontId="9" fillId="2" borderId="0" xfId="1" applyFont="1" applyFill="1" applyAlignment="1">
      <alignment horizontal="center" vertical="center"/>
    </xf>
    <xf numFmtId="0" fontId="3" fillId="0" borderId="0" xfId="0" applyFont="1"/>
    <xf numFmtId="49" fontId="0" fillId="0" borderId="0" xfId="0" applyNumberFormat="1" applyAlignment="1">
      <alignment wrapText="1"/>
    </xf>
    <xf numFmtId="0" fontId="9" fillId="3" borderId="0" xfId="0" applyFont="1" applyFill="1"/>
    <xf numFmtId="3" fontId="2" fillId="3" borderId="0" xfId="0" applyNumberFormat="1" applyFont="1" applyFill="1"/>
    <xf numFmtId="3" fontId="2" fillId="2" borderId="0" xfId="0" applyNumberFormat="1" applyFont="1" applyFill="1"/>
    <xf numFmtId="0" fontId="9" fillId="0" borderId="0" xfId="0" applyFont="1"/>
    <xf numFmtId="3" fontId="2" fillId="0" borderId="0" xfId="0" applyNumberFormat="1" applyFont="1"/>
    <xf numFmtId="3" fontId="4" fillId="0" borderId="0" xfId="0" applyNumberFormat="1" applyFont="1"/>
    <xf numFmtId="0" fontId="10" fillId="0" borderId="0" xfId="0" applyFont="1"/>
    <xf numFmtId="0" fontId="10" fillId="4" borderId="0" xfId="0" applyFont="1" applyFill="1"/>
    <xf numFmtId="0" fontId="0" fillId="4" borderId="0" xfId="0" applyFill="1"/>
    <xf numFmtId="0" fontId="8" fillId="0" borderId="0" xfId="0" applyFont="1"/>
    <xf numFmtId="0" fontId="8" fillId="4" borderId="0" xfId="0" applyFont="1" applyFill="1"/>
    <xf numFmtId="3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3" fontId="9" fillId="3" borderId="0" xfId="0" applyNumberFormat="1" applyFont="1" applyFill="1"/>
    <xf numFmtId="3" fontId="0" fillId="0" borderId="0" xfId="0" applyNumberFormat="1"/>
    <xf numFmtId="3" fontId="9" fillId="0" borderId="0" xfId="0" applyNumberFormat="1" applyFont="1"/>
    <xf numFmtId="0" fontId="9" fillId="4" borderId="0" xfId="0" applyFont="1" applyFill="1"/>
    <xf numFmtId="3" fontId="4" fillId="4" borderId="0" xfId="0" applyNumberFormat="1" applyFont="1" applyFill="1"/>
    <xf numFmtId="0" fontId="4" fillId="0" borderId="0" xfId="0" applyFont="1"/>
    <xf numFmtId="0" fontId="4" fillId="4" borderId="0" xfId="0" applyFont="1" applyFill="1"/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 indent="1"/>
    </xf>
    <xf numFmtId="165" fontId="2" fillId="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0" borderId="0" xfId="0" applyNumberFormat="1"/>
    <xf numFmtId="21" fontId="11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7" fontId="2" fillId="3" borderId="0" xfId="0" applyNumberFormat="1" applyFont="1" applyFill="1" applyAlignment="1">
      <alignment horizontal="right"/>
    </xf>
    <xf numFmtId="167" fontId="2" fillId="0" borderId="0" xfId="0" applyNumberFormat="1" applyFont="1" applyAlignment="1">
      <alignment horizontal="right"/>
    </xf>
    <xf numFmtId="167" fontId="4" fillId="4" borderId="0" xfId="0" applyNumberFormat="1" applyFont="1" applyFill="1" applyAlignment="1">
      <alignment horizontal="right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vertical="center"/>
    </xf>
    <xf numFmtId="0" fontId="12" fillId="0" borderId="0" xfId="0" applyFont="1"/>
    <xf numFmtId="168" fontId="0" fillId="0" borderId="0" xfId="0" applyNumberFormat="1"/>
    <xf numFmtId="168" fontId="4" fillId="0" borderId="0" xfId="0" applyNumberFormat="1" applyFont="1"/>
    <xf numFmtId="0" fontId="9" fillId="4" borderId="0" xfId="0" applyFont="1" applyFill="1" applyAlignment="1">
      <alignment wrapText="1"/>
    </xf>
    <xf numFmtId="169" fontId="4" fillId="4" borderId="0" xfId="2" applyNumberFormat="1" applyFont="1" applyFill="1" applyAlignment="1">
      <alignment vertical="center"/>
    </xf>
    <xf numFmtId="0" fontId="10" fillId="5" borderId="0" xfId="0" applyFont="1" applyFill="1"/>
    <xf numFmtId="0" fontId="9" fillId="5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8" fillId="5" borderId="0" xfId="0" applyFont="1" applyFill="1"/>
    <xf numFmtId="167" fontId="0" fillId="0" borderId="0" xfId="0" applyNumberFormat="1"/>
    <xf numFmtId="167" fontId="4" fillId="0" borderId="0" xfId="0" applyNumberFormat="1" applyFont="1" applyAlignment="1">
      <alignment horizontal="right"/>
    </xf>
    <xf numFmtId="167" fontId="8" fillId="0" borderId="0" xfId="0" applyNumberFormat="1" applyFont="1"/>
    <xf numFmtId="0" fontId="2" fillId="2" borderId="0" xfId="3" applyFill="1"/>
    <xf numFmtId="0" fontId="9" fillId="2" borderId="0" xfId="3" applyFont="1" applyFill="1" applyAlignment="1">
      <alignment horizontal="left"/>
    </xf>
    <xf numFmtId="0" fontId="9" fillId="2" borderId="0" xfId="3" applyFont="1" applyFill="1"/>
    <xf numFmtId="0" fontId="2" fillId="0" borderId="0" xfId="3"/>
    <xf numFmtId="0" fontId="8" fillId="2" borderId="0" xfId="0" applyFont="1" applyFill="1"/>
    <xf numFmtId="0" fontId="3" fillId="0" borderId="0" xfId="0" applyFont="1" applyAlignment="1">
      <alignment horizontal="left"/>
    </xf>
    <xf numFmtId="0" fontId="10" fillId="2" borderId="0" xfId="0" applyFont="1" applyFill="1"/>
    <xf numFmtId="0" fontId="2" fillId="2" borderId="0" xfId="0" applyFont="1" applyFill="1"/>
    <xf numFmtId="3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9" fillId="3" borderId="0" xfId="0" applyNumberFormat="1" applyFont="1" applyFill="1"/>
    <xf numFmtId="165" fontId="2" fillId="0" borderId="0" xfId="0" applyNumberFormat="1" applyFont="1"/>
    <xf numFmtId="165" fontId="9" fillId="0" borderId="0" xfId="0" applyNumberFormat="1" applyFont="1"/>
    <xf numFmtId="168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167" fontId="4" fillId="0" borderId="0" xfId="0" applyNumberFormat="1" applyFont="1"/>
    <xf numFmtId="165" fontId="0" fillId="3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0" fillId="3" borderId="0" xfId="0" applyNumberFormat="1" applyFill="1" applyAlignment="1">
      <alignment horizontal="right"/>
    </xf>
    <xf numFmtId="165" fontId="4" fillId="0" borderId="0" xfId="0" applyNumberFormat="1" applyFont="1"/>
    <xf numFmtId="165" fontId="8" fillId="3" borderId="0" xfId="0" applyNumberFormat="1" applyFont="1" applyFill="1"/>
    <xf numFmtId="165" fontId="8" fillId="0" borderId="0" xfId="0" applyNumberFormat="1" applyFont="1"/>
    <xf numFmtId="165" fontId="2" fillId="2" borderId="0" xfId="3" applyNumberFormat="1" applyFill="1"/>
    <xf numFmtId="3" fontId="0" fillId="0" borderId="0" xfId="0" applyNumberFormat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7" fontId="2" fillId="2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3" fontId="2" fillId="5" borderId="0" xfId="0" applyNumberFormat="1" applyFont="1" applyFill="1" applyAlignment="1">
      <alignment horizontal="right"/>
    </xf>
    <xf numFmtId="0" fontId="0" fillId="2" borderId="0" xfId="3" applyFont="1" applyFill="1"/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2" borderId="0" xfId="3" applyFont="1" applyFill="1" applyAlignment="1">
      <alignment horizontal="left"/>
    </xf>
  </cellXfs>
  <cellStyles count="8">
    <cellStyle name="Komma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Normal 4 2" xfId="6" xr:uid="{00000000-0005-0000-0000-000005000000}"/>
    <cellStyle name="Normal 5" xfId="7" xr:uid="{00000000-0005-0000-0000-000006000000}"/>
    <cellStyle name="Pro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Z54"/>
  <sheetViews>
    <sheetView tabSelected="1" zoomScaleNormal="100" zoomScaleSheetLayoutView="100" workbookViewId="0">
      <selection activeCell="W21" sqref="W21"/>
    </sheetView>
  </sheetViews>
  <sheetFormatPr defaultRowHeight="12.75" x14ac:dyDescent="0.2"/>
  <cols>
    <col min="1" max="1" width="19.140625" style="1" bestFit="1" customWidth="1"/>
    <col min="2" max="2" width="0.7109375" style="2" customWidth="1"/>
    <col min="3" max="3" width="5.7109375" style="1" customWidth="1"/>
    <col min="4" max="6" width="5.7109375" style="1" bestFit="1" customWidth="1"/>
    <col min="7" max="7" width="0.7109375" style="2" customWidth="1"/>
    <col min="8" max="8" width="5.28515625" style="1" customWidth="1"/>
    <col min="9" max="11" width="5" style="1" bestFit="1" customWidth="1"/>
    <col min="12" max="12" width="1.140625" style="2" customWidth="1"/>
    <col min="13" max="13" width="6.7109375" style="1" customWidth="1"/>
    <col min="14" max="14" width="0.7109375" style="2" customWidth="1"/>
    <col min="15" max="15" width="6.7109375" style="1" customWidth="1"/>
    <col min="16" max="16" width="1.140625" style="2" customWidth="1"/>
    <col min="17" max="17" width="6.7109375" style="1" customWidth="1"/>
    <col min="18" max="18" width="0.7109375" style="2" customWidth="1"/>
    <col min="19" max="19" width="6.7109375" style="1" customWidth="1"/>
    <col min="20" max="16384" width="9.140625" style="1"/>
  </cols>
  <sheetData>
    <row r="1" spans="1:22" ht="15.75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2" ht="6" customHeight="1" x14ac:dyDescent="0.2"/>
    <row r="3" spans="1:22" ht="15" x14ac:dyDescent="0.2"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3"/>
      <c r="M3" s="126" t="s">
        <v>2</v>
      </c>
      <c r="N3" s="126"/>
      <c r="O3" s="126"/>
      <c r="P3" s="126"/>
      <c r="Q3" s="126"/>
      <c r="R3" s="126"/>
      <c r="S3" s="126"/>
    </row>
    <row r="4" spans="1:22" x14ac:dyDescent="0.2">
      <c r="C4" s="127" t="s">
        <v>194</v>
      </c>
      <c r="D4" s="127"/>
      <c r="E4" s="127"/>
      <c r="F4" s="127"/>
      <c r="G4" s="4"/>
      <c r="H4" s="127" t="s">
        <v>195</v>
      </c>
      <c r="I4" s="127"/>
      <c r="J4" s="127"/>
      <c r="K4" s="127"/>
      <c r="L4" s="5"/>
      <c r="M4" s="127" t="s">
        <v>194</v>
      </c>
      <c r="N4" s="127"/>
      <c r="O4" s="127"/>
      <c r="P4" s="6"/>
      <c r="Q4" s="127" t="s">
        <v>195</v>
      </c>
      <c r="R4" s="127"/>
      <c r="S4" s="127"/>
    </row>
    <row r="5" spans="1:22" x14ac:dyDescent="0.2">
      <c r="C5" s="7">
        <v>2019</v>
      </c>
      <c r="D5" s="7">
        <v>2019</v>
      </c>
      <c r="E5" s="7">
        <v>2019</v>
      </c>
      <c r="F5" s="7">
        <v>2019</v>
      </c>
      <c r="G5" s="8"/>
      <c r="H5" s="7">
        <v>2019</v>
      </c>
      <c r="I5" s="7">
        <v>2019</v>
      </c>
      <c r="J5" s="7">
        <v>2019</v>
      </c>
      <c r="K5" s="7">
        <v>2019</v>
      </c>
      <c r="L5" s="9"/>
      <c r="M5" s="10">
        <v>2018</v>
      </c>
      <c r="N5" s="8"/>
      <c r="O5" s="10">
        <v>2019</v>
      </c>
      <c r="P5" s="8"/>
      <c r="Q5" s="10">
        <v>2018</v>
      </c>
      <c r="R5" s="8"/>
      <c r="S5" s="10">
        <v>2019</v>
      </c>
    </row>
    <row r="6" spans="1:22" x14ac:dyDescent="0.2">
      <c r="C6" s="6" t="s">
        <v>234</v>
      </c>
      <c r="D6" s="6" t="s">
        <v>235</v>
      </c>
      <c r="E6" s="6" t="s">
        <v>236</v>
      </c>
      <c r="F6" s="6" t="s">
        <v>237</v>
      </c>
      <c r="G6" s="8"/>
      <c r="H6" s="6" t="s">
        <v>234</v>
      </c>
      <c r="I6" s="6" t="s">
        <v>235</v>
      </c>
      <c r="J6" s="6" t="s">
        <v>236</v>
      </c>
      <c r="K6" s="6" t="s">
        <v>237</v>
      </c>
      <c r="L6" s="9"/>
      <c r="M6" s="6" t="s">
        <v>237</v>
      </c>
      <c r="N6" s="8"/>
      <c r="O6" s="6" t="s">
        <v>237</v>
      </c>
      <c r="P6" s="8"/>
      <c r="Q6" s="6" t="s">
        <v>237</v>
      </c>
      <c r="R6" s="8"/>
      <c r="S6" s="6" t="s">
        <v>237</v>
      </c>
    </row>
    <row r="7" spans="1:22" ht="5.25" customHeight="1" x14ac:dyDescent="0.2">
      <c r="C7" s="11"/>
      <c r="D7" s="11"/>
      <c r="E7" s="11"/>
      <c r="F7" s="11"/>
      <c r="G7" s="12"/>
      <c r="H7" s="11"/>
      <c r="I7" s="11"/>
      <c r="J7" s="11"/>
      <c r="K7" s="11"/>
      <c r="L7" s="13"/>
      <c r="M7" s="11"/>
      <c r="N7" s="12"/>
      <c r="O7" s="11"/>
      <c r="P7" s="12"/>
      <c r="Q7" s="11"/>
      <c r="R7" s="12"/>
      <c r="S7" s="11"/>
    </row>
    <row r="8" spans="1:22" x14ac:dyDescent="0.2">
      <c r="A8" s="14" t="s">
        <v>172</v>
      </c>
      <c r="B8" s="15"/>
      <c r="C8" s="16">
        <v>16007.875899999999</v>
      </c>
      <c r="D8" s="16">
        <v>15913.4588</v>
      </c>
      <c r="E8" s="16">
        <v>15753.1536</v>
      </c>
      <c r="F8" s="16">
        <v>16191.1716</v>
      </c>
      <c r="G8" s="17"/>
      <c r="H8" s="18">
        <v>4.9354966999999998</v>
      </c>
      <c r="I8" s="18">
        <v>4.8953104500000002</v>
      </c>
      <c r="J8" s="18">
        <v>4.8614793799999996</v>
      </c>
      <c r="K8" s="18">
        <v>4.9229419099999996</v>
      </c>
      <c r="L8" s="17"/>
      <c r="M8" s="16">
        <v>16182.486000000001</v>
      </c>
      <c r="N8" s="16"/>
      <c r="O8" s="16">
        <f>F8</f>
        <v>16191.1716</v>
      </c>
      <c r="P8" s="17"/>
      <c r="Q8" s="18">
        <v>5.1090082399999996</v>
      </c>
      <c r="R8" s="18"/>
      <c r="S8" s="18">
        <f>K8</f>
        <v>4.9229419099999996</v>
      </c>
    </row>
    <row r="9" spans="1:22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spans="1:22" x14ac:dyDescent="0.2">
      <c r="A10" s="14" t="s">
        <v>4</v>
      </c>
      <c r="B10" s="15"/>
      <c r="C10" s="16"/>
      <c r="D10" s="16"/>
      <c r="E10" s="16"/>
      <c r="F10" s="16"/>
      <c r="G10" s="17"/>
      <c r="H10" s="18"/>
      <c r="I10" s="18"/>
      <c r="J10" s="18"/>
      <c r="K10" s="18"/>
      <c r="L10" s="17"/>
      <c r="M10" s="16"/>
      <c r="N10" s="16"/>
      <c r="O10" s="16"/>
      <c r="P10" s="17"/>
      <c r="Q10" s="18"/>
      <c r="R10" s="18"/>
      <c r="S10" s="18"/>
    </row>
    <row r="11" spans="1:22" x14ac:dyDescent="0.2">
      <c r="A11" s="19" t="s">
        <v>225</v>
      </c>
      <c r="B11" s="15"/>
      <c r="C11" s="20">
        <v>5915.5506999999998</v>
      </c>
      <c r="D11" s="20">
        <v>5718.6661199999999</v>
      </c>
      <c r="E11" s="20">
        <v>6037.0926399999998</v>
      </c>
      <c r="F11" s="20">
        <v>6169.5497599999999</v>
      </c>
      <c r="G11" s="17"/>
      <c r="H11" s="21">
        <v>29.544963299999999</v>
      </c>
      <c r="I11" s="21">
        <v>28.8440285</v>
      </c>
      <c r="J11" s="21">
        <v>25.0371962</v>
      </c>
      <c r="K11" s="21">
        <v>29.0269428</v>
      </c>
      <c r="L11" s="17"/>
      <c r="M11" s="20">
        <v>6056.1630299999997</v>
      </c>
      <c r="N11" s="20"/>
      <c r="O11" s="20">
        <f>F11</f>
        <v>6169.5497599999999</v>
      </c>
      <c r="P11" s="17"/>
      <c r="Q11" s="21">
        <v>29.908102400000001</v>
      </c>
      <c r="R11" s="21"/>
      <c r="S11" s="21">
        <f>K11</f>
        <v>29.0269428</v>
      </c>
    </row>
    <row r="12" spans="1:22" x14ac:dyDescent="0.2">
      <c r="A12" s="22" t="s">
        <v>5</v>
      </c>
      <c r="B12" s="15"/>
      <c r="C12" s="16">
        <v>2293.2758800000001</v>
      </c>
      <c r="D12" s="16">
        <v>2256.18165</v>
      </c>
      <c r="E12" s="16">
        <v>1744.2950800000001</v>
      </c>
      <c r="F12" s="16">
        <v>2487.8792600000002</v>
      </c>
      <c r="G12" s="17"/>
      <c r="H12" s="18">
        <v>12.703055600000001</v>
      </c>
      <c r="I12" s="18">
        <v>12.401064699999999</v>
      </c>
      <c r="J12" s="18">
        <v>10.3885921</v>
      </c>
      <c r="K12" s="18">
        <v>13.7612877</v>
      </c>
      <c r="L12" s="17"/>
      <c r="M12" s="16">
        <v>2845.4904000000001</v>
      </c>
      <c r="N12" s="16"/>
      <c r="O12" s="16">
        <f t="shared" ref="O12:O13" si="0">F12</f>
        <v>2487.8792600000002</v>
      </c>
      <c r="P12" s="17"/>
      <c r="Q12" s="18">
        <v>15.280581400000001</v>
      </c>
      <c r="R12" s="18"/>
      <c r="S12" s="18">
        <f t="shared" ref="S12:S13" si="1">K12</f>
        <v>13.7612877</v>
      </c>
      <c r="V12" s="23"/>
    </row>
    <row r="13" spans="1:22" x14ac:dyDescent="0.2">
      <c r="A13" s="19" t="s">
        <v>6</v>
      </c>
      <c r="B13" s="15"/>
      <c r="C13" s="20">
        <v>6863.0823700000001</v>
      </c>
      <c r="D13" s="20">
        <v>6876.2570800000003</v>
      </c>
      <c r="E13" s="20">
        <v>6731.9166100000002</v>
      </c>
      <c r="F13" s="20">
        <v>6979.2267300000003</v>
      </c>
      <c r="G13" s="17"/>
      <c r="H13" s="21">
        <v>2.7106407199999998</v>
      </c>
      <c r="I13" s="21">
        <v>2.70614753</v>
      </c>
      <c r="J13" s="21">
        <v>2.6555179400000002</v>
      </c>
      <c r="K13" s="21">
        <v>2.6940686600000001</v>
      </c>
      <c r="L13" s="17"/>
      <c r="M13" s="20">
        <v>6637.6724299999996</v>
      </c>
      <c r="N13" s="20"/>
      <c r="O13" s="20">
        <f t="shared" si="0"/>
        <v>6979.2267300000003</v>
      </c>
      <c r="P13" s="17"/>
      <c r="Q13" s="21">
        <v>2.6858614200000002</v>
      </c>
      <c r="R13" s="21"/>
      <c r="S13" s="21">
        <f t="shared" si="1"/>
        <v>2.6940686600000001</v>
      </c>
    </row>
    <row r="14" spans="1:22" x14ac:dyDescent="0.2">
      <c r="A14" s="24"/>
      <c r="B14" s="15"/>
      <c r="C14" s="16"/>
      <c r="D14" s="16"/>
      <c r="E14" s="16"/>
      <c r="F14" s="16"/>
      <c r="G14" s="17"/>
      <c r="H14" s="18"/>
      <c r="I14" s="18"/>
      <c r="J14" s="18"/>
      <c r="K14" s="18"/>
      <c r="L14" s="17"/>
      <c r="M14" s="16"/>
      <c r="N14" s="16"/>
      <c r="O14" s="16"/>
      <c r="P14" s="17"/>
      <c r="Q14" s="18"/>
      <c r="R14" s="18"/>
      <c r="S14" s="18"/>
    </row>
    <row r="15" spans="1:22" x14ac:dyDescent="0.2">
      <c r="A15" s="123" t="s">
        <v>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2" x14ac:dyDescent="0.2">
      <c r="A16" s="14" t="s">
        <v>8</v>
      </c>
      <c r="B16" s="15"/>
      <c r="C16" s="16">
        <v>3692.3468600000001</v>
      </c>
      <c r="D16" s="16">
        <v>3764.7132099999999</v>
      </c>
      <c r="E16" s="16">
        <v>3642.5083500000001</v>
      </c>
      <c r="F16" s="16">
        <v>3852.4139500000001</v>
      </c>
      <c r="G16" s="17"/>
      <c r="H16" s="18">
        <v>4.1662260699999996</v>
      </c>
      <c r="I16" s="25">
        <v>4.2208676799999996</v>
      </c>
      <c r="J16" s="25">
        <v>4.0989312399999998</v>
      </c>
      <c r="K16" s="25">
        <v>4.2406356199999999</v>
      </c>
      <c r="L16" s="15"/>
      <c r="M16" s="24">
        <v>3920.80224</v>
      </c>
      <c r="N16" s="24"/>
      <c r="O16" s="24">
        <f>F16</f>
        <v>3852.4139500000001</v>
      </c>
      <c r="P16" s="15"/>
      <c r="Q16" s="25">
        <v>4.5514135500000004</v>
      </c>
      <c r="R16" s="25"/>
      <c r="S16" s="25">
        <f>K16</f>
        <v>4.2406356199999999</v>
      </c>
    </row>
    <row r="17" spans="1:26" x14ac:dyDescent="0.2">
      <c r="A17" s="19" t="s">
        <v>226</v>
      </c>
      <c r="B17" s="15"/>
      <c r="C17" s="20">
        <v>1447.79475</v>
      </c>
      <c r="D17" s="20">
        <v>1426.04817</v>
      </c>
      <c r="E17" s="20">
        <v>1479.5205900000001</v>
      </c>
      <c r="F17" s="20">
        <v>1527.9447</v>
      </c>
      <c r="G17" s="17"/>
      <c r="H17" s="21">
        <v>24.910993000000001</v>
      </c>
      <c r="I17" s="21">
        <v>24.962210500000001</v>
      </c>
      <c r="J17" s="21">
        <v>20.698496500000001</v>
      </c>
      <c r="K17" s="21">
        <v>26.123101399999999</v>
      </c>
      <c r="L17" s="15"/>
      <c r="M17" s="20">
        <v>1537.2162699999999</v>
      </c>
      <c r="N17" s="20"/>
      <c r="O17" s="20">
        <f t="shared" ref="O17:O18" si="2">F17</f>
        <v>1527.9447</v>
      </c>
      <c r="P17" s="15"/>
      <c r="Q17" s="21">
        <v>27.280248100000001</v>
      </c>
      <c r="R17" s="21"/>
      <c r="S17" s="21">
        <f t="shared" ref="S17:S18" si="3">K17</f>
        <v>26.123101399999999</v>
      </c>
    </row>
    <row r="18" spans="1:26" x14ac:dyDescent="0.2">
      <c r="A18" s="22" t="s">
        <v>6</v>
      </c>
      <c r="B18" s="15"/>
      <c r="C18" s="16">
        <v>1989.1290200000001</v>
      </c>
      <c r="D18" s="16">
        <v>2031.23071</v>
      </c>
      <c r="E18" s="16">
        <v>1837.3633199999999</v>
      </c>
      <c r="F18" s="16">
        <v>2151.27783</v>
      </c>
      <c r="G18" s="17"/>
      <c r="H18" s="18">
        <v>2.7921186599999999</v>
      </c>
      <c r="I18" s="18">
        <v>2.82608222</v>
      </c>
      <c r="J18" s="18">
        <v>2.5906198800000002</v>
      </c>
      <c r="K18" s="18">
        <v>2.8521896600000001</v>
      </c>
      <c r="L18" s="15"/>
      <c r="M18" s="16">
        <v>2177.2611700000002</v>
      </c>
      <c r="N18" s="16"/>
      <c r="O18" s="24">
        <f t="shared" si="2"/>
        <v>2151.27783</v>
      </c>
      <c r="P18" s="15"/>
      <c r="Q18" s="18">
        <v>3.0651368200000002</v>
      </c>
      <c r="R18" s="18"/>
      <c r="S18" s="25">
        <f t="shared" si="3"/>
        <v>2.8521896600000001</v>
      </c>
    </row>
    <row r="19" spans="1:26" x14ac:dyDescent="0.2">
      <c r="A19" s="26"/>
      <c r="B19" s="15"/>
      <c r="C19" s="20"/>
      <c r="D19" s="20"/>
      <c r="E19" s="20"/>
      <c r="F19" s="20"/>
      <c r="G19" s="15"/>
      <c r="H19" s="27"/>
      <c r="I19" s="27"/>
      <c r="J19" s="27"/>
      <c r="K19" s="27"/>
      <c r="L19" s="15"/>
      <c r="M19" s="20"/>
      <c r="N19" s="20"/>
      <c r="O19" s="20"/>
      <c r="P19" s="15"/>
      <c r="Q19" s="28"/>
      <c r="R19" s="28"/>
      <c r="S19" s="28"/>
      <c r="Z19" s="29"/>
    </row>
    <row r="20" spans="1:26" x14ac:dyDescent="0.2">
      <c r="A20" s="14" t="s">
        <v>9</v>
      </c>
      <c r="B20" s="15"/>
      <c r="C20" s="24">
        <v>4678.9813100000001</v>
      </c>
      <c r="D20" s="24">
        <v>4496.6047799999997</v>
      </c>
      <c r="E20" s="24">
        <v>4599.0579699999998</v>
      </c>
      <c r="F20" s="24">
        <v>4642.1352900000002</v>
      </c>
      <c r="G20" s="15"/>
      <c r="H20" s="18">
        <v>7.2837642999999996</v>
      </c>
      <c r="I20" s="25">
        <v>6.9726481900000001</v>
      </c>
      <c r="J20" s="25">
        <v>7.1519261700000003</v>
      </c>
      <c r="K20" s="25">
        <v>7.1135699700000004</v>
      </c>
      <c r="L20" s="15"/>
      <c r="M20" s="24">
        <v>4676.4290899999996</v>
      </c>
      <c r="N20" s="24"/>
      <c r="O20" s="24">
        <f>F20</f>
        <v>4642.1352900000002</v>
      </c>
      <c r="P20" s="15"/>
      <c r="Q20" s="25">
        <v>7.3716875899999996</v>
      </c>
      <c r="R20" s="25"/>
      <c r="S20" s="25">
        <f>K20</f>
        <v>7.1135699700000004</v>
      </c>
    </row>
    <row r="21" spans="1:26" x14ac:dyDescent="0.2">
      <c r="A21" s="19" t="s">
        <v>226</v>
      </c>
      <c r="B21" s="20">
        <v>0</v>
      </c>
      <c r="C21" s="20">
        <v>1595.55872</v>
      </c>
      <c r="D21" s="20">
        <v>1542.027</v>
      </c>
      <c r="E21" s="20">
        <v>1541.83005</v>
      </c>
      <c r="F21" s="20">
        <v>1323.1292100000001</v>
      </c>
      <c r="G21" s="17"/>
      <c r="H21" s="21">
        <v>41.230907700000003</v>
      </c>
      <c r="I21" s="21">
        <v>39.111688399999998</v>
      </c>
      <c r="J21" s="21">
        <v>37.854791400000003</v>
      </c>
      <c r="K21" s="21">
        <v>33.707746</v>
      </c>
      <c r="L21" s="15"/>
      <c r="M21" s="20">
        <v>1348.88068</v>
      </c>
      <c r="N21" s="20"/>
      <c r="O21" s="20">
        <f t="shared" ref="O21:O22" si="4">F21</f>
        <v>1323.1292100000001</v>
      </c>
      <c r="P21" s="15"/>
      <c r="Q21" s="21">
        <v>35.218381700000002</v>
      </c>
      <c r="R21" s="21"/>
      <c r="S21" s="21">
        <f t="shared" ref="S21:S22" si="5">K21</f>
        <v>33.707746</v>
      </c>
    </row>
    <row r="22" spans="1:26" x14ac:dyDescent="0.2">
      <c r="A22" s="22" t="s">
        <v>6</v>
      </c>
      <c r="B22" s="15"/>
      <c r="C22" s="16">
        <v>2914.3174300000001</v>
      </c>
      <c r="D22" s="16">
        <v>2790.8933099999999</v>
      </c>
      <c r="E22" s="16">
        <v>2863.93417</v>
      </c>
      <c r="F22" s="16">
        <v>3017.5723899999998</v>
      </c>
      <c r="G22" s="17"/>
      <c r="H22" s="18">
        <v>5.1707591400000004</v>
      </c>
      <c r="I22" s="18">
        <v>4.9475781200000002</v>
      </c>
      <c r="J22" s="18">
        <v>5.0821557000000004</v>
      </c>
      <c r="K22" s="18">
        <v>5.2541108799999998</v>
      </c>
      <c r="L22" s="15"/>
      <c r="M22" s="16">
        <v>3059.22471</v>
      </c>
      <c r="N22" s="16"/>
      <c r="O22" s="24">
        <f t="shared" si="4"/>
        <v>3017.5723899999998</v>
      </c>
      <c r="P22" s="15"/>
      <c r="Q22" s="18">
        <v>5.5356826000000003</v>
      </c>
      <c r="R22" s="18"/>
      <c r="S22" s="25">
        <f t="shared" si="5"/>
        <v>5.2541108799999998</v>
      </c>
    </row>
    <row r="23" spans="1:26" x14ac:dyDescent="0.2">
      <c r="A23" s="26"/>
      <c r="B23" s="15"/>
      <c r="C23" s="30"/>
      <c r="D23" s="30"/>
      <c r="E23" s="30"/>
      <c r="F23" s="30"/>
      <c r="G23" s="15"/>
      <c r="H23" s="31"/>
      <c r="I23" s="31"/>
      <c r="J23" s="31"/>
      <c r="K23" s="31"/>
      <c r="L23" s="15"/>
      <c r="M23" s="30"/>
      <c r="N23" s="15"/>
      <c r="O23" s="30"/>
      <c r="P23" s="15"/>
      <c r="Q23" s="28"/>
      <c r="R23" s="32"/>
      <c r="S23" s="28"/>
    </row>
    <row r="24" spans="1:26" x14ac:dyDescent="0.2">
      <c r="A24" s="14" t="s">
        <v>10</v>
      </c>
      <c r="B24" s="15"/>
      <c r="C24" s="24">
        <v>1671.5152399999999</v>
      </c>
      <c r="D24" s="24">
        <v>1686.6022599999999</v>
      </c>
      <c r="E24" s="24">
        <v>1639.0159900000001</v>
      </c>
      <c r="F24" s="24">
        <v>1675.7074399999999</v>
      </c>
      <c r="G24" s="15"/>
      <c r="H24" s="18">
        <v>2.6066241300000002</v>
      </c>
      <c r="I24" s="25">
        <v>2.6248300100000002</v>
      </c>
      <c r="J24" s="25">
        <v>2.5523699199999998</v>
      </c>
      <c r="K24" s="25">
        <v>2.58302912</v>
      </c>
      <c r="L24" s="15"/>
      <c r="M24" s="24">
        <v>1634.0427299999999</v>
      </c>
      <c r="N24" s="24"/>
      <c r="O24" s="24">
        <f>F24</f>
        <v>1675.7074399999999</v>
      </c>
      <c r="P24" s="15"/>
      <c r="Q24" s="25">
        <v>2.5764163899999999</v>
      </c>
      <c r="R24" s="25"/>
      <c r="S24" s="25">
        <f>K24</f>
        <v>2.58302912</v>
      </c>
    </row>
    <row r="25" spans="1:26" x14ac:dyDescent="0.2">
      <c r="A25" s="19" t="s">
        <v>226</v>
      </c>
      <c r="B25" s="15"/>
      <c r="C25" s="20">
        <v>669.48646900000006</v>
      </c>
      <c r="D25" s="20">
        <v>663.85759900000005</v>
      </c>
      <c r="E25" s="20">
        <v>683.22201800000005</v>
      </c>
      <c r="F25" s="20">
        <v>690.99670000000003</v>
      </c>
      <c r="G25" s="17"/>
      <c r="H25" s="21">
        <v>27.801627199999999</v>
      </c>
      <c r="I25" s="21">
        <v>27.1740301</v>
      </c>
      <c r="J25" s="21">
        <v>23.337871400000001</v>
      </c>
      <c r="K25" s="21">
        <v>26.4447805</v>
      </c>
      <c r="L25" s="15"/>
      <c r="M25" s="20">
        <v>655.93359499999997</v>
      </c>
      <c r="N25" s="20"/>
      <c r="O25" s="20">
        <f t="shared" ref="O25:O26" si="6">F25</f>
        <v>690.99670000000003</v>
      </c>
      <c r="P25" s="15"/>
      <c r="Q25" s="21">
        <v>26.461812900000002</v>
      </c>
      <c r="R25" s="21"/>
      <c r="S25" s="21">
        <f t="shared" ref="S25:S26" si="7">K25</f>
        <v>26.4447805</v>
      </c>
    </row>
    <row r="26" spans="1:26" x14ac:dyDescent="0.2">
      <c r="A26" s="22" t="s">
        <v>6</v>
      </c>
      <c r="B26" s="15"/>
      <c r="C26" s="16">
        <v>980.25933799999996</v>
      </c>
      <c r="D26" s="16">
        <v>1009.39511</v>
      </c>
      <c r="E26" s="16">
        <v>927.18377199999998</v>
      </c>
      <c r="F26" s="16">
        <v>952.14444000000003</v>
      </c>
      <c r="G26" s="17"/>
      <c r="H26" s="18">
        <v>1.62868075</v>
      </c>
      <c r="I26" s="18">
        <v>1.6756057099999999</v>
      </c>
      <c r="J26" s="18">
        <v>1.54972354</v>
      </c>
      <c r="K26" s="18">
        <v>1.5733953899999999</v>
      </c>
      <c r="L26" s="15"/>
      <c r="M26" s="16">
        <v>933.63237600000002</v>
      </c>
      <c r="N26" s="16"/>
      <c r="O26" s="24">
        <f t="shared" si="6"/>
        <v>952.14444000000003</v>
      </c>
      <c r="P26" s="15"/>
      <c r="Q26" s="18">
        <v>1.57086076</v>
      </c>
      <c r="R26" s="18"/>
      <c r="S26" s="25">
        <f t="shared" si="7"/>
        <v>1.5733953899999999</v>
      </c>
    </row>
    <row r="28" spans="1:26" ht="15.75" x14ac:dyDescent="0.25">
      <c r="A28" s="124" t="s">
        <v>11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spans="1:26" ht="5.25" customHeight="1" x14ac:dyDescent="0.2"/>
    <row r="30" spans="1:26" ht="15" x14ac:dyDescent="0.2">
      <c r="C30" s="125" t="s">
        <v>1</v>
      </c>
      <c r="D30" s="125"/>
      <c r="E30" s="125"/>
      <c r="F30" s="125"/>
      <c r="G30" s="125"/>
      <c r="H30" s="125"/>
      <c r="I30" s="125"/>
      <c r="J30" s="125"/>
      <c r="K30" s="125"/>
      <c r="L30" s="3"/>
      <c r="M30" s="126" t="s">
        <v>2</v>
      </c>
      <c r="N30" s="126"/>
      <c r="O30" s="126"/>
      <c r="P30" s="126"/>
      <c r="Q30" s="126"/>
      <c r="R30" s="126"/>
      <c r="S30" s="126"/>
    </row>
    <row r="31" spans="1:26" x14ac:dyDescent="0.2">
      <c r="C31" s="127" t="s">
        <v>194</v>
      </c>
      <c r="D31" s="127"/>
      <c r="E31" s="127"/>
      <c r="F31" s="127"/>
      <c r="G31" s="4"/>
      <c r="H31" s="127" t="s">
        <v>195</v>
      </c>
      <c r="I31" s="127"/>
      <c r="J31" s="127"/>
      <c r="K31" s="127"/>
      <c r="L31" s="5"/>
      <c r="M31" s="127" t="s">
        <v>194</v>
      </c>
      <c r="N31" s="127"/>
      <c r="O31" s="127"/>
      <c r="P31" s="6"/>
      <c r="Q31" s="127" t="s">
        <v>195</v>
      </c>
      <c r="R31" s="127"/>
      <c r="S31" s="127"/>
    </row>
    <row r="32" spans="1:26" x14ac:dyDescent="0.2">
      <c r="C32" s="7">
        <v>2019</v>
      </c>
      <c r="D32" s="7">
        <v>2019</v>
      </c>
      <c r="E32" s="7">
        <v>2019</v>
      </c>
      <c r="F32" s="7">
        <v>2019</v>
      </c>
      <c r="G32" s="8"/>
      <c r="H32" s="7">
        <v>2019</v>
      </c>
      <c r="I32" s="7">
        <v>2019</v>
      </c>
      <c r="J32" s="7">
        <v>2019</v>
      </c>
      <c r="K32" s="7">
        <v>2019</v>
      </c>
      <c r="L32" s="9"/>
      <c r="M32" s="10">
        <v>2018</v>
      </c>
      <c r="N32" s="8"/>
      <c r="O32" s="7">
        <v>2019</v>
      </c>
      <c r="P32" s="8"/>
      <c r="Q32" s="10">
        <v>2018</v>
      </c>
      <c r="R32" s="8"/>
      <c r="S32" s="10">
        <v>2019</v>
      </c>
    </row>
    <row r="33" spans="1:19" x14ac:dyDescent="0.2">
      <c r="C33" s="6" t="s">
        <v>234</v>
      </c>
      <c r="D33" s="6" t="s">
        <v>235</v>
      </c>
      <c r="E33" s="6" t="s">
        <v>236</v>
      </c>
      <c r="F33" s="6" t="s">
        <v>237</v>
      </c>
      <c r="G33" s="8"/>
      <c r="H33" s="6" t="s">
        <v>234</v>
      </c>
      <c r="I33" s="6" t="s">
        <v>235</v>
      </c>
      <c r="J33" s="6" t="s">
        <v>236</v>
      </c>
      <c r="K33" s="6" t="s">
        <v>237</v>
      </c>
      <c r="L33" s="9"/>
      <c r="M33" s="6" t="s">
        <v>237</v>
      </c>
      <c r="N33" s="8"/>
      <c r="O33" s="6" t="s">
        <v>237</v>
      </c>
      <c r="P33" s="8"/>
      <c r="Q33" s="6" t="s">
        <v>237</v>
      </c>
      <c r="R33" s="8"/>
      <c r="S33" s="6" t="s">
        <v>237</v>
      </c>
    </row>
    <row r="34" spans="1:19" ht="5.25" customHeight="1" x14ac:dyDescent="0.2">
      <c r="C34" s="11"/>
      <c r="D34" s="11"/>
      <c r="E34" s="11"/>
      <c r="F34" s="11"/>
      <c r="G34" s="12"/>
      <c r="H34" s="11"/>
      <c r="I34" s="11"/>
      <c r="J34" s="11"/>
      <c r="K34" s="11"/>
      <c r="L34" s="13"/>
      <c r="M34" s="11"/>
      <c r="N34" s="12"/>
      <c r="O34" s="11"/>
      <c r="P34" s="12"/>
      <c r="Q34" s="11"/>
      <c r="R34" s="12"/>
      <c r="S34" s="11"/>
    </row>
    <row r="35" spans="1:19" x14ac:dyDescent="0.2">
      <c r="A35" s="14" t="s">
        <v>172</v>
      </c>
      <c r="B35" s="15"/>
      <c r="C35" s="16">
        <v>15499.645699999999</v>
      </c>
      <c r="D35" s="16">
        <v>14335.929</v>
      </c>
      <c r="E35" s="16">
        <v>14150.759099999999</v>
      </c>
      <c r="F35" s="16">
        <v>15472.6258</v>
      </c>
      <c r="G35" s="17"/>
      <c r="H35" s="18">
        <v>4.8067326000000001</v>
      </c>
      <c r="I35" s="18">
        <v>4.44206755</v>
      </c>
      <c r="J35" s="18">
        <v>4.3842297200000004</v>
      </c>
      <c r="K35" s="18">
        <v>4.6711505999999998</v>
      </c>
      <c r="L35" s="17"/>
      <c r="M35" s="16">
        <v>15453.152899999999</v>
      </c>
      <c r="N35" s="16"/>
      <c r="O35" s="16">
        <f>F35</f>
        <v>15472.6258</v>
      </c>
      <c r="P35" s="17"/>
      <c r="Q35" s="18">
        <v>4.8461171099999998</v>
      </c>
      <c r="R35" s="18"/>
      <c r="S35" s="18">
        <f>K35</f>
        <v>4.6711505999999998</v>
      </c>
    </row>
    <row r="36" spans="1:19" x14ac:dyDescent="0.2">
      <c r="A36" s="123" t="s">
        <v>3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spans="1:19" x14ac:dyDescent="0.2">
      <c r="A37" s="14" t="s">
        <v>4</v>
      </c>
      <c r="B37" s="15"/>
      <c r="C37" s="16"/>
      <c r="D37" s="16"/>
      <c r="E37" s="16"/>
      <c r="F37" s="16"/>
      <c r="G37" s="17"/>
      <c r="H37" s="18"/>
      <c r="I37" s="18"/>
      <c r="J37" s="18"/>
      <c r="K37" s="18"/>
      <c r="L37" s="17"/>
      <c r="M37" s="16"/>
      <c r="N37" s="16"/>
      <c r="O37" s="16"/>
      <c r="P37" s="17"/>
      <c r="Q37" s="18"/>
      <c r="R37" s="18"/>
      <c r="S37" s="18"/>
    </row>
    <row r="38" spans="1:19" x14ac:dyDescent="0.2">
      <c r="A38" s="19" t="s">
        <v>225</v>
      </c>
      <c r="B38" s="15"/>
      <c r="C38" s="20">
        <v>5622.3451599999999</v>
      </c>
      <c r="D38" s="20">
        <v>5297.3186599999999</v>
      </c>
      <c r="E38" s="20">
        <v>4812.5896599999996</v>
      </c>
      <c r="F38" s="20">
        <v>4804.9210999999996</v>
      </c>
      <c r="G38" s="17"/>
      <c r="H38" s="21">
        <v>28.5891649</v>
      </c>
      <c r="I38" s="21">
        <v>26.701540699999999</v>
      </c>
      <c r="J38" s="21">
        <v>24.595439599999999</v>
      </c>
      <c r="K38" s="21">
        <v>23.212179200000001</v>
      </c>
      <c r="L38" s="17"/>
      <c r="M38" s="20">
        <v>4718.5854200000003</v>
      </c>
      <c r="N38" s="20"/>
      <c r="O38" s="20">
        <f>F38</f>
        <v>4804.9210999999996</v>
      </c>
      <c r="P38" s="17"/>
      <c r="Q38" s="21">
        <v>23.988741300000001</v>
      </c>
      <c r="R38" s="21"/>
      <c r="S38" s="21">
        <f>K38</f>
        <v>23.212179200000001</v>
      </c>
    </row>
    <row r="39" spans="1:19" x14ac:dyDescent="0.2">
      <c r="A39" s="22" t="s">
        <v>5</v>
      </c>
      <c r="B39" s="15"/>
      <c r="C39" s="16">
        <v>2146.6356900000001</v>
      </c>
      <c r="D39" s="16">
        <v>1970.847</v>
      </c>
      <c r="E39" s="16">
        <v>1818.91661</v>
      </c>
      <c r="F39" s="16">
        <v>2529.6956300000002</v>
      </c>
      <c r="G39" s="17"/>
      <c r="H39" s="18">
        <v>12.257384200000001</v>
      </c>
      <c r="I39" s="18">
        <v>11.333220300000001</v>
      </c>
      <c r="J39" s="18">
        <v>10.575711399999999</v>
      </c>
      <c r="K39" s="18">
        <v>13.646736900000001</v>
      </c>
      <c r="L39" s="17"/>
      <c r="M39" s="16">
        <v>2894.7633000000001</v>
      </c>
      <c r="N39" s="16"/>
      <c r="O39" s="16">
        <f t="shared" ref="O39:O40" si="8">F39</f>
        <v>2529.6956300000002</v>
      </c>
      <c r="P39" s="17"/>
      <c r="Q39" s="18">
        <v>15.1701253</v>
      </c>
      <c r="R39" s="18"/>
      <c r="S39" s="18">
        <f>K39</f>
        <v>13.646736900000001</v>
      </c>
    </row>
    <row r="40" spans="1:19" x14ac:dyDescent="0.2">
      <c r="A40" s="19" t="s">
        <v>6</v>
      </c>
      <c r="B40" s="15"/>
      <c r="C40" s="20">
        <v>6796.2714400000004</v>
      </c>
      <c r="D40" s="20">
        <v>6196.6076199999998</v>
      </c>
      <c r="E40" s="20">
        <v>6564.0491499999998</v>
      </c>
      <c r="F40" s="20">
        <v>7142.9133700000002</v>
      </c>
      <c r="G40" s="17"/>
      <c r="H40" s="21">
        <v>2.6858698900000002</v>
      </c>
      <c r="I40" s="21">
        <v>2.4479458100000002</v>
      </c>
      <c r="J40" s="21">
        <v>2.5944960799999999</v>
      </c>
      <c r="K40" s="21">
        <v>2.7574238100000001</v>
      </c>
      <c r="L40" s="17"/>
      <c r="M40" s="20">
        <v>6788.4450800000004</v>
      </c>
      <c r="N40" s="20"/>
      <c r="O40" s="20">
        <f t="shared" si="8"/>
        <v>7142.9133700000002</v>
      </c>
      <c r="P40" s="17"/>
      <c r="Q40" s="21">
        <v>2.7479689399999998</v>
      </c>
      <c r="R40" s="21"/>
      <c r="S40" s="21">
        <f t="shared" ref="S40" si="9">K40</f>
        <v>2.7574238100000001</v>
      </c>
    </row>
    <row r="41" spans="1:19" x14ac:dyDescent="0.2">
      <c r="A41" s="24"/>
      <c r="B41" s="15"/>
      <c r="C41" s="16"/>
      <c r="D41" s="16"/>
      <c r="E41" s="16"/>
      <c r="F41" s="16"/>
      <c r="G41" s="17"/>
      <c r="H41" s="18"/>
      <c r="I41" s="18"/>
      <c r="J41" s="18"/>
      <c r="K41" s="18"/>
      <c r="L41" s="17"/>
      <c r="M41" s="16"/>
      <c r="N41" s="16"/>
      <c r="O41" s="16"/>
      <c r="P41" s="17"/>
      <c r="Q41" s="18"/>
      <c r="R41" s="18"/>
      <c r="S41" s="18"/>
    </row>
    <row r="42" spans="1:19" x14ac:dyDescent="0.2">
      <c r="A42" s="123" t="s">
        <v>7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spans="1:19" x14ac:dyDescent="0.2">
      <c r="A43" s="14" t="s">
        <v>8</v>
      </c>
      <c r="B43" s="15"/>
      <c r="C43" s="24">
        <v>3455.3932500000001</v>
      </c>
      <c r="D43" s="24">
        <v>3306.25522</v>
      </c>
      <c r="E43" s="24">
        <v>3156.8627200000001</v>
      </c>
      <c r="F43" s="24">
        <v>3679.8234900000002</v>
      </c>
      <c r="G43" s="15"/>
      <c r="H43" s="18">
        <v>3.9254680500000001</v>
      </c>
      <c r="I43" s="25">
        <v>3.7522047600000001</v>
      </c>
      <c r="J43" s="25">
        <v>3.5851440299999999</v>
      </c>
      <c r="K43" s="25">
        <v>4.0596885499999997</v>
      </c>
      <c r="L43" s="15"/>
      <c r="M43" s="24">
        <v>3739.8141300000002</v>
      </c>
      <c r="N43" s="24"/>
      <c r="O43" s="24">
        <f>F43</f>
        <v>3679.8234900000002</v>
      </c>
      <c r="P43" s="15"/>
      <c r="Q43" s="25">
        <v>4.3499361800000003</v>
      </c>
      <c r="R43" s="25"/>
      <c r="S43" s="25">
        <f>K43</f>
        <v>4.0596885499999997</v>
      </c>
    </row>
    <row r="44" spans="1:19" x14ac:dyDescent="0.2">
      <c r="A44" s="19" t="s">
        <v>226</v>
      </c>
      <c r="B44" s="15"/>
      <c r="C44" s="20">
        <v>1281.7264399999999</v>
      </c>
      <c r="D44" s="20">
        <v>1232.7505799999999</v>
      </c>
      <c r="E44" s="20">
        <v>1102.9333300000001</v>
      </c>
      <c r="F44" s="20">
        <v>1239.1398999999999</v>
      </c>
      <c r="G44" s="17"/>
      <c r="H44" s="21">
        <v>22.681409299999999</v>
      </c>
      <c r="I44" s="21">
        <v>21.8766739</v>
      </c>
      <c r="J44" s="21">
        <v>19.552088699999999</v>
      </c>
      <c r="K44" s="21">
        <v>21.181878600000001</v>
      </c>
      <c r="L44" s="15"/>
      <c r="M44" s="20">
        <v>1237.97605</v>
      </c>
      <c r="N44" s="20"/>
      <c r="O44" s="95">
        <f t="shared" ref="O44:O53" si="10">F44</f>
        <v>1239.1398999999999</v>
      </c>
      <c r="P44" s="15"/>
      <c r="Q44" s="21">
        <v>22.142301</v>
      </c>
      <c r="R44" s="21"/>
      <c r="S44" s="96">
        <f t="shared" ref="S44:S53" si="11">K44</f>
        <v>21.181878600000001</v>
      </c>
    </row>
    <row r="45" spans="1:19" x14ac:dyDescent="0.2">
      <c r="A45" s="22" t="s">
        <v>6</v>
      </c>
      <c r="B45" s="15"/>
      <c r="C45" s="16">
        <v>1916.82467</v>
      </c>
      <c r="D45" s="16">
        <v>1828.27169</v>
      </c>
      <c r="E45" s="16">
        <v>1791.3309999999999</v>
      </c>
      <c r="F45" s="16">
        <v>2162.3638700000001</v>
      </c>
      <c r="G45" s="17"/>
      <c r="H45" s="18">
        <v>2.6978911399999999</v>
      </c>
      <c r="I45" s="18">
        <v>2.57064958</v>
      </c>
      <c r="J45" s="18">
        <v>2.5215808100000001</v>
      </c>
      <c r="K45" s="18">
        <v>2.9428324799999999</v>
      </c>
      <c r="L45" s="15"/>
      <c r="M45" s="16">
        <v>2188.53053</v>
      </c>
      <c r="N45" s="16"/>
      <c r="O45" s="24">
        <f t="shared" si="10"/>
        <v>2162.3638700000001</v>
      </c>
      <c r="P45" s="15"/>
      <c r="Q45" s="18">
        <v>3.16161124</v>
      </c>
      <c r="R45" s="18"/>
      <c r="S45" s="25">
        <f t="shared" si="11"/>
        <v>2.9428324799999999</v>
      </c>
    </row>
    <row r="46" spans="1:19" x14ac:dyDescent="0.2">
      <c r="A46" s="26"/>
      <c r="B46" s="15"/>
      <c r="C46" s="20"/>
      <c r="D46" s="20"/>
      <c r="E46" s="20"/>
      <c r="F46" s="20"/>
      <c r="G46" s="15"/>
      <c r="H46" s="27"/>
      <c r="I46" s="27"/>
      <c r="J46" s="27"/>
      <c r="K46" s="27"/>
      <c r="L46" s="15"/>
      <c r="M46" s="20"/>
      <c r="N46" s="20"/>
      <c r="O46" s="28"/>
      <c r="P46" s="15"/>
      <c r="Q46" s="28"/>
      <c r="R46" s="28"/>
      <c r="S46" s="96"/>
    </row>
    <row r="47" spans="1:19" x14ac:dyDescent="0.2">
      <c r="A47" s="14" t="s">
        <v>9</v>
      </c>
      <c r="B47" s="15">
        <f>SUM(B9:B45)-SUM(B17:B20)</f>
        <v>0</v>
      </c>
      <c r="C47" s="24">
        <v>4564.9553999999998</v>
      </c>
      <c r="D47" s="24">
        <v>4079.81538</v>
      </c>
      <c r="E47" s="24">
        <v>4264.45082</v>
      </c>
      <c r="F47" s="24">
        <v>4394.1632900000004</v>
      </c>
      <c r="G47" s="24">
        <v>0</v>
      </c>
      <c r="H47" s="25">
        <v>7.1451351599999997</v>
      </c>
      <c r="I47" s="25">
        <v>6.3796956700000003</v>
      </c>
      <c r="J47" s="25">
        <v>6.6425502300000003</v>
      </c>
      <c r="K47" s="25">
        <v>6.7017909700000002</v>
      </c>
      <c r="L47" s="15"/>
      <c r="M47" s="24">
        <v>4434.5574800000004</v>
      </c>
      <c r="N47" s="24"/>
      <c r="O47" s="24">
        <f t="shared" si="10"/>
        <v>4394.1632900000004</v>
      </c>
      <c r="P47" s="15"/>
      <c r="Q47" s="25">
        <v>6.96020824</v>
      </c>
      <c r="R47" s="25"/>
      <c r="S47" s="25">
        <f t="shared" si="11"/>
        <v>6.7017909700000002</v>
      </c>
    </row>
    <row r="48" spans="1:19" x14ac:dyDescent="0.2">
      <c r="A48" s="19" t="s">
        <v>226</v>
      </c>
      <c r="B48" s="15"/>
      <c r="C48" s="20">
        <v>1519.3737900000001</v>
      </c>
      <c r="D48" s="20">
        <v>1417.69974</v>
      </c>
      <c r="E48" s="20">
        <v>1356.78289</v>
      </c>
      <c r="F48" s="20">
        <v>1155.4200699999999</v>
      </c>
      <c r="G48" s="17"/>
      <c r="H48" s="21">
        <v>40.516634400000001</v>
      </c>
      <c r="I48" s="21">
        <v>37.200203199999997</v>
      </c>
      <c r="J48" s="21">
        <v>35.855784499999999</v>
      </c>
      <c r="K48" s="21">
        <v>29.177274499999999</v>
      </c>
      <c r="L48" s="15"/>
      <c r="M48" s="20">
        <v>1183.58573</v>
      </c>
      <c r="N48" s="20"/>
      <c r="O48" s="95">
        <f t="shared" si="10"/>
        <v>1155.4200699999999</v>
      </c>
      <c r="P48" s="15"/>
      <c r="Q48" s="21">
        <v>30.623175400000001</v>
      </c>
      <c r="R48" s="21"/>
      <c r="S48" s="96">
        <f t="shared" si="11"/>
        <v>29.177274499999999</v>
      </c>
    </row>
    <row r="49" spans="1:19" x14ac:dyDescent="0.2">
      <c r="A49" s="22" t="s">
        <v>6</v>
      </c>
      <c r="B49" s="16">
        <v>3078.5623399999999</v>
      </c>
      <c r="C49" s="16">
        <v>2869.3095499999999</v>
      </c>
      <c r="D49" s="16">
        <v>2504.5549799999999</v>
      </c>
      <c r="E49" s="16">
        <v>2721.9266499999999</v>
      </c>
      <c r="F49" s="16">
        <v>3042.7742800000001</v>
      </c>
      <c r="G49" s="17"/>
      <c r="H49" s="18">
        <v>5.1074414800000003</v>
      </c>
      <c r="I49" s="18">
        <v>4.4580106800000001</v>
      </c>
      <c r="J49" s="18">
        <v>4.8508815399999996</v>
      </c>
      <c r="K49" s="18">
        <v>5.3083989499999999</v>
      </c>
      <c r="L49" s="15"/>
      <c r="M49" s="16">
        <v>3078.5623399999999</v>
      </c>
      <c r="N49" s="16"/>
      <c r="O49" s="24">
        <f t="shared" si="10"/>
        <v>3042.7742800000001</v>
      </c>
      <c r="P49" s="15"/>
      <c r="Q49" s="18">
        <v>5.5828706099999996</v>
      </c>
      <c r="R49" s="18"/>
      <c r="S49" s="25">
        <f t="shared" si="11"/>
        <v>5.3083989499999999</v>
      </c>
    </row>
    <row r="50" spans="1:19" x14ac:dyDescent="0.2">
      <c r="A50" s="26"/>
      <c r="B50" s="15"/>
      <c r="C50" s="30"/>
      <c r="D50" s="30"/>
      <c r="E50" s="30"/>
      <c r="F50" s="30"/>
      <c r="G50" s="15"/>
      <c r="H50" s="31"/>
      <c r="I50" s="31"/>
      <c r="J50" s="31"/>
      <c r="K50" s="31"/>
      <c r="L50" s="15"/>
      <c r="M50" s="30"/>
      <c r="N50" s="15"/>
      <c r="O50" s="95"/>
      <c r="P50" s="15"/>
      <c r="Q50" s="28"/>
      <c r="R50" s="32"/>
      <c r="S50" s="96"/>
    </row>
    <row r="51" spans="1:19" x14ac:dyDescent="0.2">
      <c r="A51" s="14" t="s">
        <v>10</v>
      </c>
      <c r="B51" s="15"/>
      <c r="C51" s="24">
        <v>1675.00405</v>
      </c>
      <c r="D51" s="24">
        <v>1568.17127</v>
      </c>
      <c r="E51" s="24">
        <v>1504.3398</v>
      </c>
      <c r="F51" s="24">
        <v>1585.7886900000001</v>
      </c>
      <c r="G51" s="15"/>
      <c r="H51" s="18">
        <v>2.61462007</v>
      </c>
      <c r="I51" s="25">
        <v>2.4452624699999999</v>
      </c>
      <c r="J51" s="25">
        <v>2.3496498199999998</v>
      </c>
      <c r="K51" s="25">
        <v>2.4494727900000002</v>
      </c>
      <c r="L51" s="15"/>
      <c r="M51" s="24">
        <v>1544.0697299999999</v>
      </c>
      <c r="N51" s="24"/>
      <c r="O51" s="24">
        <f>F51</f>
        <v>1585.7886900000001</v>
      </c>
      <c r="P51" s="15"/>
      <c r="Q51" s="25">
        <v>2.4393272100000001</v>
      </c>
      <c r="R51" s="25"/>
      <c r="S51" s="25">
        <f t="shared" si="11"/>
        <v>2.4494727900000002</v>
      </c>
    </row>
    <row r="52" spans="1:19" x14ac:dyDescent="0.2">
      <c r="A52" s="19" t="s">
        <v>226</v>
      </c>
      <c r="B52" s="15"/>
      <c r="C52" s="20">
        <v>695.96956299999999</v>
      </c>
      <c r="D52" s="20">
        <v>644.62795500000004</v>
      </c>
      <c r="E52" s="20">
        <v>552.38819899999999</v>
      </c>
      <c r="F52" s="20">
        <v>557.73342500000001</v>
      </c>
      <c r="G52" s="17"/>
      <c r="H52" s="21">
        <v>28.441747599999999</v>
      </c>
      <c r="I52" s="21">
        <v>25.489440699999999</v>
      </c>
      <c r="J52" s="21">
        <v>22.5372582</v>
      </c>
      <c r="K52" s="21">
        <v>22.434972800000001</v>
      </c>
      <c r="L52" s="15"/>
      <c r="M52" s="20">
        <v>527.78831200000002</v>
      </c>
      <c r="N52" s="20"/>
      <c r="O52" s="95">
        <f>F52</f>
        <v>557.73342500000001</v>
      </c>
      <c r="P52" s="15"/>
      <c r="Q52" s="21">
        <v>22.4782075</v>
      </c>
      <c r="R52" s="21"/>
      <c r="S52" s="96">
        <f t="shared" si="11"/>
        <v>22.434972800000001</v>
      </c>
    </row>
    <row r="53" spans="1:19" x14ac:dyDescent="0.2">
      <c r="A53" s="22" t="s">
        <v>6</v>
      </c>
      <c r="B53" s="15"/>
      <c r="C53" s="16">
        <v>958.81244900000002</v>
      </c>
      <c r="D53" s="16">
        <v>903.05370200000004</v>
      </c>
      <c r="E53" s="16">
        <v>928.87606800000003</v>
      </c>
      <c r="F53" s="16">
        <v>1002.05888</v>
      </c>
      <c r="G53" s="17"/>
      <c r="H53" s="18">
        <v>1.5964509099999999</v>
      </c>
      <c r="I53" s="18">
        <v>1.5047634700000001</v>
      </c>
      <c r="J53" s="18">
        <v>1.5492112300000001</v>
      </c>
      <c r="K53" s="18">
        <v>1.65195417</v>
      </c>
      <c r="L53" s="15"/>
      <c r="M53" s="16">
        <v>981.08027200000004</v>
      </c>
      <c r="N53" s="16"/>
      <c r="O53" s="24">
        <f t="shared" si="10"/>
        <v>1002.05888</v>
      </c>
      <c r="P53" s="15"/>
      <c r="Q53" s="18">
        <v>1.64671569</v>
      </c>
      <c r="R53" s="18"/>
      <c r="S53" s="25">
        <f t="shared" si="11"/>
        <v>1.65195417</v>
      </c>
    </row>
    <row r="54" spans="1:19" x14ac:dyDescent="0.2">
      <c r="A54" s="44"/>
    </row>
  </sheetData>
  <mergeCells count="18">
    <mergeCell ref="A1:S1"/>
    <mergeCell ref="C3:K3"/>
    <mergeCell ref="M3:S3"/>
    <mergeCell ref="C4:F4"/>
    <mergeCell ref="H4:K4"/>
    <mergeCell ref="M4:O4"/>
    <mergeCell ref="Q4:S4"/>
    <mergeCell ref="A36:S36"/>
    <mergeCell ref="A42:S42"/>
    <mergeCell ref="A9:S9"/>
    <mergeCell ref="A15:S15"/>
    <mergeCell ref="A28:S28"/>
    <mergeCell ref="C30:K30"/>
    <mergeCell ref="M30:S30"/>
    <mergeCell ref="C31:F31"/>
    <mergeCell ref="H31:K31"/>
    <mergeCell ref="M31:O31"/>
    <mergeCell ref="Q31:S31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T48"/>
  <sheetViews>
    <sheetView showGridLines="0" workbookViewId="0">
      <selection activeCell="R18" sqref="R18"/>
    </sheetView>
  </sheetViews>
  <sheetFormatPr defaultRowHeight="12.75" x14ac:dyDescent="0.2"/>
  <cols>
    <col min="2" max="2" width="7.140625" bestFit="1" customWidth="1"/>
    <col min="3" max="3" width="0.7109375" customWidth="1"/>
    <col min="4" max="4" width="15.7109375" bestFit="1" customWidth="1"/>
    <col min="5" max="5" width="0.7109375" customWidth="1"/>
    <col min="6" max="6" width="11" customWidth="1"/>
    <col min="7" max="7" width="0.7109375" customWidth="1"/>
    <col min="8" max="8" width="10.28515625" customWidth="1"/>
    <col min="9" max="9" width="0.7109375" customWidth="1"/>
    <col min="10" max="10" width="15.7109375" bestFit="1" customWidth="1"/>
    <col min="11" max="11" width="0.7109375" customWidth="1"/>
    <col min="12" max="12" width="11" customWidth="1"/>
    <col min="13" max="13" width="0.7109375" customWidth="1"/>
    <col min="15" max="15" width="0.7109375" customWidth="1"/>
    <col min="16" max="16" width="15.7109375" bestFit="1" customWidth="1"/>
    <col min="17" max="17" width="0.7109375" customWidth="1"/>
    <col min="18" max="18" width="11" customWidth="1"/>
    <col min="19" max="19" width="0.7109375" customWidth="1"/>
  </cols>
  <sheetData>
    <row r="1" spans="1:20" ht="15.75" x14ac:dyDescent="0.25">
      <c r="A1" s="33" t="s">
        <v>12</v>
      </c>
    </row>
    <row r="4" spans="1:20" ht="15.75" x14ac:dyDescent="0.25">
      <c r="D4" s="129" t="s">
        <v>13</v>
      </c>
      <c r="E4" s="129"/>
      <c r="F4" s="129"/>
      <c r="G4" s="129"/>
      <c r="H4" s="129"/>
      <c r="J4" s="129" t="s">
        <v>14</v>
      </c>
      <c r="K4" s="129"/>
      <c r="L4" s="129"/>
      <c r="M4" s="129"/>
      <c r="N4" s="129"/>
      <c r="P4" s="129" t="s">
        <v>15</v>
      </c>
      <c r="Q4" s="129"/>
      <c r="R4" s="129"/>
      <c r="S4" s="129"/>
      <c r="T4" s="129"/>
    </row>
    <row r="6" spans="1:20" x14ac:dyDescent="0.2">
      <c r="B6" t="s">
        <v>16</v>
      </c>
      <c r="D6" s="128" t="s">
        <v>17</v>
      </c>
      <c r="F6" s="128" t="s">
        <v>18</v>
      </c>
      <c r="H6" s="128" t="s">
        <v>19</v>
      </c>
      <c r="J6" s="128" t="s">
        <v>17</v>
      </c>
      <c r="L6" s="128" t="s">
        <v>18</v>
      </c>
      <c r="N6" s="128" t="s">
        <v>19</v>
      </c>
      <c r="P6" s="128" t="s">
        <v>17</v>
      </c>
      <c r="R6" s="128" t="s">
        <v>18</v>
      </c>
      <c r="T6" s="128" t="s">
        <v>19</v>
      </c>
    </row>
    <row r="7" spans="1:20" x14ac:dyDescent="0.2">
      <c r="D7" s="128"/>
      <c r="F7" s="128"/>
      <c r="H7" s="128"/>
      <c r="J7" s="128"/>
      <c r="L7" s="128"/>
      <c r="N7" s="128"/>
      <c r="P7" s="128"/>
      <c r="R7" s="128"/>
      <c r="T7" s="128"/>
    </row>
    <row r="8" spans="1:20" x14ac:dyDescent="0.2">
      <c r="D8" s="34"/>
      <c r="J8" s="34"/>
      <c r="P8" s="34"/>
    </row>
    <row r="9" spans="1:20" x14ac:dyDescent="0.2">
      <c r="B9" s="35" t="s">
        <v>185</v>
      </c>
      <c r="D9" s="36">
        <v>4302</v>
      </c>
      <c r="E9" s="37"/>
      <c r="F9" s="36">
        <v>0</v>
      </c>
      <c r="H9" s="36">
        <f>IF(D9&lt;10,"-",F9/D9*100)</f>
        <v>0</v>
      </c>
      <c r="I9" s="37"/>
      <c r="J9" s="36">
        <v>2693</v>
      </c>
      <c r="L9" s="36">
        <v>0</v>
      </c>
      <c r="M9" s="37"/>
      <c r="N9" s="36">
        <f>IF(J9&lt;10,"-",L9/J9*100)</f>
        <v>0</v>
      </c>
      <c r="P9" s="36">
        <v>1609</v>
      </c>
      <c r="Q9" s="37"/>
      <c r="R9" s="36">
        <v>0</v>
      </c>
      <c r="T9" s="36">
        <f>IF(P9&lt;10,"-",R9/P9*100)</f>
        <v>0</v>
      </c>
    </row>
    <row r="10" spans="1:20" x14ac:dyDescent="0.2">
      <c r="B10" s="38" t="s">
        <v>186</v>
      </c>
      <c r="D10" s="39">
        <v>4326</v>
      </c>
      <c r="F10" s="39">
        <v>0</v>
      </c>
      <c r="H10" s="39">
        <f t="shared" ref="H10:H17" si="0">IF(D10&lt;10,"-",F10/D10*100)</f>
        <v>0</v>
      </c>
      <c r="J10" s="39">
        <v>2675</v>
      </c>
      <c r="L10" s="39">
        <v>0</v>
      </c>
      <c r="N10" s="39">
        <f t="shared" ref="N10:N17" si="1">IF(J10&lt;10,"-",L10/J10*100)</f>
        <v>0</v>
      </c>
      <c r="P10" s="39">
        <v>1651</v>
      </c>
      <c r="R10" s="39">
        <v>0</v>
      </c>
      <c r="T10" s="39">
        <f>IF(P10&lt;10,"-",R10/P10*100)</f>
        <v>0</v>
      </c>
    </row>
    <row r="11" spans="1:20" x14ac:dyDescent="0.2">
      <c r="B11" s="35" t="s">
        <v>187</v>
      </c>
      <c r="D11" s="36">
        <v>4065</v>
      </c>
      <c r="F11" s="36">
        <v>0</v>
      </c>
      <c r="H11" s="36">
        <f t="shared" si="0"/>
        <v>0</v>
      </c>
      <c r="J11" s="36">
        <v>2562</v>
      </c>
      <c r="L11" s="36">
        <v>0</v>
      </c>
      <c r="N11" s="36">
        <f t="shared" si="1"/>
        <v>0</v>
      </c>
      <c r="P11" s="36">
        <v>1503</v>
      </c>
      <c r="R11" s="36">
        <v>0</v>
      </c>
      <c r="T11" s="36">
        <f t="shared" ref="T11:T17" si="2">IF(P11&lt;10,"-",R11/P11*100)</f>
        <v>0</v>
      </c>
    </row>
    <row r="12" spans="1:20" x14ac:dyDescent="0.2">
      <c r="B12" s="38" t="s">
        <v>188</v>
      </c>
      <c r="D12" s="39">
        <v>3763</v>
      </c>
      <c r="F12" s="39">
        <v>382</v>
      </c>
      <c r="H12" s="39">
        <f t="shared" si="0"/>
        <v>10.151474887058198</v>
      </c>
      <c r="J12" s="39">
        <v>2379</v>
      </c>
      <c r="L12" s="39">
        <v>162</v>
      </c>
      <c r="N12" s="39">
        <f t="shared" si="1"/>
        <v>6.8095838587641868</v>
      </c>
      <c r="P12" s="39">
        <v>1384</v>
      </c>
      <c r="R12" s="39">
        <v>220</v>
      </c>
      <c r="T12" s="39">
        <f t="shared" si="2"/>
        <v>15.895953757225435</v>
      </c>
    </row>
    <row r="13" spans="1:20" x14ac:dyDescent="0.2">
      <c r="B13" s="35" t="s">
        <v>189</v>
      </c>
      <c r="D13" s="36">
        <v>3786</v>
      </c>
      <c r="F13" s="36">
        <v>1046</v>
      </c>
      <c r="H13" s="36">
        <f t="shared" si="0"/>
        <v>27.628103539355521</v>
      </c>
      <c r="J13" s="36">
        <v>2443</v>
      </c>
      <c r="L13" s="36">
        <v>550</v>
      </c>
      <c r="N13" s="36">
        <f t="shared" si="1"/>
        <v>22.513303315595579</v>
      </c>
      <c r="P13" s="36">
        <v>1343</v>
      </c>
      <c r="R13" s="36">
        <v>496</v>
      </c>
      <c r="T13" s="36">
        <f t="shared" si="2"/>
        <v>36.932241250930751</v>
      </c>
    </row>
    <row r="14" spans="1:20" x14ac:dyDescent="0.2">
      <c r="B14" s="38" t="s">
        <v>190</v>
      </c>
      <c r="D14" s="39">
        <v>1802</v>
      </c>
      <c r="F14" s="39">
        <v>606</v>
      </c>
      <c r="H14" s="39">
        <f t="shared" si="0"/>
        <v>33.62930077691454</v>
      </c>
      <c r="J14" s="39">
        <v>1182</v>
      </c>
      <c r="L14" s="39">
        <v>332</v>
      </c>
      <c r="N14" s="39">
        <f t="shared" si="1"/>
        <v>28.087986463620979</v>
      </c>
      <c r="P14" s="39">
        <v>620</v>
      </c>
      <c r="R14" s="39">
        <v>274</v>
      </c>
      <c r="T14" s="39">
        <f t="shared" si="2"/>
        <v>44.193548387096776</v>
      </c>
    </row>
    <row r="15" spans="1:20" x14ac:dyDescent="0.2">
      <c r="B15" s="35" t="s">
        <v>193</v>
      </c>
      <c r="D15" s="36">
        <v>44</v>
      </c>
      <c r="F15" s="36">
        <v>0</v>
      </c>
      <c r="H15" s="36">
        <f t="shared" ref="H15" si="3">IF(D15&lt;10,"-",F15/D15*100)</f>
        <v>0</v>
      </c>
      <c r="J15" s="36">
        <v>35</v>
      </c>
      <c r="L15" s="36">
        <v>0</v>
      </c>
      <c r="N15" s="36">
        <f t="shared" ref="N15" si="4">IF(J15&lt;10,"-",L15/J15*100)</f>
        <v>0</v>
      </c>
      <c r="P15" s="36">
        <v>9</v>
      </c>
      <c r="R15" s="36">
        <v>0</v>
      </c>
      <c r="T15" s="36" t="str">
        <f t="shared" ref="T15" si="5">IF(P15&lt;10,"-",R15/P15*100)</f>
        <v>-</v>
      </c>
    </row>
    <row r="17" spans="2:20" x14ac:dyDescent="0.2">
      <c r="B17" s="36" t="s">
        <v>20</v>
      </c>
      <c r="D17" s="36">
        <v>1</v>
      </c>
      <c r="F17" s="36">
        <v>0</v>
      </c>
      <c r="H17" s="36" t="str">
        <f t="shared" si="0"/>
        <v>-</v>
      </c>
      <c r="J17" s="36">
        <v>1</v>
      </c>
      <c r="L17" s="36">
        <v>0</v>
      </c>
      <c r="N17" s="36" t="str">
        <f t="shared" si="1"/>
        <v>-</v>
      </c>
      <c r="P17" s="36">
        <v>0</v>
      </c>
      <c r="R17" s="36">
        <v>0</v>
      </c>
      <c r="T17" s="36" t="str">
        <f t="shared" si="2"/>
        <v>-</v>
      </c>
    </row>
    <row r="19" spans="2:20" x14ac:dyDescent="0.2">
      <c r="B19" s="38"/>
      <c r="D19" s="39"/>
      <c r="F19" s="39"/>
    </row>
    <row r="48" spans="4:11" x14ac:dyDescent="0.2">
      <c r="D48" s="51"/>
      <c r="H48" s="64"/>
      <c r="I48" s="64"/>
      <c r="J48" s="64"/>
      <c r="K48" s="64"/>
    </row>
  </sheetData>
  <mergeCells count="12">
    <mergeCell ref="R6:R7"/>
    <mergeCell ref="T6:T7"/>
    <mergeCell ref="D4:H4"/>
    <mergeCell ref="J4:N4"/>
    <mergeCell ref="P4:T4"/>
    <mergeCell ref="D6:D7"/>
    <mergeCell ref="F6:F7"/>
    <mergeCell ref="H6:H7"/>
    <mergeCell ref="J6:J7"/>
    <mergeCell ref="L6:L7"/>
    <mergeCell ref="N6:N7"/>
    <mergeCell ref="P6:P7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C52"/>
  <sheetViews>
    <sheetView showGridLines="0" workbookViewId="0"/>
  </sheetViews>
  <sheetFormatPr defaultRowHeight="12.75" x14ac:dyDescent="0.2"/>
  <cols>
    <col min="1" max="1" width="17.140625" style="44" customWidth="1"/>
    <col min="2" max="2" width="0.7109375" style="40" customWidth="1"/>
    <col min="3" max="4" width="9.7109375" bestFit="1" customWidth="1"/>
    <col min="5" max="5" width="0.7109375" style="40" customWidth="1"/>
    <col min="6" max="7" width="9.7109375" customWidth="1"/>
    <col min="8" max="8" width="0.7109375" style="40" customWidth="1"/>
    <col min="9" max="10" width="9.7109375" customWidth="1"/>
    <col min="11" max="11" width="5.42578125" customWidth="1"/>
    <col min="12" max="12" width="2.42578125" customWidth="1"/>
    <col min="13" max="13" width="5.42578125" customWidth="1"/>
    <col min="14" max="14" width="17.140625" customWidth="1"/>
    <col min="15" max="15" width="0.85546875" customWidth="1"/>
    <col min="16" max="17" width="9.7109375" customWidth="1"/>
    <col min="18" max="18" width="0.7109375" customWidth="1"/>
    <col min="19" max="20" width="9.7109375" customWidth="1"/>
    <col min="21" max="21" width="0.7109375" customWidth="1"/>
    <col min="22" max="23" width="9.7109375" customWidth="1"/>
  </cols>
  <sheetData>
    <row r="1" spans="1:25" s="41" customFormat="1" ht="15.75" customHeight="1" x14ac:dyDescent="0.25">
      <c r="A1" s="33" t="s">
        <v>21</v>
      </c>
      <c r="B1" s="40"/>
      <c r="E1" s="40"/>
      <c r="H1" s="40"/>
      <c r="L1" s="42"/>
      <c r="N1" s="33" t="s">
        <v>21</v>
      </c>
      <c r="O1" s="39"/>
      <c r="R1" s="40"/>
      <c r="U1" s="40"/>
    </row>
    <row r="2" spans="1:25" ht="15.75" customHeight="1" x14ac:dyDescent="0.2">
      <c r="L2" s="43"/>
      <c r="O2" s="39"/>
      <c r="R2" s="40"/>
      <c r="U2" s="40"/>
    </row>
    <row r="3" spans="1:25" ht="15.75" customHeight="1" x14ac:dyDescent="0.25">
      <c r="A3" s="33" t="s">
        <v>22</v>
      </c>
      <c r="L3" s="43"/>
      <c r="N3" s="33" t="s">
        <v>23</v>
      </c>
      <c r="O3" s="39"/>
      <c r="R3" s="40"/>
      <c r="U3" s="40"/>
    </row>
    <row r="4" spans="1:25" ht="15.75" customHeight="1" x14ac:dyDescent="0.2">
      <c r="L4" s="43"/>
      <c r="N4" s="44"/>
      <c r="O4" s="39"/>
      <c r="R4" s="40"/>
      <c r="U4" s="40"/>
    </row>
    <row r="5" spans="1:25" ht="15.75" customHeight="1" x14ac:dyDescent="0.2">
      <c r="L5" s="43"/>
      <c r="N5" s="44"/>
      <c r="O5" s="39"/>
      <c r="R5" s="40"/>
      <c r="U5" s="40"/>
    </row>
    <row r="6" spans="1:25" s="44" customFormat="1" ht="15.75" customHeight="1" x14ac:dyDescent="0.2">
      <c r="B6" s="40"/>
      <c r="C6" s="130" t="s">
        <v>14</v>
      </c>
      <c r="D6" s="131"/>
      <c r="E6" s="40"/>
      <c r="F6" s="130" t="s">
        <v>15</v>
      </c>
      <c r="G6" s="131"/>
      <c r="H6" s="40"/>
      <c r="I6" s="130" t="s">
        <v>13</v>
      </c>
      <c r="J6" s="131"/>
      <c r="L6" s="45"/>
      <c r="O6" s="46"/>
      <c r="P6" s="130" t="s">
        <v>14</v>
      </c>
      <c r="Q6" s="131"/>
      <c r="R6" s="40"/>
      <c r="S6" s="130" t="s">
        <v>15</v>
      </c>
      <c r="T6" s="131"/>
      <c r="U6" s="40"/>
      <c r="V6" s="130" t="s">
        <v>13</v>
      </c>
      <c r="W6" s="131"/>
    </row>
    <row r="7" spans="1:25" s="44" customFormat="1" ht="15.75" customHeight="1" x14ac:dyDescent="0.2">
      <c r="B7" s="40"/>
      <c r="C7" s="47">
        <f>Nøgletalstabeller!$M$5</f>
        <v>2018</v>
      </c>
      <c r="D7" s="47">
        <f>Nøgletalstabeller!$O$5</f>
        <v>2019</v>
      </c>
      <c r="E7" s="40"/>
      <c r="F7" s="47">
        <f>Nøgletalstabeller!$M$5</f>
        <v>2018</v>
      </c>
      <c r="G7" s="47">
        <f>Nøgletalstabeller!$O$5</f>
        <v>2019</v>
      </c>
      <c r="H7" s="40"/>
      <c r="I7" s="47">
        <f>Nøgletalstabeller!$M$5</f>
        <v>2018</v>
      </c>
      <c r="J7" s="47">
        <f>Nøgletalstabeller!$O$5</f>
        <v>2019</v>
      </c>
      <c r="L7" s="45"/>
      <c r="O7" s="48"/>
      <c r="P7" s="47">
        <f>Nøgletalstabeller!$M$5</f>
        <v>2018</v>
      </c>
      <c r="Q7" s="47">
        <f>Nøgletalstabeller!$O$5</f>
        <v>2019</v>
      </c>
      <c r="R7" s="40"/>
      <c r="S7" s="47">
        <f>Nøgletalstabeller!$M$5</f>
        <v>2018</v>
      </c>
      <c r="T7" s="47">
        <f>Nøgletalstabeller!$O$5</f>
        <v>2019</v>
      </c>
      <c r="U7" s="40"/>
      <c r="V7" s="47">
        <f>Nøgletalstabeller!$M$5</f>
        <v>2018</v>
      </c>
      <c r="W7" s="47">
        <f>Nøgletalstabeller!$O$5</f>
        <v>2019</v>
      </c>
    </row>
    <row r="8" spans="1:25" ht="15.75" customHeight="1" x14ac:dyDescent="0.2">
      <c r="C8" s="49"/>
      <c r="D8" s="49"/>
      <c r="F8" s="49"/>
      <c r="G8" s="49"/>
      <c r="I8" s="49"/>
      <c r="J8" s="49"/>
      <c r="L8" s="43"/>
      <c r="N8" s="44"/>
      <c r="O8" s="39"/>
      <c r="P8" s="49"/>
      <c r="Q8" s="49"/>
      <c r="R8" s="40"/>
      <c r="S8" s="49"/>
      <c r="T8" s="49"/>
      <c r="U8" s="40"/>
      <c r="V8" s="49"/>
      <c r="W8" s="49"/>
    </row>
    <row r="9" spans="1:25" ht="15.75" customHeight="1" x14ac:dyDescent="0.2">
      <c r="A9" s="50" t="s">
        <v>229</v>
      </c>
      <c r="C9" s="57">
        <v>22170</v>
      </c>
      <c r="D9" s="57">
        <v>22866</v>
      </c>
      <c r="E9" s="59"/>
      <c r="F9" s="57">
        <v>7664</v>
      </c>
      <c r="G9" s="57">
        <v>8034</v>
      </c>
      <c r="H9" s="59"/>
      <c r="I9" s="57">
        <v>29834</v>
      </c>
      <c r="J9" s="57">
        <f>D9+G9</f>
        <v>30900</v>
      </c>
      <c r="K9" s="51"/>
      <c r="L9" s="43"/>
      <c r="N9" s="50" t="s">
        <v>229</v>
      </c>
      <c r="O9" s="40"/>
      <c r="P9" s="57">
        <v>22247</v>
      </c>
      <c r="Q9" s="57">
        <v>22948</v>
      </c>
      <c r="R9" s="59"/>
      <c r="S9" s="57">
        <v>7681</v>
      </c>
      <c r="T9" s="57">
        <v>8051</v>
      </c>
      <c r="U9" s="59"/>
      <c r="V9" s="57">
        <v>29928</v>
      </c>
      <c r="W9" s="57">
        <f>Q9+T9</f>
        <v>30999</v>
      </c>
      <c r="Y9" s="51"/>
    </row>
    <row r="10" spans="1:25" ht="15.75" customHeight="1" x14ac:dyDescent="0.2">
      <c r="A10" s="52" t="s">
        <v>230</v>
      </c>
      <c r="C10" s="58">
        <v>27359</v>
      </c>
      <c r="D10" s="58">
        <v>27554</v>
      </c>
      <c r="E10" s="59"/>
      <c r="F10" s="58">
        <v>6106</v>
      </c>
      <c r="G10" s="58">
        <v>6286</v>
      </c>
      <c r="H10" s="59"/>
      <c r="I10" s="58">
        <v>33465</v>
      </c>
      <c r="J10" s="58">
        <f>D10+G10</f>
        <v>33840</v>
      </c>
      <c r="K10" s="51"/>
      <c r="L10" s="43"/>
      <c r="N10" s="52" t="s">
        <v>230</v>
      </c>
      <c r="O10" s="40"/>
      <c r="P10" s="58">
        <v>27638</v>
      </c>
      <c r="Q10" s="58">
        <v>27837</v>
      </c>
      <c r="R10" s="59"/>
      <c r="S10" s="58">
        <v>6125</v>
      </c>
      <c r="T10" s="58">
        <v>6305</v>
      </c>
      <c r="U10" s="59"/>
      <c r="V10" s="58">
        <v>33763</v>
      </c>
      <c r="W10" s="58">
        <f t="shared" ref="W10:W11" si="0">Q10+T10</f>
        <v>34142</v>
      </c>
      <c r="Y10" s="51"/>
    </row>
    <row r="11" spans="1:25" ht="15.75" customHeight="1" x14ac:dyDescent="0.2">
      <c r="A11" s="50" t="s">
        <v>231</v>
      </c>
      <c r="C11" s="108">
        <v>8202</v>
      </c>
      <c r="D11" s="57">
        <v>9106</v>
      </c>
      <c r="E11" s="59"/>
      <c r="F11" s="57">
        <v>6512</v>
      </c>
      <c r="G11" s="57">
        <v>7429</v>
      </c>
      <c r="H11" s="59"/>
      <c r="I11" s="108">
        <v>14714</v>
      </c>
      <c r="J11" s="108">
        <f>D11+G11</f>
        <v>16535</v>
      </c>
      <c r="K11" s="51"/>
      <c r="L11" s="43"/>
      <c r="N11" s="50" t="s">
        <v>231</v>
      </c>
      <c r="O11" s="40"/>
      <c r="P11" s="108">
        <v>8212</v>
      </c>
      <c r="Q11" s="57">
        <v>9114</v>
      </c>
      <c r="R11" s="59"/>
      <c r="S11" s="57">
        <v>6517</v>
      </c>
      <c r="T11" s="57">
        <v>7432</v>
      </c>
      <c r="U11" s="59"/>
      <c r="V11" s="108">
        <v>14729</v>
      </c>
      <c r="W11" s="108">
        <f t="shared" si="0"/>
        <v>16546</v>
      </c>
      <c r="Y11" s="51"/>
    </row>
    <row r="12" spans="1:25" ht="15.75" customHeight="1" x14ac:dyDescent="0.2">
      <c r="A12" s="52" t="s">
        <v>26</v>
      </c>
      <c r="C12" s="58">
        <v>12671</v>
      </c>
      <c r="D12" s="58">
        <v>12918</v>
      </c>
      <c r="E12" s="59"/>
      <c r="F12" s="58">
        <v>26336</v>
      </c>
      <c r="G12" s="58">
        <v>27449</v>
      </c>
      <c r="H12" s="59"/>
      <c r="I12" s="58">
        <v>39007</v>
      </c>
      <c r="J12" s="58">
        <f t="shared" ref="J12:J45" si="1">D12+G12</f>
        <v>40367</v>
      </c>
      <c r="K12" s="51"/>
      <c r="L12" s="43"/>
      <c r="N12" s="52" t="s">
        <v>26</v>
      </c>
      <c r="O12" s="40"/>
      <c r="P12" s="58">
        <v>12804</v>
      </c>
      <c r="Q12" s="58">
        <v>13041</v>
      </c>
      <c r="R12" s="59"/>
      <c r="S12" s="58">
        <v>26534</v>
      </c>
      <c r="T12" s="58">
        <v>27641</v>
      </c>
      <c r="U12" s="59"/>
      <c r="V12" s="58">
        <v>39338</v>
      </c>
      <c r="W12" s="58">
        <f t="shared" ref="W12:W45" si="2">Q12+T12</f>
        <v>40682</v>
      </c>
      <c r="Y12" s="51"/>
    </row>
    <row r="13" spans="1:25" ht="15.75" customHeight="1" x14ac:dyDescent="0.2">
      <c r="A13" s="50" t="s">
        <v>27</v>
      </c>
      <c r="C13" s="57">
        <v>7927</v>
      </c>
      <c r="D13" s="57">
        <v>7814</v>
      </c>
      <c r="E13" s="59"/>
      <c r="F13" s="57">
        <v>7080</v>
      </c>
      <c r="G13" s="57">
        <v>7121</v>
      </c>
      <c r="H13" s="59"/>
      <c r="I13" s="57">
        <v>15007</v>
      </c>
      <c r="J13" s="57">
        <f t="shared" si="1"/>
        <v>14935</v>
      </c>
      <c r="K13" s="51"/>
      <c r="L13" s="43"/>
      <c r="N13" s="50" t="s">
        <v>27</v>
      </c>
      <c r="O13" s="40"/>
      <c r="P13" s="57">
        <v>8045</v>
      </c>
      <c r="Q13" s="57">
        <v>7919</v>
      </c>
      <c r="R13" s="59"/>
      <c r="S13" s="57">
        <v>7129</v>
      </c>
      <c r="T13" s="57">
        <v>7173</v>
      </c>
      <c r="U13" s="59"/>
      <c r="V13" s="57">
        <v>15174</v>
      </c>
      <c r="W13" s="57">
        <f t="shared" si="2"/>
        <v>15092</v>
      </c>
      <c r="Y13" s="51"/>
    </row>
    <row r="14" spans="1:25" ht="15.75" customHeight="1" x14ac:dyDescent="0.2">
      <c r="A14" s="52" t="s">
        <v>28</v>
      </c>
      <c r="C14" s="58">
        <v>1288</v>
      </c>
      <c r="D14" s="58">
        <v>1293</v>
      </c>
      <c r="E14" s="59"/>
      <c r="F14" s="58">
        <v>994</v>
      </c>
      <c r="G14" s="58">
        <v>1032</v>
      </c>
      <c r="H14" s="59"/>
      <c r="I14" s="58">
        <v>2282</v>
      </c>
      <c r="J14" s="58">
        <f t="shared" si="1"/>
        <v>2325</v>
      </c>
      <c r="K14" s="51"/>
      <c r="L14" s="43"/>
      <c r="N14" s="52" t="s">
        <v>28</v>
      </c>
      <c r="O14" s="40"/>
      <c r="P14" s="58">
        <v>1292</v>
      </c>
      <c r="Q14" s="58">
        <v>1296</v>
      </c>
      <c r="R14" s="59"/>
      <c r="S14" s="58">
        <v>995</v>
      </c>
      <c r="T14" s="58">
        <v>1034</v>
      </c>
      <c r="U14" s="59"/>
      <c r="V14" s="58">
        <v>2287</v>
      </c>
      <c r="W14" s="58">
        <f t="shared" si="2"/>
        <v>2330</v>
      </c>
      <c r="Y14" s="51"/>
    </row>
    <row r="15" spans="1:25" ht="15.75" customHeight="1" x14ac:dyDescent="0.2">
      <c r="A15" s="50" t="s">
        <v>29</v>
      </c>
      <c r="C15" s="57">
        <v>1150</v>
      </c>
      <c r="D15" s="57">
        <v>1284</v>
      </c>
      <c r="E15" s="59"/>
      <c r="F15" s="57">
        <v>3012</v>
      </c>
      <c r="G15" s="57">
        <v>3411</v>
      </c>
      <c r="H15" s="59"/>
      <c r="I15" s="57">
        <v>4162</v>
      </c>
      <c r="J15" s="57">
        <f t="shared" si="1"/>
        <v>4695</v>
      </c>
      <c r="K15" s="51"/>
      <c r="L15" s="43"/>
      <c r="N15" s="50" t="s">
        <v>29</v>
      </c>
      <c r="O15" s="40"/>
      <c r="P15" s="57">
        <v>1154</v>
      </c>
      <c r="Q15" s="57">
        <v>1286</v>
      </c>
      <c r="R15" s="59"/>
      <c r="S15" s="57">
        <v>3016</v>
      </c>
      <c r="T15" s="57">
        <v>3416</v>
      </c>
      <c r="U15" s="59"/>
      <c r="V15" s="57">
        <v>4170</v>
      </c>
      <c r="W15" s="57">
        <f t="shared" si="2"/>
        <v>4702</v>
      </c>
      <c r="Y15" s="51"/>
    </row>
    <row r="16" spans="1:25" ht="15.75" customHeight="1" x14ac:dyDescent="0.2">
      <c r="A16" s="52" t="s">
        <v>30</v>
      </c>
      <c r="C16" s="58">
        <v>1181</v>
      </c>
      <c r="D16" s="58">
        <v>1149</v>
      </c>
      <c r="E16" s="59"/>
      <c r="F16" s="58">
        <v>2074</v>
      </c>
      <c r="G16" s="58">
        <v>2096</v>
      </c>
      <c r="H16" s="59"/>
      <c r="I16" s="58">
        <v>3255</v>
      </c>
      <c r="J16" s="58">
        <f t="shared" si="1"/>
        <v>3245</v>
      </c>
      <c r="K16" s="51"/>
      <c r="L16" s="43"/>
      <c r="N16" s="52" t="s">
        <v>30</v>
      </c>
      <c r="O16" s="40"/>
      <c r="P16" s="58">
        <v>1202</v>
      </c>
      <c r="Q16" s="58">
        <v>1169</v>
      </c>
      <c r="R16" s="59"/>
      <c r="S16" s="58">
        <v>2104</v>
      </c>
      <c r="T16" s="58">
        <v>2130</v>
      </c>
      <c r="U16" s="59"/>
      <c r="V16" s="58">
        <v>3306</v>
      </c>
      <c r="W16" s="58">
        <f t="shared" si="2"/>
        <v>3299</v>
      </c>
      <c r="Y16" s="51"/>
    </row>
    <row r="17" spans="1:29" ht="15.75" hidden="1" customHeight="1" x14ac:dyDescent="0.2">
      <c r="A17" s="50" t="s">
        <v>31</v>
      </c>
      <c r="C17" s="57">
        <v>1260</v>
      </c>
      <c r="D17" s="57">
        <v>1249</v>
      </c>
      <c r="E17" s="59"/>
      <c r="F17" s="57">
        <v>1145</v>
      </c>
      <c r="G17" s="57">
        <v>1164</v>
      </c>
      <c r="H17" s="59"/>
      <c r="I17" s="57">
        <v>2405</v>
      </c>
      <c r="J17" s="57">
        <f t="shared" si="1"/>
        <v>2413</v>
      </c>
      <c r="K17" s="51"/>
      <c r="L17" s="43"/>
      <c r="N17" s="50" t="s">
        <v>31</v>
      </c>
      <c r="O17" s="40"/>
      <c r="P17" s="57">
        <v>1281</v>
      </c>
      <c r="Q17" s="57">
        <v>1264</v>
      </c>
      <c r="R17" s="59"/>
      <c r="S17" s="57">
        <v>1152</v>
      </c>
      <c r="T17" s="57">
        <v>1171</v>
      </c>
      <c r="U17" s="59"/>
      <c r="V17" s="57">
        <v>2433</v>
      </c>
      <c r="W17" s="57">
        <f t="shared" si="2"/>
        <v>2435</v>
      </c>
      <c r="Y17" s="51"/>
      <c r="AA17" s="51"/>
      <c r="AC17" s="51"/>
    </row>
    <row r="18" spans="1:29" ht="15.75" hidden="1" customHeight="1" x14ac:dyDescent="0.2">
      <c r="A18" s="52" t="s">
        <v>32</v>
      </c>
      <c r="C18" s="58">
        <v>189</v>
      </c>
      <c r="D18" s="58">
        <v>190</v>
      </c>
      <c r="E18" s="59"/>
      <c r="F18" s="58">
        <v>458</v>
      </c>
      <c r="G18" s="58">
        <v>491</v>
      </c>
      <c r="H18" s="59"/>
      <c r="I18" s="58">
        <v>647</v>
      </c>
      <c r="J18" s="58">
        <f t="shared" si="1"/>
        <v>681</v>
      </c>
      <c r="K18" s="51"/>
      <c r="L18" s="43"/>
      <c r="N18" s="52" t="s">
        <v>32</v>
      </c>
      <c r="O18" s="40"/>
      <c r="P18" s="58">
        <v>191</v>
      </c>
      <c r="Q18" s="58">
        <v>191</v>
      </c>
      <c r="R18" s="59"/>
      <c r="S18" s="58">
        <v>461</v>
      </c>
      <c r="T18" s="58">
        <v>494</v>
      </c>
      <c r="U18" s="59"/>
      <c r="V18" s="58">
        <v>652</v>
      </c>
      <c r="W18" s="58">
        <f t="shared" si="2"/>
        <v>685</v>
      </c>
      <c r="Y18" s="51"/>
    </row>
    <row r="19" spans="1:29" ht="15.75" hidden="1" customHeight="1" x14ac:dyDescent="0.2">
      <c r="A19" s="50" t="s">
        <v>33</v>
      </c>
      <c r="C19" s="57">
        <v>128</v>
      </c>
      <c r="D19" s="57">
        <v>123</v>
      </c>
      <c r="E19" s="59"/>
      <c r="F19" s="57">
        <v>214</v>
      </c>
      <c r="G19" s="57">
        <v>207</v>
      </c>
      <c r="H19" s="59"/>
      <c r="I19" s="57">
        <v>342</v>
      </c>
      <c r="J19" s="57">
        <f t="shared" si="1"/>
        <v>330</v>
      </c>
      <c r="K19" s="51"/>
      <c r="L19" s="43"/>
      <c r="N19" s="50" t="s">
        <v>33</v>
      </c>
      <c r="O19" s="40"/>
      <c r="P19" s="57">
        <v>133</v>
      </c>
      <c r="Q19" s="57">
        <v>129</v>
      </c>
      <c r="R19" s="59"/>
      <c r="S19" s="57">
        <v>219</v>
      </c>
      <c r="T19" s="57">
        <v>212</v>
      </c>
      <c r="U19" s="59"/>
      <c r="V19" s="57">
        <v>352</v>
      </c>
      <c r="W19" s="57">
        <f t="shared" si="2"/>
        <v>341</v>
      </c>
      <c r="Y19" s="51"/>
    </row>
    <row r="20" spans="1:29" ht="15.75" hidden="1" customHeight="1" x14ac:dyDescent="0.2">
      <c r="A20" s="52" t="s">
        <v>34</v>
      </c>
      <c r="C20" s="58">
        <v>394</v>
      </c>
      <c r="D20" s="58">
        <v>386</v>
      </c>
      <c r="E20" s="59"/>
      <c r="F20" s="58">
        <v>118</v>
      </c>
      <c r="G20" s="58">
        <v>127</v>
      </c>
      <c r="H20" s="59"/>
      <c r="I20" s="58">
        <v>512</v>
      </c>
      <c r="J20" s="58">
        <f t="shared" si="1"/>
        <v>513</v>
      </c>
      <c r="K20" s="51"/>
      <c r="L20" s="43"/>
      <c r="N20" s="52" t="s">
        <v>34</v>
      </c>
      <c r="O20" s="40"/>
      <c r="P20" s="58">
        <v>396</v>
      </c>
      <c r="Q20" s="58">
        <v>390</v>
      </c>
      <c r="R20" s="59"/>
      <c r="S20" s="58">
        <v>119</v>
      </c>
      <c r="T20" s="58">
        <v>128</v>
      </c>
      <c r="U20" s="59"/>
      <c r="V20" s="58">
        <v>515</v>
      </c>
      <c r="W20" s="58">
        <f t="shared" si="2"/>
        <v>518</v>
      </c>
      <c r="Y20" s="51"/>
    </row>
    <row r="21" spans="1:29" ht="15.75" customHeight="1" x14ac:dyDescent="0.2">
      <c r="A21" s="50" t="s">
        <v>35</v>
      </c>
      <c r="B21" s="51">
        <v>0</v>
      </c>
      <c r="C21" s="57">
        <v>1971</v>
      </c>
      <c r="D21" s="57">
        <v>1948</v>
      </c>
      <c r="E21" s="59"/>
      <c r="F21" s="57">
        <v>1935</v>
      </c>
      <c r="G21" s="57">
        <v>1989</v>
      </c>
      <c r="H21" s="59"/>
      <c r="I21" s="57">
        <v>3906</v>
      </c>
      <c r="J21" s="57">
        <f>D21+G21</f>
        <v>3937</v>
      </c>
      <c r="K21" s="51"/>
      <c r="L21" s="43"/>
      <c r="N21" s="50" t="s">
        <v>35</v>
      </c>
      <c r="O21" s="40"/>
      <c r="P21" s="57">
        <v>2001</v>
      </c>
      <c r="Q21" s="57">
        <v>1974</v>
      </c>
      <c r="R21" s="59"/>
      <c r="S21" s="57">
        <v>1951</v>
      </c>
      <c r="T21" s="57">
        <v>2005</v>
      </c>
      <c r="U21" s="59"/>
      <c r="V21" s="57">
        <v>3952</v>
      </c>
      <c r="W21" s="57">
        <f t="shared" si="2"/>
        <v>3979</v>
      </c>
      <c r="Y21" s="51"/>
    </row>
    <row r="22" spans="1:29" ht="15.75" customHeight="1" x14ac:dyDescent="0.2">
      <c r="A22" s="52" t="s">
        <v>36</v>
      </c>
      <c r="C22" s="58">
        <v>196</v>
      </c>
      <c r="D22" s="58">
        <v>190</v>
      </c>
      <c r="E22" s="59"/>
      <c r="F22" s="58">
        <v>154</v>
      </c>
      <c r="G22" s="58">
        <v>166</v>
      </c>
      <c r="H22" s="59"/>
      <c r="I22" s="58">
        <v>350</v>
      </c>
      <c r="J22" s="58">
        <f t="shared" si="1"/>
        <v>356</v>
      </c>
      <c r="K22" s="51"/>
      <c r="L22" s="43"/>
      <c r="N22" s="52" t="s">
        <v>36</v>
      </c>
      <c r="O22" s="40"/>
      <c r="P22" s="58">
        <v>201</v>
      </c>
      <c r="Q22" s="58">
        <v>193</v>
      </c>
      <c r="R22" s="59"/>
      <c r="S22" s="58">
        <v>154</v>
      </c>
      <c r="T22" s="58">
        <v>166</v>
      </c>
      <c r="U22" s="59"/>
      <c r="V22" s="58">
        <v>355</v>
      </c>
      <c r="W22" s="58">
        <f t="shared" si="2"/>
        <v>359</v>
      </c>
      <c r="Y22" s="51"/>
    </row>
    <row r="23" spans="1:29" ht="15.75" customHeight="1" x14ac:dyDescent="0.2">
      <c r="A23" s="50" t="s">
        <v>37</v>
      </c>
      <c r="C23" s="57">
        <v>34</v>
      </c>
      <c r="D23" s="57">
        <v>46</v>
      </c>
      <c r="E23" s="59"/>
      <c r="F23" s="57">
        <v>315</v>
      </c>
      <c r="G23" s="57">
        <v>334</v>
      </c>
      <c r="H23" s="59"/>
      <c r="I23" s="57">
        <v>349</v>
      </c>
      <c r="J23" s="57">
        <f t="shared" si="1"/>
        <v>380</v>
      </c>
      <c r="K23" s="51"/>
      <c r="L23" s="43"/>
      <c r="N23" s="50" t="s">
        <v>37</v>
      </c>
      <c r="O23" s="40"/>
      <c r="P23" s="57">
        <v>34</v>
      </c>
      <c r="Q23" s="57">
        <v>46</v>
      </c>
      <c r="R23" s="59"/>
      <c r="S23" s="57">
        <v>315</v>
      </c>
      <c r="T23" s="57">
        <v>334</v>
      </c>
      <c r="U23" s="59"/>
      <c r="V23" s="57">
        <v>349</v>
      </c>
      <c r="W23" s="57">
        <f>Q23+T23</f>
        <v>380</v>
      </c>
      <c r="Y23" s="51"/>
    </row>
    <row r="24" spans="1:29" ht="15.75" customHeight="1" x14ac:dyDescent="0.2">
      <c r="A24" s="52" t="s">
        <v>38</v>
      </c>
      <c r="C24" s="58">
        <v>438</v>
      </c>
      <c r="D24" s="58">
        <v>447</v>
      </c>
      <c r="E24" s="59"/>
      <c r="F24" s="58">
        <v>1768</v>
      </c>
      <c r="G24" s="58">
        <v>1847</v>
      </c>
      <c r="H24" s="59"/>
      <c r="I24" s="58">
        <v>2206</v>
      </c>
      <c r="J24" s="58">
        <f t="shared" si="1"/>
        <v>2294</v>
      </c>
      <c r="K24" s="51"/>
      <c r="L24" s="43"/>
      <c r="N24" s="52" t="s">
        <v>38</v>
      </c>
      <c r="O24" s="40"/>
      <c r="P24" s="58">
        <v>439</v>
      </c>
      <c r="Q24" s="58">
        <v>450</v>
      </c>
      <c r="R24" s="59"/>
      <c r="S24" s="58">
        <v>1781</v>
      </c>
      <c r="T24" s="58">
        <v>1862</v>
      </c>
      <c r="U24" s="59"/>
      <c r="V24" s="58">
        <v>2220</v>
      </c>
      <c r="W24" s="58">
        <f t="shared" si="2"/>
        <v>2312</v>
      </c>
      <c r="Y24" s="51"/>
    </row>
    <row r="25" spans="1:29" ht="15.75" customHeight="1" x14ac:dyDescent="0.2">
      <c r="A25" s="50" t="s">
        <v>39</v>
      </c>
      <c r="C25" s="57">
        <v>1295</v>
      </c>
      <c r="D25" s="57">
        <v>1352</v>
      </c>
      <c r="E25" s="59"/>
      <c r="F25" s="57">
        <v>3671</v>
      </c>
      <c r="G25" s="57">
        <v>3821</v>
      </c>
      <c r="H25" s="59"/>
      <c r="I25" s="57">
        <v>4966</v>
      </c>
      <c r="J25" s="57">
        <f t="shared" si="1"/>
        <v>5173</v>
      </c>
      <c r="K25" s="51"/>
      <c r="L25" s="43"/>
      <c r="N25" s="50" t="s">
        <v>39</v>
      </c>
      <c r="O25" s="40"/>
      <c r="P25" s="57">
        <v>1302</v>
      </c>
      <c r="Q25" s="57">
        <v>1359</v>
      </c>
      <c r="R25" s="59"/>
      <c r="S25" s="57">
        <v>3700</v>
      </c>
      <c r="T25" s="57">
        <v>3850</v>
      </c>
      <c r="U25" s="59"/>
      <c r="V25" s="57">
        <v>5002</v>
      </c>
      <c r="W25" s="57">
        <f t="shared" si="2"/>
        <v>5209</v>
      </c>
      <c r="Y25" s="51"/>
    </row>
    <row r="26" spans="1:29" ht="15.75" customHeight="1" x14ac:dyDescent="0.2">
      <c r="A26" s="52" t="s">
        <v>40</v>
      </c>
      <c r="C26" s="58">
        <v>3590</v>
      </c>
      <c r="D26" s="58">
        <v>3585</v>
      </c>
      <c r="E26" s="59"/>
      <c r="F26" s="58">
        <v>7751</v>
      </c>
      <c r="G26" s="58">
        <v>7946</v>
      </c>
      <c r="H26" s="59"/>
      <c r="I26" s="58">
        <v>11341</v>
      </c>
      <c r="J26" s="58">
        <f t="shared" si="1"/>
        <v>11531</v>
      </c>
      <c r="K26" s="51"/>
      <c r="L26" s="43"/>
      <c r="N26" s="52" t="s">
        <v>40</v>
      </c>
      <c r="O26" s="40"/>
      <c r="P26" s="58">
        <v>3601</v>
      </c>
      <c r="Q26" s="58">
        <v>3593</v>
      </c>
      <c r="R26" s="59"/>
      <c r="S26" s="58">
        <v>7784</v>
      </c>
      <c r="T26" s="58">
        <v>7975</v>
      </c>
      <c r="U26" s="59"/>
      <c r="V26" s="58">
        <v>11385</v>
      </c>
      <c r="W26" s="58">
        <f t="shared" si="2"/>
        <v>11568</v>
      </c>
      <c r="Y26" s="51"/>
    </row>
    <row r="27" spans="1:29" ht="15.75" customHeight="1" x14ac:dyDescent="0.2">
      <c r="A27" s="50" t="s">
        <v>41</v>
      </c>
      <c r="C27" s="57">
        <v>316</v>
      </c>
      <c r="D27" s="57">
        <v>316</v>
      </c>
      <c r="E27" s="59"/>
      <c r="F27" s="57">
        <v>1759</v>
      </c>
      <c r="G27" s="57">
        <v>1739</v>
      </c>
      <c r="H27" s="59"/>
      <c r="I27" s="57">
        <v>2075</v>
      </c>
      <c r="J27" s="57">
        <f t="shared" si="1"/>
        <v>2055</v>
      </c>
      <c r="K27" s="51"/>
      <c r="L27" s="43"/>
      <c r="N27" s="50" t="s">
        <v>41</v>
      </c>
      <c r="O27" s="40"/>
      <c r="P27" s="57">
        <v>318</v>
      </c>
      <c r="Q27" s="57">
        <v>316</v>
      </c>
      <c r="R27" s="59"/>
      <c r="S27" s="57">
        <v>1786</v>
      </c>
      <c r="T27" s="57">
        <v>1760</v>
      </c>
      <c r="U27" s="59"/>
      <c r="V27" s="57">
        <v>2104</v>
      </c>
      <c r="W27" s="57">
        <f t="shared" si="2"/>
        <v>2076</v>
      </c>
      <c r="Y27" s="51"/>
    </row>
    <row r="28" spans="1:29" ht="15.75" customHeight="1" x14ac:dyDescent="0.2">
      <c r="A28" s="52" t="s">
        <v>191</v>
      </c>
      <c r="C28" s="58">
        <v>2990</v>
      </c>
      <c r="D28" s="58">
        <v>2999</v>
      </c>
      <c r="E28" s="59"/>
      <c r="F28" s="58">
        <v>3703</v>
      </c>
      <c r="G28" s="58">
        <v>3822</v>
      </c>
      <c r="H28" s="59"/>
      <c r="I28" s="58">
        <v>6693</v>
      </c>
      <c r="J28" s="58">
        <f t="shared" si="1"/>
        <v>6821</v>
      </c>
      <c r="K28" s="51"/>
      <c r="L28" s="43"/>
      <c r="N28" s="52" t="s">
        <v>191</v>
      </c>
      <c r="O28" s="40"/>
      <c r="P28" s="58">
        <v>3018</v>
      </c>
      <c r="Q28" s="58">
        <v>3037</v>
      </c>
      <c r="R28" s="59"/>
      <c r="S28" s="58">
        <v>3741</v>
      </c>
      <c r="T28" s="58">
        <v>3860</v>
      </c>
      <c r="U28" s="59"/>
      <c r="V28" s="58">
        <v>6759</v>
      </c>
      <c r="W28" s="58">
        <f t="shared" si="2"/>
        <v>6897</v>
      </c>
      <c r="Y28" s="51"/>
    </row>
    <row r="29" spans="1:29" ht="15.75" customHeight="1" x14ac:dyDescent="0.2">
      <c r="A29" s="50" t="s">
        <v>43</v>
      </c>
      <c r="C29" s="57">
        <v>618</v>
      </c>
      <c r="D29" s="57">
        <v>606</v>
      </c>
      <c r="E29" s="59"/>
      <c r="F29" s="57">
        <v>244</v>
      </c>
      <c r="G29" s="57">
        <v>247</v>
      </c>
      <c r="H29" s="59"/>
      <c r="I29" s="57">
        <v>862</v>
      </c>
      <c r="J29" s="57">
        <f t="shared" si="1"/>
        <v>853</v>
      </c>
      <c r="K29" s="51"/>
      <c r="L29" s="43"/>
      <c r="N29" s="50" t="s">
        <v>43</v>
      </c>
      <c r="O29" s="40"/>
      <c r="P29" s="57">
        <v>625</v>
      </c>
      <c r="Q29" s="57">
        <v>612</v>
      </c>
      <c r="R29" s="59"/>
      <c r="S29" s="57">
        <v>245</v>
      </c>
      <c r="T29" s="57">
        <v>250</v>
      </c>
      <c r="U29" s="59"/>
      <c r="V29" s="57">
        <v>870</v>
      </c>
      <c r="W29" s="57">
        <f t="shared" si="2"/>
        <v>862</v>
      </c>
      <c r="Y29" s="51"/>
    </row>
    <row r="30" spans="1:29" ht="15.75" customHeight="1" x14ac:dyDescent="0.2">
      <c r="A30" s="52" t="s">
        <v>44</v>
      </c>
      <c r="C30" s="58">
        <v>976</v>
      </c>
      <c r="D30" s="58">
        <v>934</v>
      </c>
      <c r="E30" s="59"/>
      <c r="F30" s="58">
        <v>2754</v>
      </c>
      <c r="G30" s="58">
        <v>2639</v>
      </c>
      <c r="H30" s="59"/>
      <c r="I30" s="58">
        <v>3730</v>
      </c>
      <c r="J30" s="58">
        <f t="shared" si="1"/>
        <v>3573</v>
      </c>
      <c r="K30" s="51"/>
      <c r="L30" s="43"/>
      <c r="N30" s="52" t="s">
        <v>44</v>
      </c>
      <c r="O30" s="40"/>
      <c r="P30" s="58">
        <v>1012</v>
      </c>
      <c r="Q30" s="58">
        <v>970</v>
      </c>
      <c r="R30" s="59"/>
      <c r="S30" s="58">
        <v>2868</v>
      </c>
      <c r="T30" s="58">
        <v>2759</v>
      </c>
      <c r="U30" s="59"/>
      <c r="V30" s="58">
        <v>3880</v>
      </c>
      <c r="W30" s="58">
        <f t="shared" si="2"/>
        <v>3729</v>
      </c>
      <c r="Y30" s="51"/>
    </row>
    <row r="31" spans="1:29" ht="15.75" customHeight="1" x14ac:dyDescent="0.2">
      <c r="A31" s="50" t="s">
        <v>45</v>
      </c>
      <c r="C31" s="57">
        <v>436</v>
      </c>
      <c r="D31" s="57">
        <v>430</v>
      </c>
      <c r="E31" s="59"/>
      <c r="F31" s="57">
        <v>550</v>
      </c>
      <c r="G31" s="57">
        <v>548</v>
      </c>
      <c r="H31" s="59"/>
      <c r="I31" s="57">
        <v>986</v>
      </c>
      <c r="J31" s="57">
        <f t="shared" si="1"/>
        <v>978</v>
      </c>
      <c r="K31" s="51"/>
      <c r="L31" s="43"/>
      <c r="N31" s="50" t="s">
        <v>45</v>
      </c>
      <c r="O31" s="40"/>
      <c r="P31" s="57">
        <v>446</v>
      </c>
      <c r="Q31" s="57">
        <v>437</v>
      </c>
      <c r="R31" s="59"/>
      <c r="S31" s="57">
        <v>565</v>
      </c>
      <c r="T31" s="57">
        <v>558</v>
      </c>
      <c r="U31" s="59"/>
      <c r="V31" s="57">
        <v>1011</v>
      </c>
      <c r="W31" s="57">
        <f t="shared" si="2"/>
        <v>995</v>
      </c>
      <c r="Y31" s="51"/>
    </row>
    <row r="32" spans="1:29" ht="15.75" customHeight="1" x14ac:dyDescent="0.2">
      <c r="A32" s="52" t="s">
        <v>46</v>
      </c>
      <c r="C32" s="58">
        <v>690</v>
      </c>
      <c r="D32" s="58">
        <v>674</v>
      </c>
      <c r="E32" s="59"/>
      <c r="F32" s="58">
        <v>1081</v>
      </c>
      <c r="G32" s="58">
        <v>1079</v>
      </c>
      <c r="H32" s="59"/>
      <c r="I32" s="58">
        <v>1771</v>
      </c>
      <c r="J32" s="58">
        <f t="shared" si="1"/>
        <v>1753</v>
      </c>
      <c r="K32" s="51"/>
      <c r="L32" s="43"/>
      <c r="N32" s="52" t="s">
        <v>46</v>
      </c>
      <c r="O32" s="40"/>
      <c r="P32" s="58">
        <v>703</v>
      </c>
      <c r="Q32" s="58">
        <v>683</v>
      </c>
      <c r="R32" s="59"/>
      <c r="S32" s="58">
        <v>1086</v>
      </c>
      <c r="T32" s="58">
        <v>1084</v>
      </c>
      <c r="U32" s="59"/>
      <c r="V32" s="58">
        <v>1789</v>
      </c>
      <c r="W32" s="58">
        <f t="shared" si="2"/>
        <v>1767</v>
      </c>
      <c r="Y32" s="51"/>
    </row>
    <row r="33" spans="1:25" ht="15.75" customHeight="1" x14ac:dyDescent="0.2">
      <c r="A33" s="50" t="s">
        <v>47</v>
      </c>
      <c r="C33" s="57">
        <v>1364</v>
      </c>
      <c r="D33" s="57">
        <v>1425</v>
      </c>
      <c r="E33" s="59"/>
      <c r="F33" s="57">
        <v>6077</v>
      </c>
      <c r="G33" s="57">
        <v>6424</v>
      </c>
      <c r="H33" s="59"/>
      <c r="I33" s="57">
        <v>7441</v>
      </c>
      <c r="J33" s="57">
        <f t="shared" si="1"/>
        <v>7849</v>
      </c>
      <c r="K33" s="51"/>
      <c r="L33" s="43"/>
      <c r="N33" s="50" t="s">
        <v>47</v>
      </c>
      <c r="O33" s="40"/>
      <c r="P33" s="57">
        <v>1378</v>
      </c>
      <c r="Q33" s="57">
        <v>1438</v>
      </c>
      <c r="R33" s="59"/>
      <c r="S33" s="57">
        <v>6116</v>
      </c>
      <c r="T33" s="57">
        <v>6456</v>
      </c>
      <c r="U33" s="59"/>
      <c r="V33" s="57">
        <v>7494</v>
      </c>
      <c r="W33" s="57">
        <f t="shared" si="2"/>
        <v>7894</v>
      </c>
      <c r="Y33" s="51"/>
    </row>
    <row r="34" spans="1:25" ht="15.75" customHeight="1" x14ac:dyDescent="0.2">
      <c r="A34" s="52" t="s">
        <v>48</v>
      </c>
      <c r="C34" s="58">
        <v>4881</v>
      </c>
      <c r="D34" s="58">
        <v>4993</v>
      </c>
      <c r="E34" s="59"/>
      <c r="F34" s="58">
        <v>9698</v>
      </c>
      <c r="G34" s="58">
        <v>10044</v>
      </c>
      <c r="H34" s="59"/>
      <c r="I34" s="58">
        <v>14579</v>
      </c>
      <c r="J34" s="58">
        <f t="shared" si="1"/>
        <v>15037</v>
      </c>
      <c r="K34" s="51"/>
      <c r="L34" s="43"/>
      <c r="N34" s="52" t="s">
        <v>48</v>
      </c>
      <c r="O34" s="40"/>
      <c r="P34" s="58">
        <v>4918</v>
      </c>
      <c r="Q34" s="58">
        <v>5028</v>
      </c>
      <c r="R34" s="59"/>
      <c r="S34" s="58">
        <v>9748</v>
      </c>
      <c r="T34" s="58">
        <v>10082</v>
      </c>
      <c r="U34" s="59"/>
      <c r="V34" s="58">
        <v>14666</v>
      </c>
      <c r="W34" s="58">
        <f t="shared" si="2"/>
        <v>15110</v>
      </c>
      <c r="Y34" s="51"/>
    </row>
    <row r="35" spans="1:25" ht="15.75" customHeight="1" x14ac:dyDescent="0.2">
      <c r="A35" s="50" t="s">
        <v>49</v>
      </c>
      <c r="C35" s="57">
        <v>5347</v>
      </c>
      <c r="D35" s="57">
        <v>5508</v>
      </c>
      <c r="E35" s="59"/>
      <c r="F35" s="57">
        <v>3314</v>
      </c>
      <c r="G35" s="57">
        <v>3504</v>
      </c>
      <c r="H35" s="59"/>
      <c r="I35" s="57">
        <v>8661</v>
      </c>
      <c r="J35" s="57">
        <f t="shared" si="1"/>
        <v>9012</v>
      </c>
      <c r="K35" s="51"/>
      <c r="L35" s="43"/>
      <c r="N35" s="50" t="s">
        <v>49</v>
      </c>
      <c r="O35" s="40"/>
      <c r="P35" s="57">
        <v>5368</v>
      </c>
      <c r="Q35" s="57">
        <v>5523</v>
      </c>
      <c r="R35" s="59"/>
      <c r="S35" s="57">
        <v>3318</v>
      </c>
      <c r="T35" s="57">
        <v>3509</v>
      </c>
      <c r="U35" s="59"/>
      <c r="V35" s="57">
        <v>8686</v>
      </c>
      <c r="W35" s="57">
        <f t="shared" si="2"/>
        <v>9032</v>
      </c>
      <c r="Y35" s="51"/>
    </row>
    <row r="36" spans="1:25" ht="15.75" customHeight="1" x14ac:dyDescent="0.2">
      <c r="A36" s="52" t="s">
        <v>50</v>
      </c>
      <c r="C36" s="58">
        <v>10247</v>
      </c>
      <c r="D36" s="58">
        <v>10641</v>
      </c>
      <c r="E36" s="59"/>
      <c r="F36" s="58">
        <v>14430</v>
      </c>
      <c r="G36" s="58">
        <v>15315</v>
      </c>
      <c r="H36" s="59"/>
      <c r="I36" s="58">
        <v>24677</v>
      </c>
      <c r="J36" s="58">
        <f t="shared" si="1"/>
        <v>25956</v>
      </c>
      <c r="K36" s="51"/>
      <c r="L36" s="43"/>
      <c r="N36" s="52" t="s">
        <v>50</v>
      </c>
      <c r="O36" s="40"/>
      <c r="P36" s="58">
        <v>10286</v>
      </c>
      <c r="Q36" s="58">
        <v>10683</v>
      </c>
      <c r="R36" s="59"/>
      <c r="S36" s="58">
        <v>14455</v>
      </c>
      <c r="T36" s="58">
        <v>15337</v>
      </c>
      <c r="U36" s="59"/>
      <c r="V36" s="58">
        <v>24741</v>
      </c>
      <c r="W36" s="58">
        <f t="shared" si="2"/>
        <v>26020</v>
      </c>
      <c r="Y36" s="51"/>
    </row>
    <row r="37" spans="1:25" ht="15.75" customHeight="1" x14ac:dyDescent="0.2">
      <c r="A37" s="50" t="s">
        <v>51</v>
      </c>
      <c r="C37" s="57">
        <v>16880</v>
      </c>
      <c r="D37" s="57">
        <v>17933</v>
      </c>
      <c r="E37" s="59"/>
      <c r="F37" s="57">
        <v>15792</v>
      </c>
      <c r="G37" s="57">
        <v>16954</v>
      </c>
      <c r="H37" s="59"/>
      <c r="I37" s="57">
        <v>32672</v>
      </c>
      <c r="J37" s="57">
        <f t="shared" si="1"/>
        <v>34887</v>
      </c>
      <c r="K37" s="51"/>
      <c r="L37" s="43"/>
      <c r="N37" s="50" t="s">
        <v>51</v>
      </c>
      <c r="O37" s="40"/>
      <c r="P37" s="57">
        <v>16926</v>
      </c>
      <c r="Q37" s="57">
        <v>17976</v>
      </c>
      <c r="R37" s="59"/>
      <c r="S37" s="57">
        <v>15799</v>
      </c>
      <c r="T37" s="57">
        <v>16962</v>
      </c>
      <c r="U37" s="59"/>
      <c r="V37" s="57">
        <v>32725</v>
      </c>
      <c r="W37" s="57">
        <f t="shared" si="2"/>
        <v>34938</v>
      </c>
      <c r="Y37" s="51"/>
    </row>
    <row r="38" spans="1:25" ht="15.75" customHeight="1" x14ac:dyDescent="0.2">
      <c r="A38" s="52" t="s">
        <v>52</v>
      </c>
      <c r="C38" s="58">
        <v>2968</v>
      </c>
      <c r="D38" s="58">
        <v>3128</v>
      </c>
      <c r="E38" s="59"/>
      <c r="F38" s="58">
        <v>2417</v>
      </c>
      <c r="G38" s="58">
        <v>2623</v>
      </c>
      <c r="H38" s="59"/>
      <c r="I38" s="58">
        <v>5385</v>
      </c>
      <c r="J38" s="58">
        <f t="shared" si="1"/>
        <v>5751</v>
      </c>
      <c r="K38" s="51"/>
      <c r="L38" s="43"/>
      <c r="N38" s="52" t="s">
        <v>52</v>
      </c>
      <c r="O38" s="40"/>
      <c r="P38" s="58">
        <v>3013</v>
      </c>
      <c r="Q38" s="58">
        <v>3171</v>
      </c>
      <c r="R38" s="59"/>
      <c r="S38" s="58">
        <v>2426</v>
      </c>
      <c r="T38" s="58">
        <v>2630</v>
      </c>
      <c r="U38" s="59"/>
      <c r="V38" s="58">
        <v>5439</v>
      </c>
      <c r="W38" s="58">
        <f t="shared" si="2"/>
        <v>5801</v>
      </c>
      <c r="Y38" s="51"/>
    </row>
    <row r="39" spans="1:25" ht="15.75" customHeight="1" x14ac:dyDescent="0.2">
      <c r="A39" s="50" t="s">
        <v>53</v>
      </c>
      <c r="C39" s="57">
        <v>2952</v>
      </c>
      <c r="D39" s="57">
        <v>2985</v>
      </c>
      <c r="E39" s="59"/>
      <c r="F39" s="57">
        <v>2183</v>
      </c>
      <c r="G39" s="57">
        <v>2346</v>
      </c>
      <c r="H39" s="59"/>
      <c r="I39" s="57">
        <v>5135</v>
      </c>
      <c r="J39" s="57">
        <f t="shared" si="1"/>
        <v>5331</v>
      </c>
      <c r="K39" s="51"/>
      <c r="L39" s="43"/>
      <c r="N39" s="50" t="s">
        <v>53</v>
      </c>
      <c r="O39" s="40"/>
      <c r="P39" s="57">
        <v>2984</v>
      </c>
      <c r="Q39" s="57">
        <v>3022</v>
      </c>
      <c r="R39" s="59"/>
      <c r="S39" s="57">
        <v>2202</v>
      </c>
      <c r="T39" s="57">
        <v>2371</v>
      </c>
      <c r="U39" s="59"/>
      <c r="V39" s="57">
        <v>5186</v>
      </c>
      <c r="W39" s="57">
        <f t="shared" si="2"/>
        <v>5393</v>
      </c>
      <c r="Y39" s="51"/>
    </row>
    <row r="40" spans="1:25" ht="15.75" customHeight="1" x14ac:dyDescent="0.2">
      <c r="A40" s="52" t="s">
        <v>54</v>
      </c>
      <c r="C40" s="58">
        <v>1033</v>
      </c>
      <c r="D40" s="58">
        <v>1071</v>
      </c>
      <c r="E40" s="59"/>
      <c r="F40" s="58">
        <v>6504</v>
      </c>
      <c r="G40" s="58">
        <v>6486</v>
      </c>
      <c r="H40" s="59"/>
      <c r="I40" s="58">
        <v>7537</v>
      </c>
      <c r="J40" s="58">
        <f t="shared" si="1"/>
        <v>7557</v>
      </c>
      <c r="K40" s="51"/>
      <c r="L40" s="43"/>
      <c r="N40" s="52" t="s">
        <v>54</v>
      </c>
      <c r="O40" s="40"/>
      <c r="P40" s="58">
        <v>1035</v>
      </c>
      <c r="Q40" s="58">
        <v>1077</v>
      </c>
      <c r="R40" s="59"/>
      <c r="S40" s="58">
        <v>6645</v>
      </c>
      <c r="T40" s="58">
        <v>6632</v>
      </c>
      <c r="U40" s="59"/>
      <c r="V40" s="58">
        <v>7680</v>
      </c>
      <c r="W40" s="58">
        <f t="shared" si="2"/>
        <v>7709</v>
      </c>
      <c r="Y40" s="51"/>
    </row>
    <row r="41" spans="1:25" ht="15.75" customHeight="1" x14ac:dyDescent="0.2">
      <c r="A41" s="50" t="s">
        <v>55</v>
      </c>
      <c r="C41" s="57">
        <v>2153</v>
      </c>
      <c r="D41" s="57">
        <v>2387</v>
      </c>
      <c r="E41" s="59"/>
      <c r="F41" s="57">
        <v>1697</v>
      </c>
      <c r="G41" s="57">
        <v>1909</v>
      </c>
      <c r="H41" s="59"/>
      <c r="I41" s="57">
        <v>3850</v>
      </c>
      <c r="J41" s="57">
        <f>D41+G41</f>
        <v>4296</v>
      </c>
      <c r="K41" s="51"/>
      <c r="L41" s="43"/>
      <c r="N41" s="50" t="s">
        <v>55</v>
      </c>
      <c r="O41" s="40"/>
      <c r="P41" s="57">
        <v>2153</v>
      </c>
      <c r="Q41" s="57">
        <v>2387</v>
      </c>
      <c r="R41" s="59"/>
      <c r="S41" s="57">
        <v>1697</v>
      </c>
      <c r="T41" s="57">
        <v>1909</v>
      </c>
      <c r="U41" s="59"/>
      <c r="V41" s="57">
        <v>3850</v>
      </c>
      <c r="W41" s="57">
        <f t="shared" si="2"/>
        <v>4296</v>
      </c>
      <c r="Y41" s="51"/>
    </row>
    <row r="42" spans="1:25" ht="15.75" customHeight="1" x14ac:dyDescent="0.2">
      <c r="A42" s="52" t="s">
        <v>56</v>
      </c>
      <c r="C42" s="58">
        <v>534</v>
      </c>
      <c r="D42" s="58">
        <v>580</v>
      </c>
      <c r="E42" s="59"/>
      <c r="F42" s="58">
        <v>614</v>
      </c>
      <c r="G42" s="58">
        <v>653</v>
      </c>
      <c r="H42" s="59"/>
      <c r="I42" s="58">
        <v>1148</v>
      </c>
      <c r="J42" s="58">
        <f t="shared" si="1"/>
        <v>1233</v>
      </c>
      <c r="K42" s="51"/>
      <c r="L42" s="43"/>
      <c r="N42" s="52" t="s">
        <v>56</v>
      </c>
      <c r="O42" s="40"/>
      <c r="P42" s="58">
        <v>535</v>
      </c>
      <c r="Q42" s="58">
        <v>581</v>
      </c>
      <c r="R42" s="59"/>
      <c r="S42" s="58">
        <v>614</v>
      </c>
      <c r="T42" s="58">
        <v>654</v>
      </c>
      <c r="U42" s="59"/>
      <c r="V42" s="58">
        <v>1149</v>
      </c>
      <c r="W42" s="58">
        <f t="shared" si="2"/>
        <v>1235</v>
      </c>
      <c r="Y42" s="51"/>
    </row>
    <row r="43" spans="1:25" ht="15.75" customHeight="1" x14ac:dyDescent="0.2">
      <c r="A43" s="50" t="s">
        <v>57</v>
      </c>
      <c r="C43" s="57">
        <v>1356</v>
      </c>
      <c r="D43" s="57">
        <v>1587</v>
      </c>
      <c r="E43" s="59"/>
      <c r="F43" s="57">
        <v>2195</v>
      </c>
      <c r="G43" s="57">
        <v>2748</v>
      </c>
      <c r="H43" s="59"/>
      <c r="I43" s="57">
        <v>3551</v>
      </c>
      <c r="J43" s="57">
        <f t="shared" si="1"/>
        <v>4335</v>
      </c>
      <c r="K43" s="51"/>
      <c r="L43" s="43"/>
      <c r="N43" s="50" t="s">
        <v>57</v>
      </c>
      <c r="O43" s="40"/>
      <c r="P43" s="57">
        <v>1367</v>
      </c>
      <c r="Q43" s="57">
        <v>1595</v>
      </c>
      <c r="R43" s="59"/>
      <c r="S43" s="57">
        <v>2208</v>
      </c>
      <c r="T43" s="57">
        <v>2767</v>
      </c>
      <c r="U43" s="59"/>
      <c r="V43" s="57">
        <v>3575</v>
      </c>
      <c r="W43" s="57">
        <f t="shared" si="2"/>
        <v>4362</v>
      </c>
      <c r="Y43" s="51"/>
    </row>
    <row r="44" spans="1:25" ht="15.75" customHeight="1" x14ac:dyDescent="0.2">
      <c r="A44" s="52" t="s">
        <v>58</v>
      </c>
      <c r="C44" s="58">
        <v>1282</v>
      </c>
      <c r="D44" s="58">
        <v>1457</v>
      </c>
      <c r="E44" s="59"/>
      <c r="F44" s="58">
        <v>821</v>
      </c>
      <c r="G44" s="58">
        <v>900</v>
      </c>
      <c r="H44" s="59"/>
      <c r="I44" s="58">
        <v>2103</v>
      </c>
      <c r="J44" s="58">
        <f t="shared" si="1"/>
        <v>2357</v>
      </c>
      <c r="K44" s="51"/>
      <c r="L44" s="43"/>
      <c r="N44" s="52" t="s">
        <v>58</v>
      </c>
      <c r="O44" s="40"/>
      <c r="P44" s="58">
        <v>1282</v>
      </c>
      <c r="Q44" s="58">
        <v>1457</v>
      </c>
      <c r="R44" s="59"/>
      <c r="S44" s="58">
        <v>824</v>
      </c>
      <c r="T44" s="58">
        <v>901</v>
      </c>
      <c r="U44" s="59"/>
      <c r="V44" s="58">
        <v>2106</v>
      </c>
      <c r="W44" s="58">
        <f t="shared" si="2"/>
        <v>2358</v>
      </c>
      <c r="Y44" s="51"/>
    </row>
    <row r="45" spans="1:25" ht="15.75" customHeight="1" x14ac:dyDescent="0.2">
      <c r="A45" s="50" t="s">
        <v>59</v>
      </c>
      <c r="C45" s="57">
        <v>10735</v>
      </c>
      <c r="D45" s="57">
        <v>10644</v>
      </c>
      <c r="E45" s="113"/>
      <c r="F45" s="57">
        <v>10442</v>
      </c>
      <c r="G45" s="57">
        <v>10447</v>
      </c>
      <c r="H45" s="113"/>
      <c r="I45" s="57">
        <v>21177</v>
      </c>
      <c r="J45" s="57">
        <f t="shared" si="1"/>
        <v>21091</v>
      </c>
      <c r="L45" s="43"/>
      <c r="N45" s="50" t="s">
        <v>59</v>
      </c>
      <c r="O45" s="40"/>
      <c r="P45" s="57">
        <v>10917</v>
      </c>
      <c r="Q45" s="57">
        <v>10798</v>
      </c>
      <c r="R45" s="113"/>
      <c r="S45" s="57">
        <v>10557</v>
      </c>
      <c r="T45" s="57">
        <v>10570</v>
      </c>
      <c r="U45" s="113"/>
      <c r="V45" s="57">
        <v>21474</v>
      </c>
      <c r="W45" s="57">
        <f t="shared" si="2"/>
        <v>21368</v>
      </c>
    </row>
    <row r="46" spans="1:25" ht="15.75" customHeight="1" x14ac:dyDescent="0.2">
      <c r="A46" s="59"/>
      <c r="K46" s="55"/>
      <c r="L46" s="56"/>
      <c r="M46" s="55"/>
      <c r="N46" s="59"/>
      <c r="O46" s="39"/>
      <c r="R46" s="40"/>
      <c r="U46" s="40"/>
    </row>
    <row r="47" spans="1:25" ht="15.75" customHeight="1" x14ac:dyDescent="0.2">
      <c r="A47" s="53" t="s">
        <v>20</v>
      </c>
      <c r="B47" s="40">
        <f>SUM(B9:B45)-SUM(B17:B20)</f>
        <v>0</v>
      </c>
      <c r="C47" s="117">
        <f>SUM(C9:C45)-SUM(C17:C20)</f>
        <v>157230</v>
      </c>
      <c r="D47" s="117">
        <f>SUM(D9:D45)-SUM(D17:D20)</f>
        <v>161850</v>
      </c>
      <c r="E47" s="59"/>
      <c r="F47" s="117">
        <f>SUM(F9:F45)-SUM(F17:F20)</f>
        <v>161647</v>
      </c>
      <c r="G47" s="117">
        <f>SUM(G9:G45)-SUM(G17:G20)</f>
        <v>169388</v>
      </c>
      <c r="H47" s="60">
        <f t="shared" ref="H47:J47" si="3">SUM(H9:H45)-SUM(H17:H20)</f>
        <v>0</v>
      </c>
      <c r="I47" s="117">
        <f t="shared" si="3"/>
        <v>318877</v>
      </c>
      <c r="J47" s="117">
        <f t="shared" si="3"/>
        <v>331238</v>
      </c>
      <c r="L47" s="43"/>
      <c r="N47" s="53" t="s">
        <v>20</v>
      </c>
      <c r="O47" s="40"/>
      <c r="P47" s="117">
        <f>SUM(P9:P45)-SUM(P17:P20)</f>
        <v>158456</v>
      </c>
      <c r="Q47" s="117">
        <f>SUM(Q9:Q45)-SUM(Q17:Q20)</f>
        <v>163016</v>
      </c>
      <c r="R47" s="59"/>
      <c r="S47" s="117">
        <f>SUM(S9:S45)-SUM(S17:S20)</f>
        <v>162686</v>
      </c>
      <c r="T47" s="117">
        <f>SUM(T9:T45)-SUM(T17:T20)</f>
        <v>170425</v>
      </c>
      <c r="U47" s="60"/>
      <c r="V47" s="117">
        <f>SUM(V9:V45)-SUM(V17:V20)</f>
        <v>321142</v>
      </c>
      <c r="W47" s="117">
        <f>SUM(W9:W45)-SUM(W17:W20)</f>
        <v>333441</v>
      </c>
    </row>
    <row r="48" spans="1:25" ht="15.75" customHeight="1" x14ac:dyDescent="0.2">
      <c r="K48" s="55"/>
      <c r="L48" s="56"/>
      <c r="M48" s="55"/>
      <c r="N48" s="44"/>
      <c r="O48" s="39"/>
      <c r="R48" s="40"/>
      <c r="U48" s="40"/>
    </row>
    <row r="49" spans="1:23" s="55" customFormat="1" ht="15.75" customHeight="1" x14ac:dyDescent="0.2">
      <c r="A49" s="35" t="s">
        <v>60</v>
      </c>
      <c r="B49" s="51"/>
      <c r="C49" s="57">
        <v>49529</v>
      </c>
      <c r="D49" s="57">
        <v>50420</v>
      </c>
      <c r="E49" s="59"/>
      <c r="F49" s="57">
        <v>13770</v>
      </c>
      <c r="G49" s="57">
        <v>14320</v>
      </c>
      <c r="H49" s="59"/>
      <c r="I49" s="57">
        <v>63299</v>
      </c>
      <c r="J49" s="57">
        <f>D49+G49</f>
        <v>64740</v>
      </c>
      <c r="L49" s="56"/>
      <c r="N49" s="35" t="s">
        <v>60</v>
      </c>
      <c r="O49" s="51"/>
      <c r="P49" s="57">
        <v>49885</v>
      </c>
      <c r="Q49" s="57">
        <v>50785</v>
      </c>
      <c r="R49" s="59"/>
      <c r="S49" s="57">
        <v>13806</v>
      </c>
      <c r="T49" s="57">
        <v>14356</v>
      </c>
      <c r="U49" s="59"/>
      <c r="V49" s="57">
        <v>63691</v>
      </c>
      <c r="W49" s="57">
        <f>Q49+T49</f>
        <v>65141</v>
      </c>
    </row>
    <row r="50" spans="1:23" ht="15" x14ac:dyDescent="0.2">
      <c r="A50" s="38" t="s">
        <v>61</v>
      </c>
      <c r="C50" s="58">
        <v>24217</v>
      </c>
      <c r="D50" s="58">
        <v>24458</v>
      </c>
      <c r="E50" s="59"/>
      <c r="F50" s="58">
        <v>39496</v>
      </c>
      <c r="G50" s="58">
        <v>41109</v>
      </c>
      <c r="H50" s="59"/>
      <c r="I50" s="58">
        <v>63713</v>
      </c>
      <c r="J50" s="58">
        <f>D50+G50</f>
        <v>65567</v>
      </c>
      <c r="K50" s="41"/>
      <c r="L50" s="42"/>
      <c r="M50" s="41"/>
      <c r="N50" s="38" t="s">
        <v>61</v>
      </c>
      <c r="O50" s="40"/>
      <c r="P50" s="58">
        <v>24497</v>
      </c>
      <c r="Q50" s="58">
        <v>24711</v>
      </c>
      <c r="R50" s="59"/>
      <c r="S50" s="58">
        <v>39778</v>
      </c>
      <c r="T50" s="58">
        <v>41394</v>
      </c>
      <c r="U50" s="59"/>
      <c r="V50" s="58">
        <v>64275</v>
      </c>
      <c r="W50" s="58">
        <f t="shared" ref="W50:W51" si="4">Q50+T50</f>
        <v>66105</v>
      </c>
    </row>
    <row r="51" spans="1:23" x14ac:dyDescent="0.2">
      <c r="A51" s="35" t="s">
        <v>62</v>
      </c>
      <c r="C51" s="57">
        <v>40323</v>
      </c>
      <c r="D51" s="57">
        <v>42203</v>
      </c>
      <c r="E51" s="59"/>
      <c r="F51" s="57">
        <v>45651</v>
      </c>
      <c r="G51" s="57">
        <v>48440</v>
      </c>
      <c r="H51" s="59"/>
      <c r="I51" s="57">
        <v>85974</v>
      </c>
      <c r="J51" s="57">
        <f>D51+G51</f>
        <v>90643</v>
      </c>
      <c r="L51" s="56"/>
      <c r="N51" s="35" t="s">
        <v>62</v>
      </c>
      <c r="O51" s="40"/>
      <c r="P51" s="57">
        <v>40511</v>
      </c>
      <c r="Q51" s="57">
        <v>42381</v>
      </c>
      <c r="R51" s="59"/>
      <c r="S51" s="57">
        <v>45746</v>
      </c>
      <c r="T51" s="57">
        <v>48520</v>
      </c>
      <c r="U51" s="59"/>
      <c r="V51" s="57">
        <v>86257</v>
      </c>
      <c r="W51" s="57">
        <f t="shared" si="4"/>
        <v>90901</v>
      </c>
    </row>
    <row r="52" spans="1:23" x14ac:dyDescent="0.2">
      <c r="A52" s="44" t="s">
        <v>63</v>
      </c>
    </row>
  </sheetData>
  <mergeCells count="6">
    <mergeCell ref="V6:W6"/>
    <mergeCell ref="C6:D6"/>
    <mergeCell ref="F6:G6"/>
    <mergeCell ref="I6:J6"/>
    <mergeCell ref="P6:Q6"/>
    <mergeCell ref="S6:T6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L52"/>
  <sheetViews>
    <sheetView showGridLines="0" workbookViewId="0"/>
  </sheetViews>
  <sheetFormatPr defaultRowHeight="12.75" x14ac:dyDescent="0.2"/>
  <cols>
    <col min="1" max="1" width="17.140625" style="44" customWidth="1"/>
    <col min="2" max="2" width="0.7109375" style="40" customWidth="1"/>
    <col min="3" max="3" width="9.7109375" customWidth="1"/>
    <col min="4" max="4" width="9.7109375" style="40" customWidth="1"/>
    <col min="5" max="5" width="0.7109375" style="40" customWidth="1"/>
    <col min="6" max="6" width="9.7109375" customWidth="1"/>
    <col min="7" max="7" width="9.7109375" style="40" customWidth="1"/>
    <col min="8" max="8" width="0.7109375" style="40" customWidth="1"/>
    <col min="9" max="10" width="9.7109375" customWidth="1"/>
  </cols>
  <sheetData>
    <row r="1" spans="1:12" s="41" customFormat="1" ht="15.75" customHeight="1" x14ac:dyDescent="0.25">
      <c r="A1" s="33" t="s">
        <v>21</v>
      </c>
      <c r="B1" s="40"/>
      <c r="C1" s="33"/>
      <c r="D1" s="33"/>
      <c r="E1" s="40"/>
      <c r="F1" s="33"/>
      <c r="G1" s="33"/>
      <c r="H1" s="40"/>
      <c r="I1" s="33"/>
      <c r="J1" s="33"/>
    </row>
    <row r="2" spans="1:12" ht="15.75" customHeight="1" x14ac:dyDescent="0.25">
      <c r="C2" s="33"/>
      <c r="D2" s="33"/>
      <c r="F2" s="33"/>
      <c r="G2" s="33"/>
      <c r="I2" s="33"/>
      <c r="J2" s="33"/>
    </row>
    <row r="3" spans="1:12" ht="15.75" customHeight="1" x14ac:dyDescent="0.25">
      <c r="A3" s="33" t="s">
        <v>198</v>
      </c>
      <c r="C3" s="33"/>
      <c r="D3" s="33"/>
      <c r="F3" s="33"/>
      <c r="G3" s="33"/>
      <c r="I3" s="33"/>
      <c r="J3" s="33"/>
    </row>
    <row r="4" spans="1:12" ht="15.75" customHeight="1" x14ac:dyDescent="0.25">
      <c r="A4" s="41"/>
      <c r="C4" s="33"/>
      <c r="D4" s="33"/>
      <c r="F4" s="33"/>
      <c r="G4" s="33"/>
      <c r="I4" s="33"/>
      <c r="J4" s="33"/>
    </row>
    <row r="5" spans="1:12" ht="15.75" customHeight="1" x14ac:dyDescent="0.2">
      <c r="C5" s="130" t="s">
        <v>14</v>
      </c>
      <c r="D5" s="130"/>
      <c r="F5" s="130" t="s">
        <v>15</v>
      </c>
      <c r="G5" s="130"/>
      <c r="I5" s="130" t="s">
        <v>13</v>
      </c>
      <c r="J5" s="130"/>
    </row>
    <row r="6" spans="1:12" s="44" customFormat="1" ht="15.75" customHeight="1" x14ac:dyDescent="0.2">
      <c r="B6" s="40"/>
      <c r="C6" s="132" t="s">
        <v>197</v>
      </c>
      <c r="D6" s="132" t="s">
        <v>196</v>
      </c>
      <c r="E6" s="40"/>
      <c r="F6" s="132" t="s">
        <v>197</v>
      </c>
      <c r="G6" s="132" t="s">
        <v>196</v>
      </c>
      <c r="H6" s="40"/>
      <c r="I6" s="132" t="s">
        <v>197</v>
      </c>
      <c r="J6" s="132" t="s">
        <v>196</v>
      </c>
    </row>
    <row r="7" spans="1:12" s="44" customFormat="1" ht="15.75" customHeight="1" x14ac:dyDescent="0.2">
      <c r="B7" s="40"/>
      <c r="C7" s="134"/>
      <c r="D7" s="133"/>
      <c r="E7" s="40"/>
      <c r="F7" s="134"/>
      <c r="G7" s="133"/>
      <c r="H7" s="40"/>
      <c r="I7" s="134"/>
      <c r="J7" s="133"/>
    </row>
    <row r="8" spans="1:12" ht="15.75" customHeight="1" x14ac:dyDescent="0.2">
      <c r="C8" s="134"/>
      <c r="D8" s="133"/>
      <c r="F8" s="134"/>
      <c r="G8" s="133"/>
      <c r="I8" s="134"/>
      <c r="J8" s="133"/>
    </row>
    <row r="9" spans="1:12" ht="15.75" customHeight="1" x14ac:dyDescent="0.2">
      <c r="A9" s="50" t="s">
        <v>229</v>
      </c>
      <c r="C9" s="57">
        <v>713</v>
      </c>
      <c r="D9" s="57">
        <v>522.09754999999996</v>
      </c>
      <c r="E9" s="58"/>
      <c r="F9" s="57">
        <v>353</v>
      </c>
      <c r="G9" s="57">
        <v>266.70929000000001</v>
      </c>
      <c r="H9" s="58">
        <v>854</v>
      </c>
      <c r="I9" s="57">
        <f>C9+F9</f>
        <v>1066</v>
      </c>
      <c r="J9" s="57">
        <f>D9+G9</f>
        <v>788.80683999999997</v>
      </c>
      <c r="L9" s="51"/>
    </row>
    <row r="10" spans="1:12" ht="15.75" customHeight="1" x14ac:dyDescent="0.2">
      <c r="A10" s="52" t="s">
        <v>230</v>
      </c>
      <c r="C10" s="58">
        <v>677</v>
      </c>
      <c r="D10" s="58">
        <v>586.49847</v>
      </c>
      <c r="E10" s="58"/>
      <c r="F10" s="58">
        <v>244</v>
      </c>
      <c r="G10" s="58">
        <v>210.48338000000001</v>
      </c>
      <c r="H10" s="58">
        <v>738</v>
      </c>
      <c r="I10" s="58">
        <f t="shared" ref="I10:J43" si="0">C10+F10</f>
        <v>921</v>
      </c>
      <c r="J10" s="58">
        <f t="shared" si="0"/>
        <v>796.98185000000001</v>
      </c>
      <c r="L10" s="51"/>
    </row>
    <row r="11" spans="1:12" ht="15.75" customHeight="1" x14ac:dyDescent="0.2">
      <c r="A11" s="50" t="s">
        <v>231</v>
      </c>
      <c r="C11" s="57">
        <v>765</v>
      </c>
      <c r="D11" s="57">
        <v>607.18205999999998</v>
      </c>
      <c r="E11" s="58"/>
      <c r="F11" s="57">
        <v>808</v>
      </c>
      <c r="G11" s="57">
        <v>642.38508000000002</v>
      </c>
      <c r="H11" s="58">
        <v>2239</v>
      </c>
      <c r="I11" s="57">
        <f t="shared" si="0"/>
        <v>1573</v>
      </c>
      <c r="J11" s="57">
        <f t="shared" si="0"/>
        <v>1249.5671400000001</v>
      </c>
      <c r="L11" s="51"/>
    </row>
    <row r="12" spans="1:12" ht="15.75" customHeight="1" x14ac:dyDescent="0.2">
      <c r="A12" s="52" t="s">
        <v>26</v>
      </c>
      <c r="C12" s="58">
        <v>1179</v>
      </c>
      <c r="D12" s="58">
        <v>979.85343</v>
      </c>
      <c r="E12" s="58"/>
      <c r="F12" s="58">
        <v>2546</v>
      </c>
      <c r="G12" s="58">
        <v>2097.9903899999999</v>
      </c>
      <c r="H12" s="58">
        <v>550</v>
      </c>
      <c r="I12" s="58">
        <f t="shared" si="0"/>
        <v>3725</v>
      </c>
      <c r="J12" s="58">
        <f t="shared" si="0"/>
        <v>3077.8438200000001</v>
      </c>
      <c r="L12" s="51"/>
    </row>
    <row r="13" spans="1:12" ht="15.75" customHeight="1" x14ac:dyDescent="0.2">
      <c r="A13" s="50" t="s">
        <v>27</v>
      </c>
      <c r="C13" s="57">
        <v>244</v>
      </c>
      <c r="D13" s="57">
        <v>204.44521</v>
      </c>
      <c r="E13" s="58"/>
      <c r="F13" s="57">
        <v>326</v>
      </c>
      <c r="G13" s="57">
        <v>275.08139</v>
      </c>
      <c r="H13" s="58">
        <v>91</v>
      </c>
      <c r="I13" s="57">
        <f t="shared" si="0"/>
        <v>570</v>
      </c>
      <c r="J13" s="57">
        <f t="shared" si="0"/>
        <v>479.52660000000003</v>
      </c>
      <c r="L13" s="51"/>
    </row>
    <row r="14" spans="1:12" ht="15.75" customHeight="1" x14ac:dyDescent="0.2">
      <c r="A14" s="52" t="s">
        <v>28</v>
      </c>
      <c r="C14" s="58">
        <v>55</v>
      </c>
      <c r="D14" s="58">
        <v>49.516620000000003</v>
      </c>
      <c r="E14" s="58"/>
      <c r="F14" s="58">
        <v>58</v>
      </c>
      <c r="G14" s="58">
        <v>48.395180000000003</v>
      </c>
      <c r="H14" s="58">
        <v>349</v>
      </c>
      <c r="I14" s="58">
        <f t="shared" si="0"/>
        <v>113</v>
      </c>
      <c r="J14" s="58">
        <f t="shared" si="0"/>
        <v>97.911799999999999</v>
      </c>
      <c r="L14" s="51"/>
    </row>
    <row r="15" spans="1:12" ht="15.75" customHeight="1" x14ac:dyDescent="0.2">
      <c r="A15" s="50" t="s">
        <v>29</v>
      </c>
      <c r="C15" s="57">
        <v>201</v>
      </c>
      <c r="D15" s="57">
        <v>171.92726999999999</v>
      </c>
      <c r="E15" s="58"/>
      <c r="F15" s="57">
        <v>468</v>
      </c>
      <c r="G15" s="57">
        <v>377.16771999999997</v>
      </c>
      <c r="H15" s="58">
        <v>204</v>
      </c>
      <c r="I15" s="57">
        <f t="shared" si="0"/>
        <v>669</v>
      </c>
      <c r="J15" s="57">
        <f t="shared" si="0"/>
        <v>549.09498999999994</v>
      </c>
      <c r="L15" s="51"/>
    </row>
    <row r="16" spans="1:12" ht="15.75" customHeight="1" x14ac:dyDescent="0.2">
      <c r="A16" s="52" t="s">
        <v>30</v>
      </c>
      <c r="C16" s="58">
        <v>88</v>
      </c>
      <c r="D16" s="58">
        <v>69.94511</v>
      </c>
      <c r="E16" s="58"/>
      <c r="F16" s="58">
        <v>140</v>
      </c>
      <c r="G16" s="58">
        <v>119.84095000000001</v>
      </c>
      <c r="H16" s="58">
        <v>66</v>
      </c>
      <c r="I16" s="58">
        <f t="shared" si="0"/>
        <v>228</v>
      </c>
      <c r="J16" s="58">
        <f t="shared" si="0"/>
        <v>189.78606000000002</v>
      </c>
      <c r="L16" s="51"/>
    </row>
    <row r="17" spans="1:12" ht="15.75" hidden="1" customHeight="1" x14ac:dyDescent="0.2">
      <c r="A17" s="50" t="s">
        <v>31</v>
      </c>
      <c r="C17" s="57">
        <v>31</v>
      </c>
      <c r="D17" s="57">
        <v>28.504960000000001</v>
      </c>
      <c r="E17" s="58"/>
      <c r="F17" s="57">
        <v>49</v>
      </c>
      <c r="G17" s="57">
        <v>44.450200000000002</v>
      </c>
      <c r="H17" s="58">
        <v>40</v>
      </c>
      <c r="I17" s="57">
        <f>C17+F17</f>
        <v>80</v>
      </c>
      <c r="J17" s="57">
        <f t="shared" si="0"/>
        <v>72.955160000000006</v>
      </c>
      <c r="L17" s="51"/>
    </row>
    <row r="18" spans="1:12" ht="15.75" hidden="1" customHeight="1" x14ac:dyDescent="0.2">
      <c r="A18" s="52" t="s">
        <v>32</v>
      </c>
      <c r="C18" s="58">
        <v>7</v>
      </c>
      <c r="D18" s="58">
        <v>4.9154900000000001</v>
      </c>
      <c r="E18" s="58"/>
      <c r="F18" s="58">
        <v>34</v>
      </c>
      <c r="G18" s="58">
        <v>27.438410000000001</v>
      </c>
      <c r="H18" s="58">
        <v>16</v>
      </c>
      <c r="I18" s="58">
        <f t="shared" si="0"/>
        <v>41</v>
      </c>
      <c r="J18" s="58">
        <f t="shared" si="0"/>
        <v>32.353900000000003</v>
      </c>
      <c r="L18" s="51"/>
    </row>
    <row r="19" spans="1:12" ht="15.75" hidden="1" customHeight="1" x14ac:dyDescent="0.2">
      <c r="A19" s="50" t="s">
        <v>33</v>
      </c>
      <c r="C19" s="57">
        <v>2</v>
      </c>
      <c r="D19" s="57">
        <v>1.2836000000000001</v>
      </c>
      <c r="E19" s="58"/>
      <c r="F19" s="57">
        <v>6</v>
      </c>
      <c r="G19" s="57">
        <v>5.0813899999999999</v>
      </c>
      <c r="H19" s="58">
        <v>14</v>
      </c>
      <c r="I19" s="57">
        <f t="shared" si="0"/>
        <v>8</v>
      </c>
      <c r="J19" s="57">
        <f t="shared" si="0"/>
        <v>6.3649899999999997</v>
      </c>
      <c r="L19" s="51"/>
    </row>
    <row r="20" spans="1:12" ht="15.75" hidden="1" customHeight="1" x14ac:dyDescent="0.2">
      <c r="A20" s="52" t="s">
        <v>34</v>
      </c>
      <c r="C20" s="58">
        <v>9</v>
      </c>
      <c r="D20" s="58">
        <v>7.3585700000000003</v>
      </c>
      <c r="E20" s="58">
        <v>83</v>
      </c>
      <c r="F20" s="58">
        <v>11</v>
      </c>
      <c r="G20" s="58">
        <v>9.0132899999999996</v>
      </c>
      <c r="H20" s="58">
        <v>136</v>
      </c>
      <c r="I20" s="58">
        <f t="shared" si="0"/>
        <v>20</v>
      </c>
      <c r="J20" s="58">
        <f t="shared" si="0"/>
        <v>16.371859999999998</v>
      </c>
      <c r="L20" s="51"/>
    </row>
    <row r="21" spans="1:12" ht="15.75" customHeight="1" x14ac:dyDescent="0.2">
      <c r="A21" s="50" t="s">
        <v>35</v>
      </c>
      <c r="B21" s="57">
        <v>0</v>
      </c>
      <c r="C21" s="57">
        <v>49</v>
      </c>
      <c r="D21" s="57">
        <v>42.062620000000003</v>
      </c>
      <c r="E21" s="58"/>
      <c r="F21" s="57">
        <v>100</v>
      </c>
      <c r="G21" s="57">
        <v>85.983279999999993</v>
      </c>
      <c r="H21" s="58"/>
      <c r="I21" s="57">
        <f>C21+F21</f>
        <v>149</v>
      </c>
      <c r="J21" s="57">
        <f>D21+G21</f>
        <v>128.04589999999999</v>
      </c>
      <c r="L21" s="51"/>
    </row>
    <row r="22" spans="1:12" ht="15.75" customHeight="1" x14ac:dyDescent="0.2">
      <c r="A22" s="52" t="s">
        <v>36</v>
      </c>
      <c r="C22" s="58">
        <v>5</v>
      </c>
      <c r="D22" s="58">
        <v>3.47845</v>
      </c>
      <c r="E22" s="58"/>
      <c r="F22" s="58">
        <v>15</v>
      </c>
      <c r="G22" s="58">
        <v>12.60525</v>
      </c>
      <c r="H22" s="58">
        <v>17</v>
      </c>
      <c r="I22" s="58">
        <f t="shared" si="0"/>
        <v>20</v>
      </c>
      <c r="J22" s="58">
        <f t="shared" si="0"/>
        <v>16.0837</v>
      </c>
      <c r="L22" s="51"/>
    </row>
    <row r="23" spans="1:12" ht="15.75" customHeight="1" x14ac:dyDescent="0.2">
      <c r="A23" s="50" t="s">
        <v>37</v>
      </c>
      <c r="C23" s="57">
        <v>3</v>
      </c>
      <c r="D23" s="57">
        <v>2.0638700000000001</v>
      </c>
      <c r="E23" s="58"/>
      <c r="F23" s="57">
        <v>39</v>
      </c>
      <c r="G23" s="57">
        <v>31.034120000000001</v>
      </c>
      <c r="H23" s="58">
        <v>110</v>
      </c>
      <c r="I23" s="57">
        <f t="shared" si="0"/>
        <v>42</v>
      </c>
      <c r="J23" s="57">
        <f t="shared" si="0"/>
        <v>33.097990000000003</v>
      </c>
      <c r="L23" s="51"/>
    </row>
    <row r="24" spans="1:12" ht="15.75" customHeight="1" x14ac:dyDescent="0.2">
      <c r="A24" s="52" t="s">
        <v>38</v>
      </c>
      <c r="C24" s="58">
        <v>11</v>
      </c>
      <c r="D24" s="58">
        <v>9.3332499999999996</v>
      </c>
      <c r="E24" s="58"/>
      <c r="F24" s="58">
        <v>66</v>
      </c>
      <c r="G24" s="58">
        <v>48.665880000000001</v>
      </c>
      <c r="H24" s="58">
        <v>143</v>
      </c>
      <c r="I24" s="58">
        <f t="shared" si="0"/>
        <v>77</v>
      </c>
      <c r="J24" s="58">
        <f t="shared" si="0"/>
        <v>57.999130000000001</v>
      </c>
      <c r="L24" s="51"/>
    </row>
    <row r="25" spans="1:12" ht="15.75" customHeight="1" x14ac:dyDescent="0.2">
      <c r="A25" s="50" t="s">
        <v>39</v>
      </c>
      <c r="C25" s="57">
        <v>68</v>
      </c>
      <c r="D25" s="57">
        <v>59.664439999999999</v>
      </c>
      <c r="E25" s="58"/>
      <c r="F25" s="57">
        <v>144</v>
      </c>
      <c r="G25" s="57">
        <v>118.40392</v>
      </c>
      <c r="H25" s="58">
        <v>66</v>
      </c>
      <c r="I25" s="57">
        <f t="shared" si="0"/>
        <v>212</v>
      </c>
      <c r="J25" s="57">
        <f t="shared" si="0"/>
        <v>178.06835999999998</v>
      </c>
      <c r="L25" s="51"/>
    </row>
    <row r="26" spans="1:12" ht="15.75" customHeight="1" x14ac:dyDescent="0.2">
      <c r="A26" s="52" t="s">
        <v>40</v>
      </c>
      <c r="C26" s="58">
        <v>114</v>
      </c>
      <c r="D26" s="58">
        <v>61.902949999999997</v>
      </c>
      <c r="E26" s="58"/>
      <c r="F26" s="58">
        <v>298</v>
      </c>
      <c r="G26" s="58">
        <v>157.95235</v>
      </c>
      <c r="H26" s="58">
        <v>55</v>
      </c>
      <c r="I26" s="58">
        <f t="shared" si="0"/>
        <v>412</v>
      </c>
      <c r="J26" s="58">
        <f t="shared" si="0"/>
        <v>219.8553</v>
      </c>
      <c r="L26" s="51"/>
    </row>
    <row r="27" spans="1:12" ht="15.75" customHeight="1" x14ac:dyDescent="0.2">
      <c r="A27" s="50" t="s">
        <v>41</v>
      </c>
      <c r="C27" s="57">
        <v>18</v>
      </c>
      <c r="D27" s="57">
        <v>8.7276199999999999</v>
      </c>
      <c r="E27" s="58"/>
      <c r="F27" s="57">
        <v>76</v>
      </c>
      <c r="G27" s="57">
        <v>37.062930000000001</v>
      </c>
      <c r="H27" s="58">
        <v>345</v>
      </c>
      <c r="I27" s="57">
        <f t="shared" si="0"/>
        <v>94</v>
      </c>
      <c r="J27" s="57">
        <f t="shared" si="0"/>
        <v>45.790550000000003</v>
      </c>
      <c r="L27" s="51"/>
    </row>
    <row r="28" spans="1:12" ht="15.75" customHeight="1" x14ac:dyDescent="0.2">
      <c r="A28" s="52" t="s">
        <v>191</v>
      </c>
      <c r="C28" s="58">
        <v>194</v>
      </c>
      <c r="D28" s="58">
        <v>168.79873000000001</v>
      </c>
      <c r="E28" s="58"/>
      <c r="F28" s="58">
        <v>325</v>
      </c>
      <c r="G28" s="58">
        <v>267.90805999999998</v>
      </c>
      <c r="H28" s="58">
        <v>7</v>
      </c>
      <c r="I28" s="58">
        <f t="shared" si="0"/>
        <v>519</v>
      </c>
      <c r="J28" s="58">
        <f t="shared" si="0"/>
        <v>436.70678999999996</v>
      </c>
      <c r="L28" s="51"/>
    </row>
    <row r="29" spans="1:12" ht="15.75" customHeight="1" x14ac:dyDescent="0.2">
      <c r="A29" s="50" t="s">
        <v>43</v>
      </c>
      <c r="C29" s="57">
        <v>7</v>
      </c>
      <c r="D29" s="57">
        <v>4.2749300000000003</v>
      </c>
      <c r="E29" s="58"/>
      <c r="F29" s="57">
        <v>4</v>
      </c>
      <c r="G29" s="57">
        <v>1.78382</v>
      </c>
      <c r="H29" s="58">
        <v>276</v>
      </c>
      <c r="I29" s="57">
        <f t="shared" si="0"/>
        <v>11</v>
      </c>
      <c r="J29" s="57">
        <f t="shared" si="0"/>
        <v>6.0587499999999999</v>
      </c>
      <c r="L29" s="51"/>
    </row>
    <row r="30" spans="1:12" ht="15.75" customHeight="1" x14ac:dyDescent="0.2">
      <c r="A30" s="52" t="s">
        <v>44</v>
      </c>
      <c r="C30" s="58">
        <v>38</v>
      </c>
      <c r="D30" s="58">
        <v>31.774470000000001</v>
      </c>
      <c r="E30" s="58"/>
      <c r="F30" s="58">
        <v>112</v>
      </c>
      <c r="G30" s="58">
        <v>95.382649999999998</v>
      </c>
      <c r="H30" s="58">
        <v>32</v>
      </c>
      <c r="I30" s="58">
        <f t="shared" si="0"/>
        <v>150</v>
      </c>
      <c r="J30" s="58">
        <f t="shared" si="0"/>
        <v>127.15711999999999</v>
      </c>
      <c r="L30" s="51"/>
    </row>
    <row r="31" spans="1:12" ht="15.75" customHeight="1" x14ac:dyDescent="0.2">
      <c r="A31" s="50" t="s">
        <v>45</v>
      </c>
      <c r="C31" s="57">
        <v>12</v>
      </c>
      <c r="D31" s="57">
        <v>8.5735700000000001</v>
      </c>
      <c r="E31" s="58"/>
      <c r="F31" s="57">
        <v>18</v>
      </c>
      <c r="G31" s="57">
        <v>13.62689</v>
      </c>
      <c r="H31" s="58">
        <v>59</v>
      </c>
      <c r="I31" s="57">
        <f t="shared" si="0"/>
        <v>30</v>
      </c>
      <c r="J31" s="57">
        <f t="shared" si="0"/>
        <v>22.20046</v>
      </c>
      <c r="L31" s="51"/>
    </row>
    <row r="32" spans="1:12" ht="15.75" customHeight="1" x14ac:dyDescent="0.2">
      <c r="A32" s="52" t="s">
        <v>46</v>
      </c>
      <c r="C32" s="58">
        <v>28</v>
      </c>
      <c r="D32" s="58">
        <v>23.615670000000001</v>
      </c>
      <c r="E32" s="58"/>
      <c r="F32" s="58">
        <v>50</v>
      </c>
      <c r="G32" s="58">
        <v>38.846130000000002</v>
      </c>
      <c r="H32" s="58">
        <v>279</v>
      </c>
      <c r="I32" s="58">
        <f t="shared" si="0"/>
        <v>78</v>
      </c>
      <c r="J32" s="58">
        <f t="shared" si="0"/>
        <v>62.461800000000004</v>
      </c>
      <c r="L32" s="51"/>
    </row>
    <row r="33" spans="1:12" ht="15.75" customHeight="1" x14ac:dyDescent="0.2">
      <c r="A33" s="50" t="s">
        <v>47</v>
      </c>
      <c r="C33" s="57">
        <v>89</v>
      </c>
      <c r="D33" s="57">
        <v>72.386949999999999</v>
      </c>
      <c r="E33" s="58"/>
      <c r="F33" s="57">
        <v>398</v>
      </c>
      <c r="G33" s="57">
        <v>301.53370999999999</v>
      </c>
      <c r="H33" s="58">
        <v>372</v>
      </c>
      <c r="I33" s="57">
        <f t="shared" si="0"/>
        <v>487</v>
      </c>
      <c r="J33" s="57">
        <f t="shared" si="0"/>
        <v>373.92066</v>
      </c>
      <c r="L33" s="51"/>
    </row>
    <row r="34" spans="1:12" ht="15.75" customHeight="1" x14ac:dyDescent="0.2">
      <c r="A34" s="52" t="s">
        <v>48</v>
      </c>
      <c r="C34" s="58">
        <v>131</v>
      </c>
      <c r="D34" s="58">
        <v>104.02419999999999</v>
      </c>
      <c r="E34" s="58"/>
      <c r="F34" s="58">
        <v>199</v>
      </c>
      <c r="G34" s="58">
        <v>155.26227</v>
      </c>
      <c r="H34" s="58">
        <v>263</v>
      </c>
      <c r="I34" s="58">
        <f t="shared" si="0"/>
        <v>330</v>
      </c>
      <c r="J34" s="58">
        <f t="shared" si="0"/>
        <v>259.28647000000001</v>
      </c>
      <c r="L34" s="51"/>
    </row>
    <row r="35" spans="1:12" ht="15.75" customHeight="1" x14ac:dyDescent="0.2">
      <c r="A35" s="50" t="s">
        <v>49</v>
      </c>
      <c r="C35" s="57">
        <v>190</v>
      </c>
      <c r="D35" s="57">
        <v>143.77721</v>
      </c>
      <c r="E35" s="58"/>
      <c r="F35" s="57">
        <v>96</v>
      </c>
      <c r="G35" s="57">
        <v>67.109710000000007</v>
      </c>
      <c r="H35" s="58">
        <v>1004</v>
      </c>
      <c r="I35" s="57">
        <f t="shared" si="0"/>
        <v>286</v>
      </c>
      <c r="J35" s="57">
        <f t="shared" si="0"/>
        <v>210.88692</v>
      </c>
      <c r="L35" s="51"/>
    </row>
    <row r="36" spans="1:12" ht="15.75" customHeight="1" x14ac:dyDescent="0.2">
      <c r="A36" s="52" t="s">
        <v>50</v>
      </c>
      <c r="C36" s="58">
        <v>583</v>
      </c>
      <c r="D36" s="58">
        <v>477.94049999999999</v>
      </c>
      <c r="E36" s="58"/>
      <c r="F36" s="58">
        <v>1019</v>
      </c>
      <c r="G36" s="58">
        <v>813.21960999999999</v>
      </c>
      <c r="H36" s="58">
        <v>1657</v>
      </c>
      <c r="I36" s="58">
        <f t="shared" si="0"/>
        <v>1602</v>
      </c>
      <c r="J36" s="58">
        <f t="shared" si="0"/>
        <v>1291.16011</v>
      </c>
      <c r="L36" s="51"/>
    </row>
    <row r="37" spans="1:12" ht="15.75" customHeight="1" x14ac:dyDescent="0.2">
      <c r="A37" s="50" t="s">
        <v>51</v>
      </c>
      <c r="C37" s="57">
        <v>1012</v>
      </c>
      <c r="D37" s="57">
        <v>761.05096000000003</v>
      </c>
      <c r="E37" s="58"/>
      <c r="F37" s="57">
        <v>1077</v>
      </c>
      <c r="G37" s="57">
        <v>801.39648999999997</v>
      </c>
      <c r="H37" s="58">
        <v>333</v>
      </c>
      <c r="I37" s="57">
        <f t="shared" si="0"/>
        <v>2089</v>
      </c>
      <c r="J37" s="57">
        <f t="shared" si="0"/>
        <v>1562.4474500000001</v>
      </c>
      <c r="L37" s="51"/>
    </row>
    <row r="38" spans="1:12" ht="15.75" customHeight="1" x14ac:dyDescent="0.2">
      <c r="A38" s="52" t="s">
        <v>52</v>
      </c>
      <c r="C38" s="58">
        <v>226</v>
      </c>
      <c r="D38" s="58">
        <v>187.88811000000001</v>
      </c>
      <c r="E38" s="58"/>
      <c r="F38" s="58">
        <v>226</v>
      </c>
      <c r="G38" s="58">
        <v>168.15442999999999</v>
      </c>
      <c r="H38" s="58">
        <v>272</v>
      </c>
      <c r="I38" s="58">
        <f t="shared" si="0"/>
        <v>452</v>
      </c>
      <c r="J38" s="58">
        <f t="shared" si="0"/>
        <v>356.04254000000003</v>
      </c>
      <c r="L38" s="51"/>
    </row>
    <row r="39" spans="1:12" ht="15.75" customHeight="1" x14ac:dyDescent="0.2">
      <c r="A39" s="50" t="s">
        <v>53</v>
      </c>
      <c r="C39" s="57">
        <v>198</v>
      </c>
      <c r="D39" s="57">
        <v>158.07522</v>
      </c>
      <c r="E39" s="58"/>
      <c r="F39" s="57">
        <v>230</v>
      </c>
      <c r="G39" s="57">
        <v>180.38357999999999</v>
      </c>
      <c r="H39" s="58">
        <v>457</v>
      </c>
      <c r="I39" s="57">
        <f t="shared" si="0"/>
        <v>428</v>
      </c>
      <c r="J39" s="57">
        <f t="shared" si="0"/>
        <v>338.4588</v>
      </c>
      <c r="L39" s="51"/>
    </row>
    <row r="40" spans="1:12" ht="15.75" customHeight="1" x14ac:dyDescent="0.2">
      <c r="A40" s="52" t="s">
        <v>54</v>
      </c>
      <c r="C40" s="58">
        <v>121</v>
      </c>
      <c r="D40" s="58">
        <v>98.352149999999995</v>
      </c>
      <c r="E40" s="58"/>
      <c r="F40" s="58">
        <v>443</v>
      </c>
      <c r="G40" s="58">
        <v>357.59122000000002</v>
      </c>
      <c r="H40" s="58">
        <v>241</v>
      </c>
      <c r="I40" s="58">
        <f t="shared" si="0"/>
        <v>564</v>
      </c>
      <c r="J40" s="58">
        <f t="shared" si="0"/>
        <v>455.94337000000002</v>
      </c>
      <c r="L40" s="51"/>
    </row>
    <row r="41" spans="1:12" ht="15.75" customHeight="1" x14ac:dyDescent="0.2">
      <c r="A41" s="50" t="s">
        <v>55</v>
      </c>
      <c r="C41" s="57">
        <v>208</v>
      </c>
      <c r="D41" s="57">
        <v>145.68701999999999</v>
      </c>
      <c r="E41" s="58"/>
      <c r="F41" s="57">
        <v>206</v>
      </c>
      <c r="G41" s="57">
        <v>148.55547999999999</v>
      </c>
      <c r="H41" s="58">
        <v>78</v>
      </c>
      <c r="I41" s="57">
        <f t="shared" si="0"/>
        <v>414</v>
      </c>
      <c r="J41" s="57">
        <f t="shared" si="0"/>
        <v>294.24249999999995</v>
      </c>
      <c r="L41" s="51"/>
    </row>
    <row r="42" spans="1:12" ht="15.75" customHeight="1" x14ac:dyDescent="0.2">
      <c r="A42" s="52" t="s">
        <v>56</v>
      </c>
      <c r="C42" s="58">
        <v>30</v>
      </c>
      <c r="D42" s="58">
        <v>25.721319999999999</v>
      </c>
      <c r="E42" s="58"/>
      <c r="F42" s="58">
        <v>58</v>
      </c>
      <c r="G42" s="58">
        <v>45.072040000000001</v>
      </c>
      <c r="H42" s="58">
        <v>326</v>
      </c>
      <c r="I42" s="58">
        <f t="shared" si="0"/>
        <v>88</v>
      </c>
      <c r="J42" s="58">
        <f t="shared" si="0"/>
        <v>70.793360000000007</v>
      </c>
      <c r="L42" s="51"/>
    </row>
    <row r="43" spans="1:12" ht="15.75" customHeight="1" x14ac:dyDescent="0.2">
      <c r="A43" s="50" t="s">
        <v>57</v>
      </c>
      <c r="C43" s="57">
        <v>172</v>
      </c>
      <c r="D43" s="57">
        <v>149.51786999999999</v>
      </c>
      <c r="E43" s="58"/>
      <c r="F43" s="57">
        <v>337</v>
      </c>
      <c r="G43" s="57">
        <v>270.19522000000001</v>
      </c>
      <c r="H43" s="58">
        <v>12</v>
      </c>
      <c r="I43" s="57">
        <f t="shared" si="0"/>
        <v>509</v>
      </c>
      <c r="J43" s="57">
        <f t="shared" si="0"/>
        <v>419.71308999999997</v>
      </c>
      <c r="L43" s="51"/>
    </row>
    <row r="44" spans="1:12" ht="15.75" customHeight="1" x14ac:dyDescent="0.2">
      <c r="A44" s="52" t="s">
        <v>58</v>
      </c>
      <c r="C44" s="58">
        <v>93</v>
      </c>
      <c r="D44" s="58">
        <v>79.589600000000004</v>
      </c>
      <c r="E44" s="58"/>
      <c r="F44" s="58">
        <v>111</v>
      </c>
      <c r="G44" s="58">
        <v>89.669430000000006</v>
      </c>
      <c r="H44" s="58">
        <v>2761</v>
      </c>
      <c r="I44" s="58">
        <f>C44+F44</f>
        <v>204</v>
      </c>
      <c r="J44" s="58">
        <f>D44+G44</f>
        <v>169.25903</v>
      </c>
      <c r="L44" s="51"/>
    </row>
    <row r="45" spans="1:12" ht="15.75" customHeight="1" x14ac:dyDescent="0.2">
      <c r="A45" s="50" t="s">
        <v>59</v>
      </c>
      <c r="C45" s="57">
        <v>546</v>
      </c>
      <c r="D45" s="57">
        <v>453.46161000000001</v>
      </c>
      <c r="E45" s="52"/>
      <c r="F45" s="57">
        <v>808</v>
      </c>
      <c r="G45" s="57">
        <v>653.96495000000004</v>
      </c>
      <c r="H45" s="52"/>
      <c r="I45" s="57">
        <f>C45+F45</f>
        <v>1354</v>
      </c>
      <c r="J45" s="57">
        <f>D45+G45</f>
        <v>1107.4265600000001</v>
      </c>
      <c r="L45" s="51"/>
    </row>
    <row r="46" spans="1:12" ht="15.75" customHeight="1" x14ac:dyDescent="0.2">
      <c r="A46" s="59"/>
      <c r="L46" s="51"/>
    </row>
    <row r="47" spans="1:12" ht="15.75" customHeight="1" x14ac:dyDescent="0.2">
      <c r="A47" s="53" t="s">
        <v>20</v>
      </c>
      <c r="B47" s="40">
        <f>SUM(B9:B45)-SUM(B17:B20)</f>
        <v>0</v>
      </c>
      <c r="C47" s="117">
        <f>SUM(C9:C45)-SUM(C17:C20)</f>
        <v>8068</v>
      </c>
      <c r="D47" s="117">
        <f>SUM(D9:D45)-SUM(D17:D20)</f>
        <v>6473.2090100000005</v>
      </c>
      <c r="E47" s="59">
        <f t="shared" ref="E47:J47" si="1">SUM(E9:E45)-SUM(E17:E20)</f>
        <v>0</v>
      </c>
      <c r="F47" s="117">
        <f t="shared" si="1"/>
        <v>11398</v>
      </c>
      <c r="G47" s="117">
        <f t="shared" si="1"/>
        <v>8999.4167999999954</v>
      </c>
      <c r="H47" s="59">
        <f t="shared" si="1"/>
        <v>14256</v>
      </c>
      <c r="I47" s="117">
        <f t="shared" si="1"/>
        <v>19466</v>
      </c>
      <c r="J47" s="117">
        <f t="shared" si="1"/>
        <v>15472.62581</v>
      </c>
      <c r="K47" s="109"/>
      <c r="L47" s="51"/>
    </row>
    <row r="48" spans="1:12" ht="15.75" customHeight="1" x14ac:dyDescent="0.2">
      <c r="L48" s="51"/>
    </row>
    <row r="49" spans="1:12" ht="15.75" customHeight="1" x14ac:dyDescent="0.2">
      <c r="A49" s="35" t="s">
        <v>60</v>
      </c>
      <c r="B49" s="58"/>
      <c r="C49" s="57">
        <v>1390</v>
      </c>
      <c r="D49" s="57">
        <v>1108.59602</v>
      </c>
      <c r="E49" s="58"/>
      <c r="F49" s="57">
        <v>597</v>
      </c>
      <c r="G49" s="57">
        <v>477.19267000000002</v>
      </c>
      <c r="H49" s="58"/>
      <c r="I49" s="57">
        <f t="shared" ref="I49:I51" si="2">C49+F49</f>
        <v>1987</v>
      </c>
      <c r="J49" s="57">
        <f t="shared" ref="J49:J51" si="3">D49+G49</f>
        <v>1585.7886899999999</v>
      </c>
      <c r="L49" s="51"/>
    </row>
    <row r="50" spans="1:12" s="55" customFormat="1" ht="15.75" customHeight="1" x14ac:dyDescent="0.2">
      <c r="A50" s="38" t="s">
        <v>61</v>
      </c>
      <c r="B50" s="40"/>
      <c r="C50" s="58">
        <v>1767</v>
      </c>
      <c r="D50" s="58">
        <v>1475.6876400000001</v>
      </c>
      <c r="E50" s="58"/>
      <c r="F50" s="58">
        <v>3538</v>
      </c>
      <c r="G50" s="58">
        <v>2918.4756400000001</v>
      </c>
      <c r="H50" s="58"/>
      <c r="I50" s="58">
        <f t="shared" si="2"/>
        <v>5305</v>
      </c>
      <c r="J50" s="58">
        <f t="shared" si="3"/>
        <v>4394.1632800000007</v>
      </c>
      <c r="L50" s="51"/>
    </row>
    <row r="51" spans="1:12" ht="15.75" customHeight="1" x14ac:dyDescent="0.2">
      <c r="A51" s="35" t="s">
        <v>62</v>
      </c>
      <c r="C51" s="57">
        <v>2142</v>
      </c>
      <c r="D51" s="57">
        <v>1674.6809699999999</v>
      </c>
      <c r="E51" s="52"/>
      <c r="F51" s="57">
        <v>2617</v>
      </c>
      <c r="G51" s="57">
        <v>2005.1425200000001</v>
      </c>
      <c r="H51" s="52"/>
      <c r="I51" s="57">
        <f t="shared" si="2"/>
        <v>4759</v>
      </c>
      <c r="J51" s="57">
        <f t="shared" si="3"/>
        <v>3679.8234899999998</v>
      </c>
      <c r="L51" s="51"/>
    </row>
    <row r="52" spans="1:12" x14ac:dyDescent="0.2">
      <c r="A52" s="44" t="s">
        <v>63</v>
      </c>
    </row>
  </sheetData>
  <mergeCells count="9">
    <mergeCell ref="C5:D5"/>
    <mergeCell ref="F5:G5"/>
    <mergeCell ref="I5:J5"/>
    <mergeCell ref="D6:D8"/>
    <mergeCell ref="G6:G8"/>
    <mergeCell ref="J6:J8"/>
    <mergeCell ref="C6:C8"/>
    <mergeCell ref="F6:F8"/>
    <mergeCell ref="I6:I8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S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2" width="0.7109375" style="61" customWidth="1"/>
    <col min="3" max="4" width="9.7109375" customWidth="1"/>
    <col min="5" max="5" width="0.7109375" style="61" customWidth="1"/>
    <col min="6" max="7" width="9.7109375" customWidth="1"/>
    <col min="8" max="8" width="0.7109375" style="61" customWidth="1"/>
    <col min="9" max="10" width="9.7109375" customWidth="1"/>
  </cols>
  <sheetData>
    <row r="1" spans="1:19" s="41" customFormat="1" ht="15.75" customHeight="1" x14ac:dyDescent="0.25">
      <c r="A1" s="33" t="s">
        <v>21</v>
      </c>
      <c r="B1" s="61"/>
      <c r="E1" s="61"/>
      <c r="H1" s="61"/>
    </row>
    <row r="2" spans="1:19" ht="15.75" customHeight="1" x14ac:dyDescent="0.2"/>
    <row r="3" spans="1:19" ht="15.75" customHeight="1" x14ac:dyDescent="0.25">
      <c r="A3" s="33" t="s">
        <v>199</v>
      </c>
    </row>
    <row r="4" spans="1:19" ht="15.75" customHeight="1" x14ac:dyDescent="0.2"/>
    <row r="5" spans="1:19" ht="15.75" customHeight="1" x14ac:dyDescent="0.2">
      <c r="C5" s="130" t="s">
        <v>14</v>
      </c>
      <c r="D5" s="130"/>
      <c r="F5" s="130" t="s">
        <v>15</v>
      </c>
      <c r="G5" s="130" t="s">
        <v>15</v>
      </c>
      <c r="I5" s="130" t="s">
        <v>13</v>
      </c>
      <c r="J5" s="130" t="s">
        <v>13</v>
      </c>
    </row>
    <row r="6" spans="1:19" s="44" customFormat="1" ht="15.75" customHeight="1" x14ac:dyDescent="0.2">
      <c r="B6" s="61"/>
      <c r="C6" s="132" t="s">
        <v>197</v>
      </c>
      <c r="D6" s="132" t="s">
        <v>196</v>
      </c>
      <c r="E6" s="61"/>
      <c r="F6" s="132" t="s">
        <v>197</v>
      </c>
      <c r="G6" s="132" t="s">
        <v>196</v>
      </c>
      <c r="H6" s="61"/>
      <c r="I6" s="132" t="s">
        <v>197</v>
      </c>
      <c r="J6" s="132" t="s">
        <v>196</v>
      </c>
    </row>
    <row r="7" spans="1:19" s="44" customFormat="1" ht="15.75" customHeight="1" x14ac:dyDescent="0.2">
      <c r="B7" s="61"/>
      <c r="C7" s="134"/>
      <c r="D7" s="133"/>
      <c r="E7" s="61"/>
      <c r="F7" s="134"/>
      <c r="G7" s="133"/>
      <c r="H7" s="61"/>
      <c r="I7" s="134"/>
      <c r="J7" s="133"/>
    </row>
    <row r="8" spans="1:19" ht="15.75" customHeight="1" x14ac:dyDescent="0.2">
      <c r="C8" s="134"/>
      <c r="D8" s="133"/>
      <c r="F8" s="134"/>
      <c r="G8" s="133"/>
      <c r="I8" s="134"/>
      <c r="J8" s="133"/>
    </row>
    <row r="9" spans="1:19" ht="15.75" customHeight="1" x14ac:dyDescent="0.2">
      <c r="A9" s="50" t="s">
        <v>229</v>
      </c>
      <c r="C9" s="62">
        <f>IF(OR('Tabel 1'!$D9&lt;5,'Tabel 2'!C9&lt;0.5),"-",IFERROR('Tabel 2'!C9/'Tabel 1'!$D9*100,"-"))</f>
        <v>3.1181667103997199</v>
      </c>
      <c r="D9" s="62">
        <f>IF(OR('Tabel 1'!$D9&lt;5,'Tabel 2'!D9&lt;0.5),"-",IFERROR('Tabel 2'!D9/'Tabel 1'!$D9*100,"-"))</f>
        <v>2.2832920055978305</v>
      </c>
      <c r="E9" s="63"/>
      <c r="F9" s="62">
        <f>IF(OR('Tabel 1'!$G9&lt;5,'Tabel 2'!F9&lt;0.5),"-",IFERROR('Tabel 2'!F9/'Tabel 1'!$G9*100,"-"))</f>
        <v>4.3938262384864331</v>
      </c>
      <c r="G9" s="62">
        <f>IF(OR('Tabel 1'!$G9&lt;5,'Tabel 2'!G9&lt;0.5),"-",IFERROR('Tabel 2'!G9/'Tabel 1'!$G9*100,"-"))</f>
        <v>3.3197571570824</v>
      </c>
      <c r="H9" s="63"/>
      <c r="I9" s="62">
        <f>IF(OR('Tabel 1'!$J9&lt;5,'Tabel 2'!I9&lt;0.5),"-",IFERROR('Tabel 2'!I9/'Tabel 1'!$J9*100,"-"))</f>
        <v>3.449838187702265</v>
      </c>
      <c r="J9" s="62">
        <f>IF(OR('Tabel 1'!$J9&lt;5,'Tabel 2'!J9&lt;0.5),"-",IFERROR('Tabel 2'!J9/'Tabel 1'!$J9*100,"-"))</f>
        <v>2.5527729449838188</v>
      </c>
      <c r="L9" s="64"/>
      <c r="P9" s="64"/>
    </row>
    <row r="10" spans="1:19" ht="15.75" customHeight="1" x14ac:dyDescent="0.2">
      <c r="A10" s="52" t="s">
        <v>230</v>
      </c>
      <c r="C10" s="63">
        <f>IF(OR('Tabel 1'!$D10&lt;5,'Tabel 2'!C10&lt;0.5),"-",IFERROR('Tabel 2'!C10/'Tabel 1'!$D10*100,"-"))</f>
        <v>2.4569935399579008</v>
      </c>
      <c r="D10" s="63">
        <f>IF(OR('Tabel 1'!$D10&lt;5,'Tabel 2'!D10&lt;0.5),"-",IFERROR('Tabel 2'!D10/'Tabel 1'!$D10*100,"-"))</f>
        <v>2.128542026566016</v>
      </c>
      <c r="E10" s="63"/>
      <c r="F10" s="63">
        <f>IF(OR('Tabel 1'!$G10&lt;5,'Tabel 2'!F10&lt;0.5),"-",IFERROR('Tabel 2'!F10/'Tabel 1'!$G10*100,"-"))</f>
        <v>3.8816417435571111</v>
      </c>
      <c r="G10" s="63">
        <f>IF(OR('Tabel 1'!$G10&lt;5,'Tabel 2'!G10&lt;0.5),"-",IFERROR('Tabel 2'!G10/'Tabel 1'!$G10*100,"-"))</f>
        <v>3.3484470251352212</v>
      </c>
      <c r="H10" s="63"/>
      <c r="I10" s="63">
        <f>IF(OR('Tabel 1'!$J10&lt;5,'Tabel 2'!I10&lt;0.5),"-",IFERROR('Tabel 2'!I10/'Tabel 1'!$J10*100,"-"))</f>
        <v>2.7216312056737588</v>
      </c>
      <c r="J10" s="63">
        <f>IF(OR('Tabel 1'!$J10&lt;5,'Tabel 2'!J10&lt;0.5),"-",IFERROR('Tabel 2'!J10/'Tabel 1'!$J10*100,"-"))</f>
        <v>2.3551473108747047</v>
      </c>
      <c r="L10" s="64"/>
      <c r="P10" s="64"/>
    </row>
    <row r="11" spans="1:19" ht="15.75" customHeight="1" x14ac:dyDescent="0.2">
      <c r="A11" s="50" t="s">
        <v>231</v>
      </c>
      <c r="C11" s="62">
        <f>IF(OR('Tabel 1'!$D11&lt;5,'Tabel 2'!C11&lt;0.5),"-",IFERROR('Tabel 2'!C11/'Tabel 1'!$D11*100,"-"))</f>
        <v>8.4010542499450906</v>
      </c>
      <c r="D11" s="62">
        <f>IF(OR('Tabel 1'!$D11&lt;5,'Tabel 2'!D11&lt;0.5),"-",IFERROR('Tabel 2'!D11/'Tabel 1'!$D11*100,"-"))</f>
        <v>6.6679338897430256</v>
      </c>
      <c r="E11" s="63"/>
      <c r="F11" s="62">
        <f>IF(OR('Tabel 1'!$G11&lt;5,'Tabel 2'!F11&lt;0.5),"-",IFERROR('Tabel 2'!F11/'Tabel 1'!$G11*100,"-"))</f>
        <v>10.876295598330865</v>
      </c>
      <c r="G11" s="62">
        <f>IF(OR('Tabel 1'!$G11&lt;5,'Tabel 2'!G11&lt;0.5),"-",IFERROR('Tabel 2'!G11/'Tabel 1'!$G11*100,"-"))</f>
        <v>8.6469925965809669</v>
      </c>
      <c r="H11" s="63"/>
      <c r="I11" s="62">
        <f>IF(OR('Tabel 1'!$J11&lt;5,'Tabel 2'!I11&lt;0.5),"-",IFERROR('Tabel 2'!I11/'Tabel 1'!$J11*100,"-"))</f>
        <v>9.5131539159358933</v>
      </c>
      <c r="J11" s="62">
        <f>IF(OR('Tabel 1'!$J11&lt;5,'Tabel 2'!J11&lt;0.5),"-",IFERROR('Tabel 2'!J11/'Tabel 1'!$J11*100,"-"))</f>
        <v>7.5571039612942243</v>
      </c>
      <c r="L11" s="64"/>
      <c r="P11" s="64"/>
    </row>
    <row r="12" spans="1:19" ht="15.75" customHeight="1" x14ac:dyDescent="0.2">
      <c r="A12" s="52" t="s">
        <v>26</v>
      </c>
      <c r="C12" s="63">
        <f>IF(OR('Tabel 1'!$D12&lt;5,'Tabel 2'!C12&lt;0.5),"-",IFERROR('Tabel 2'!C12/'Tabel 1'!$D12*100,"-"))</f>
        <v>9.1267998142127258</v>
      </c>
      <c r="D12" s="63">
        <f>IF(OR('Tabel 1'!$D12&lt;5,'Tabel 2'!D12&lt;0.5),"-",IFERROR('Tabel 2'!D12/'Tabel 1'!$D12*100,"-"))</f>
        <v>7.5851790524849045</v>
      </c>
      <c r="E12" s="63"/>
      <c r="F12" s="63">
        <f>IF(OR('Tabel 1'!$G12&lt;5,'Tabel 2'!F12&lt;0.5),"-",IFERROR('Tabel 2'!F12/'Tabel 1'!$G12*100,"-"))</f>
        <v>9.2753834383766254</v>
      </c>
      <c r="G12" s="63">
        <f>IF(OR('Tabel 1'!$G12&lt;5,'Tabel 2'!G12&lt;0.5),"-",IFERROR('Tabel 2'!G12/'Tabel 1'!$G12*100,"-"))</f>
        <v>7.6432306823563696</v>
      </c>
      <c r="H12" s="63"/>
      <c r="I12" s="63">
        <f>IF(OR('Tabel 1'!$J12&lt;5,'Tabel 2'!I12&lt;0.5),"-",IFERROR('Tabel 2'!I12/'Tabel 1'!$J12*100,"-"))</f>
        <v>9.2278346173854882</v>
      </c>
      <c r="J12" s="63">
        <f>IF(OR('Tabel 1'!$J12&lt;5,'Tabel 2'!J12&lt;0.5),"-",IFERROR('Tabel 2'!J12/'Tabel 1'!$J12*100,"-"))</f>
        <v>7.6246533554636216</v>
      </c>
      <c r="L12" s="64"/>
      <c r="P12" s="64"/>
    </row>
    <row r="13" spans="1:19" ht="15.75" customHeight="1" x14ac:dyDescent="0.2">
      <c r="A13" s="50" t="s">
        <v>27</v>
      </c>
      <c r="C13" s="62">
        <f>IF(OR('Tabel 1'!$D13&lt;5,'Tabel 2'!C13&lt;0.5),"-",IFERROR('Tabel 2'!C13/'Tabel 1'!$D13*100,"-"))</f>
        <v>3.1226004607115434</v>
      </c>
      <c r="D13" s="62">
        <f>IF(OR('Tabel 1'!$D13&lt;5,'Tabel 2'!D13&lt;0.5),"-",IFERROR('Tabel 2'!D13/'Tabel 1'!$D13*100,"-"))</f>
        <v>2.6163963399027388</v>
      </c>
      <c r="E13" s="63"/>
      <c r="F13" s="62">
        <f>IF(OR('Tabel 1'!$G13&lt;5,'Tabel 2'!F13&lt;0.5),"-",IFERROR('Tabel 2'!F13/'Tabel 1'!$G13*100,"-"))</f>
        <v>4.5780087066423256</v>
      </c>
      <c r="G13" s="62">
        <f>IF(OR('Tabel 1'!$G13&lt;5,'Tabel 2'!G13&lt;0.5),"-",IFERROR('Tabel 2'!G13/'Tabel 1'!$G13*100,"-"))</f>
        <v>3.8629601179609603</v>
      </c>
      <c r="H13" s="63"/>
      <c r="I13" s="62">
        <f>IF(OR('Tabel 1'!$J13&lt;5,'Tabel 2'!I13&lt;0.5),"-",IFERROR('Tabel 2'!I13/'Tabel 1'!$J13*100,"-"))</f>
        <v>3.8165383327753597</v>
      </c>
      <c r="J13" s="62">
        <f>IF(OR('Tabel 1'!$J13&lt;5,'Tabel 2'!J13&lt;0.5),"-",IFERROR('Tabel 2'!J13/'Tabel 1'!$J13*100,"-"))</f>
        <v>3.210757281553398</v>
      </c>
      <c r="L13" s="64"/>
      <c r="P13" s="64"/>
      <c r="S13" s="65"/>
    </row>
    <row r="14" spans="1:19" ht="15.75" customHeight="1" x14ac:dyDescent="0.2">
      <c r="A14" s="52" t="s">
        <v>28</v>
      </c>
      <c r="C14" s="63">
        <f>IF(OR('Tabel 1'!$D14&lt;5,'Tabel 2'!C14&lt;0.5),"-",IFERROR('Tabel 2'!C14/'Tabel 1'!$D14*100,"-"))</f>
        <v>4.2536736272235114</v>
      </c>
      <c r="D14" s="63">
        <f>IF(OR('Tabel 1'!$D14&lt;5,'Tabel 2'!D14&lt;0.5),"-",IFERROR('Tabel 2'!D14/'Tabel 1'!$D14*100,"-"))</f>
        <v>3.829591647331787</v>
      </c>
      <c r="E14" s="63"/>
      <c r="F14" s="63">
        <f>IF(OR('Tabel 1'!$G14&lt;5,'Tabel 2'!F14&lt;0.5),"-",IFERROR('Tabel 2'!F14/'Tabel 1'!$G14*100,"-"))</f>
        <v>5.6201550387596901</v>
      </c>
      <c r="G14" s="63">
        <f>IF(OR('Tabel 1'!$G14&lt;5,'Tabel 2'!G14&lt;0.5),"-",IFERROR('Tabel 2'!G14/'Tabel 1'!$G14*100,"-"))</f>
        <v>4.6894554263565897</v>
      </c>
      <c r="H14" s="63"/>
      <c r="I14" s="63">
        <f>IF(OR('Tabel 1'!$J14&lt;5,'Tabel 2'!I14&lt;0.5),"-",IFERROR('Tabel 2'!I14/'Tabel 1'!$J14*100,"-"))</f>
        <v>4.860215053763441</v>
      </c>
      <c r="J14" s="63">
        <f>IF(OR('Tabel 1'!$J14&lt;5,'Tabel 2'!J14&lt;0.5),"-",IFERROR('Tabel 2'!J14/'Tabel 1'!$J14*100,"-"))</f>
        <v>4.2112602150537635</v>
      </c>
      <c r="L14" s="64"/>
      <c r="P14" s="64"/>
    </row>
    <row r="15" spans="1:19" ht="15.75" customHeight="1" x14ac:dyDescent="0.2">
      <c r="A15" s="50" t="s">
        <v>29</v>
      </c>
      <c r="C15" s="62">
        <f>IF(OR('Tabel 1'!$D15&lt;5,'Tabel 2'!C15&lt;0.5),"-",IFERROR('Tabel 2'!C15/'Tabel 1'!$D15*100,"-"))</f>
        <v>15.654205607476634</v>
      </c>
      <c r="D15" s="62">
        <f>IF(OR('Tabel 1'!$D15&lt;5,'Tabel 2'!D15&lt;0.5),"-",IFERROR('Tabel 2'!D15/'Tabel 1'!$D15*100,"-"))</f>
        <v>13.389974299065422</v>
      </c>
      <c r="E15" s="63"/>
      <c r="F15" s="62">
        <f>IF(OR('Tabel 1'!$G15&lt;5,'Tabel 2'!F15&lt;0.5),"-",IFERROR('Tabel 2'!F15/'Tabel 1'!$G15*100,"-"))</f>
        <v>13.720316622691293</v>
      </c>
      <c r="G15" s="62">
        <f>IF(OR('Tabel 1'!$G15&lt;5,'Tabel 2'!G15&lt;0.5),"-",IFERROR('Tabel 2'!G15/'Tabel 1'!$G15*100,"-"))</f>
        <v>11.057394312518323</v>
      </c>
      <c r="H15" s="63"/>
      <c r="I15" s="62">
        <f>IF(OR('Tabel 1'!$J15&lt;5,'Tabel 2'!I15&lt;0.5),"-",IFERROR('Tabel 2'!I15/'Tabel 1'!$J15*100,"-"))</f>
        <v>14.249201277955272</v>
      </c>
      <c r="J15" s="62">
        <f>IF(OR('Tabel 1'!$J15&lt;5,'Tabel 2'!J15&lt;0.5),"-",IFERROR('Tabel 2'!J15/'Tabel 1'!$J15*100,"-"))</f>
        <v>11.695313951011713</v>
      </c>
      <c r="L15" s="64"/>
      <c r="P15" s="64"/>
    </row>
    <row r="16" spans="1:19" ht="15.75" customHeight="1" x14ac:dyDescent="0.2">
      <c r="A16" s="52" t="s">
        <v>30</v>
      </c>
      <c r="C16" s="63">
        <f>IF(OR('Tabel 1'!$D16&lt;5,'Tabel 2'!C16&lt;0.5),"-",IFERROR('Tabel 2'!C16/'Tabel 1'!$D16*100,"-"))</f>
        <v>7.6588337684943424</v>
      </c>
      <c r="D16" s="63">
        <f>IF(OR('Tabel 1'!$D16&lt;5,'Tabel 2'!D16&lt;0.5),"-",IFERROR('Tabel 2'!D16/'Tabel 1'!$D16*100,"-"))</f>
        <v>6.0874769364664925</v>
      </c>
      <c r="E16" s="63"/>
      <c r="F16" s="63">
        <f>IF(OR('Tabel 1'!$G16&lt;5,'Tabel 2'!F16&lt;0.5),"-",IFERROR('Tabel 2'!F16/'Tabel 1'!$G16*100,"-"))</f>
        <v>6.6793893129770989</v>
      </c>
      <c r="G16" s="63">
        <f>IF(OR('Tabel 1'!$G16&lt;5,'Tabel 2'!G16&lt;0.5),"-",IFERROR('Tabel 2'!G16/'Tabel 1'!$G16*100,"-"))</f>
        <v>5.717602576335878</v>
      </c>
      <c r="H16" s="63"/>
      <c r="I16" s="63">
        <f>IF(OR('Tabel 1'!$J16&lt;5,'Tabel 2'!I16&lt;0.5),"-",IFERROR('Tabel 2'!I16/'Tabel 1'!$J16*100,"-"))</f>
        <v>7.0261941448382128</v>
      </c>
      <c r="J16" s="63">
        <f>IF(OR('Tabel 1'!$J16&lt;5,'Tabel 2'!J16&lt;0.5),"-",IFERROR('Tabel 2'!J16/'Tabel 1'!$J16*100,"-"))</f>
        <v>5.8485688751926039</v>
      </c>
      <c r="L16" s="64"/>
      <c r="P16" s="64"/>
    </row>
    <row r="17" spans="1:16" ht="15.75" hidden="1" customHeight="1" x14ac:dyDescent="0.2">
      <c r="A17" s="50" t="s">
        <v>31</v>
      </c>
      <c r="C17" s="62">
        <f>IF(OR('Tabel 1'!$D17&lt;5,'Tabel 2'!C17&lt;0.5),"-",IFERROR('Tabel 2'!C17/'Tabel 1'!$D17*100,"-"))</f>
        <v>2.4819855884707769</v>
      </c>
      <c r="D17" s="62">
        <f>IF(OR('Tabel 1'!$D17&lt;5,'Tabel 2'!D17&lt;0.5),"-",IFERROR('Tabel 2'!D17/'Tabel 1'!$D17*100,"-"))</f>
        <v>2.2822225780624499</v>
      </c>
      <c r="E17" s="63"/>
      <c r="F17" s="62">
        <f>IF(OR('Tabel 1'!$G17&lt;5,'Tabel 2'!F17&lt;0.5),"-",IFERROR('Tabel 2'!F17/'Tabel 1'!$G17*100,"-"))</f>
        <v>4.2096219931271479</v>
      </c>
      <c r="G17" s="62">
        <f>IF(OR('Tabel 1'!$G17&lt;5,'Tabel 2'!G17&lt;0.5),"-",IFERROR('Tabel 2'!G17/'Tabel 1'!$G17*100,"-"))</f>
        <v>3.8187457044673545</v>
      </c>
      <c r="H17" s="63"/>
      <c r="I17" s="62">
        <f>IF(OR('Tabel 1'!$J17&lt;5,'Tabel 2'!I17&lt;0.5),"-",IFERROR('Tabel 2'!I17/'Tabel 1'!$J17*100,"-"))</f>
        <v>3.3153750518027354</v>
      </c>
      <c r="J17" s="62">
        <f>IF(OR('Tabel 1'!$J17&lt;5,'Tabel 2'!J17&lt;0.5),"-",IFERROR('Tabel 2'!J17/'Tabel 1'!$J17*100,"-"))</f>
        <v>3.0234214670534607</v>
      </c>
      <c r="L17" s="64"/>
      <c r="P17" s="64"/>
    </row>
    <row r="18" spans="1:16" ht="15.75" hidden="1" customHeight="1" x14ac:dyDescent="0.2">
      <c r="A18" s="52" t="s">
        <v>32</v>
      </c>
      <c r="C18" s="63">
        <f>IF(OR('Tabel 1'!$D18&lt;5,'Tabel 2'!C18&lt;0.5),"-",IFERROR('Tabel 2'!C18/'Tabel 1'!$D18*100,"-"))</f>
        <v>3.6842105263157889</v>
      </c>
      <c r="D18" s="63">
        <f>IF(OR('Tabel 1'!$D18&lt;5,'Tabel 2'!D18&lt;0.5),"-",IFERROR('Tabel 2'!D18/'Tabel 1'!$D18*100,"-"))</f>
        <v>2.5871</v>
      </c>
      <c r="E18" s="63"/>
      <c r="F18" s="63">
        <f>IF(OR('Tabel 1'!$G18&lt;5,'Tabel 2'!F18&lt;0.5),"-",IFERROR('Tabel 2'!F18/'Tabel 1'!$G18*100,"-"))</f>
        <v>6.9246435845213856</v>
      </c>
      <c r="G18" s="63">
        <f>IF(OR('Tabel 1'!$G18&lt;5,'Tabel 2'!G18&lt;0.5),"-",IFERROR('Tabel 2'!G18/'Tabel 1'!$G18*100,"-"))</f>
        <v>5.5882708757637474</v>
      </c>
      <c r="H18" s="63"/>
      <c r="I18" s="63">
        <f>IF(OR('Tabel 1'!$J18&lt;5,'Tabel 2'!I18&lt;0.5),"-",IFERROR('Tabel 2'!I18/'Tabel 1'!$J18*100,"-"))</f>
        <v>6.0205580029368582</v>
      </c>
      <c r="J18" s="63">
        <f>IF(OR('Tabel 1'!$J18&lt;5,'Tabel 2'!J18&lt;0.5),"-",IFERROR('Tabel 2'!J18/'Tabel 1'!$J18*100,"-"))</f>
        <v>4.7509397944199714</v>
      </c>
      <c r="L18" s="64"/>
      <c r="P18" s="64"/>
    </row>
    <row r="19" spans="1:16" ht="15.75" hidden="1" customHeight="1" x14ac:dyDescent="0.2">
      <c r="A19" s="50" t="s">
        <v>33</v>
      </c>
      <c r="C19" s="62">
        <f>IF(OR('Tabel 1'!$D19&lt;5,'Tabel 2'!C19&lt;0.5),"-",IFERROR('Tabel 2'!C19/'Tabel 1'!$D19*100,"-"))</f>
        <v>1.6260162601626018</v>
      </c>
      <c r="D19" s="62">
        <f>IF(OR('Tabel 1'!$D19&lt;5,'Tabel 2'!D19&lt;0.5),"-",IFERROR('Tabel 2'!D19/'Tabel 1'!$D19*100,"-"))</f>
        <v>1.0435772357723578</v>
      </c>
      <c r="E19" s="63"/>
      <c r="F19" s="62">
        <f>IF(OR('Tabel 1'!$G19&lt;5,'Tabel 2'!F19&lt;0.5),"-",IFERROR('Tabel 2'!F19/'Tabel 1'!$G19*100,"-"))</f>
        <v>2.8985507246376812</v>
      </c>
      <c r="G19" s="62">
        <f>IF(OR('Tabel 1'!$G19&lt;5,'Tabel 2'!G19&lt;0.5),"-",IFERROR('Tabel 2'!G19/'Tabel 1'!$G19*100,"-"))</f>
        <v>2.4547777777777777</v>
      </c>
      <c r="H19" s="63"/>
      <c r="I19" s="62">
        <f>IF(OR('Tabel 1'!$J19&lt;5,'Tabel 2'!I19&lt;0.5),"-",IFERROR('Tabel 2'!I19/'Tabel 1'!$J19*100,"-"))</f>
        <v>2.4242424242424243</v>
      </c>
      <c r="J19" s="62">
        <f>IF(OR('Tabel 1'!$J19&lt;5,'Tabel 2'!J19&lt;0.5),"-",IFERROR('Tabel 2'!J19/'Tabel 1'!$J19*100,"-"))</f>
        <v>1.9287848484848484</v>
      </c>
      <c r="L19" s="64"/>
      <c r="P19" s="64"/>
    </row>
    <row r="20" spans="1:16" ht="15.75" hidden="1" customHeight="1" x14ac:dyDescent="0.2">
      <c r="A20" s="52" t="s">
        <v>34</v>
      </c>
      <c r="C20" s="63">
        <f>IF(OR('Tabel 1'!$D20&lt;5,'Tabel 2'!C20&lt;0.5),"-",IFERROR('Tabel 2'!C20/'Tabel 1'!$D20*100,"-"))</f>
        <v>2.3316062176165802</v>
      </c>
      <c r="D20" s="63">
        <f>IF(OR('Tabel 1'!$D20&lt;5,'Tabel 2'!D20&lt;0.5),"-",IFERROR('Tabel 2'!D20/'Tabel 1'!$D20*100,"-"))</f>
        <v>1.9063652849740935</v>
      </c>
      <c r="E20" s="63"/>
      <c r="F20" s="63">
        <f>IF(OR('Tabel 1'!$G20&lt;5,'Tabel 2'!F20&lt;0.5),"-",IFERROR('Tabel 2'!F20/'Tabel 1'!$G20*100,"-"))</f>
        <v>8.6614173228346463</v>
      </c>
      <c r="G20" s="63">
        <f>IF(OR('Tabel 1'!$G20&lt;5,'Tabel 2'!G20&lt;0.5),"-",IFERROR('Tabel 2'!G20/'Tabel 1'!$G20*100,"-"))</f>
        <v>7.0970787401574791</v>
      </c>
      <c r="H20" s="63"/>
      <c r="I20" s="63">
        <f>IF(OR('Tabel 1'!$J20&lt;5,'Tabel 2'!I20&lt;0.5),"-",IFERROR('Tabel 2'!I20/'Tabel 1'!$J20*100,"-"))</f>
        <v>3.8986354775828458</v>
      </c>
      <c r="J20" s="63">
        <f>IF(OR('Tabel 1'!$J20&lt;5,'Tabel 2'!J20&lt;0.5),"-",IFERROR('Tabel 2'!J20/'Tabel 1'!$J20*100,"-"))</f>
        <v>3.1913957115009746</v>
      </c>
      <c r="L20" s="64"/>
      <c r="P20" s="64"/>
    </row>
    <row r="21" spans="1:16" ht="15.75" customHeight="1" x14ac:dyDescent="0.2">
      <c r="A21" s="50" t="s">
        <v>35</v>
      </c>
      <c r="B21" s="62">
        <v>0</v>
      </c>
      <c r="C21" s="62">
        <f>IF(OR('Tabel 1'!$D21&lt;5,'Tabel 2'!C21&lt;0.5),"-",IFERROR('Tabel 2'!C21/'Tabel 1'!$D21*100,"-"))</f>
        <v>2.5154004106776182</v>
      </c>
      <c r="D21" s="62">
        <f>IF(OR('Tabel 1'!$D21&lt;5,'Tabel 2'!D21&lt;0.5),"-",IFERROR('Tabel 2'!D21/'Tabel 1'!$D21*100,"-"))</f>
        <v>2.1592720739219713</v>
      </c>
      <c r="E21" s="63"/>
      <c r="F21" s="62">
        <f>IF(OR('Tabel 1'!$G21&lt;5,'Tabel 2'!F21&lt;0.5),"-",IFERROR('Tabel 2'!F21/'Tabel 1'!$G21*100,"-"))</f>
        <v>5.0276520864756158</v>
      </c>
      <c r="G21" s="62">
        <f>IF(OR('Tabel 1'!$G21&lt;5,'Tabel 2'!G21&lt;0.5),"-",IFERROR('Tabel 2'!G21/'Tabel 1'!$G21*100,"-"))</f>
        <v>4.3229401709401705</v>
      </c>
      <c r="H21" s="63"/>
      <c r="I21" s="62">
        <f>IF(OR('Tabel 1'!$J21&lt;5,'Tabel 2'!I21&lt;0.5),"-",IFERROR('Tabel 2'!I21/'Tabel 1'!$J21*100,"-"))</f>
        <v>3.7846075692151384</v>
      </c>
      <c r="J21" s="62">
        <f>IF(OR('Tabel 1'!$J21&lt;5,'Tabel 2'!J21&lt;0.5),"-",IFERROR('Tabel 2'!J21/'Tabel 1'!$J21*100,"-"))</f>
        <v>3.2523723647447293</v>
      </c>
      <c r="L21" s="64"/>
      <c r="P21" s="64"/>
    </row>
    <row r="22" spans="1:16" ht="15.75" customHeight="1" x14ac:dyDescent="0.2">
      <c r="A22" s="52" t="s">
        <v>36</v>
      </c>
      <c r="C22" s="63">
        <f>IF(OR('Tabel 1'!$D22&lt;5,'Tabel 2'!C22&lt;0.5),"-",IFERROR('Tabel 2'!C22/'Tabel 1'!$D22*100,"-"))</f>
        <v>2.6315789473684208</v>
      </c>
      <c r="D22" s="63">
        <f>IF(OR('Tabel 1'!$D22&lt;5,'Tabel 2'!D22&lt;0.5),"-",IFERROR('Tabel 2'!D22/'Tabel 1'!$D22*100,"-"))</f>
        <v>1.8307631578947368</v>
      </c>
      <c r="E22" s="63"/>
      <c r="F22" s="63">
        <f>IF(OR('Tabel 1'!$G22&lt;5,'Tabel 2'!F22&lt;0.5),"-",IFERROR('Tabel 2'!F22/'Tabel 1'!$G22*100,"-"))</f>
        <v>9.0361445783132535</v>
      </c>
      <c r="G22" s="63">
        <f>IF(OR('Tabel 1'!$G22&lt;5,'Tabel 2'!G22&lt;0.5),"-",IFERROR('Tabel 2'!G22/'Tabel 1'!$G22*100,"-"))</f>
        <v>7.5935240963855426</v>
      </c>
      <c r="H22" s="63"/>
      <c r="I22" s="63">
        <f>IF(OR('Tabel 1'!$J22&lt;5,'Tabel 2'!I22&lt;0.5),"-",IFERROR('Tabel 2'!I22/'Tabel 1'!$J22*100,"-"))</f>
        <v>5.6179775280898872</v>
      </c>
      <c r="J22" s="63">
        <f>IF(OR('Tabel 1'!$J22&lt;5,'Tabel 2'!J22&lt;0.5),"-",IFERROR('Tabel 2'!J22/'Tabel 1'!$J22*100,"-"))</f>
        <v>4.5178932584269669</v>
      </c>
      <c r="L22" s="64"/>
      <c r="P22" s="64"/>
    </row>
    <row r="23" spans="1:16" ht="15.75" customHeight="1" x14ac:dyDescent="0.2">
      <c r="A23" s="50" t="s">
        <v>37</v>
      </c>
      <c r="C23" s="62">
        <f>IF(OR('Tabel 1'!$D23&lt;5,'Tabel 2'!C23&lt;0.5),"-",IFERROR('Tabel 2'!C23/'Tabel 1'!$D23*100,"-"))</f>
        <v>6.5217391304347823</v>
      </c>
      <c r="D23" s="62">
        <f>IF(OR('Tabel 1'!$D23&lt;5,'Tabel 2'!D23&lt;0.5),"-",IFERROR('Tabel 2'!D23/'Tabel 1'!$D23*100,"-"))</f>
        <v>4.4866739130434787</v>
      </c>
      <c r="E23" s="63"/>
      <c r="F23" s="62">
        <f>IF(OR('Tabel 1'!$G23&lt;5,'Tabel 2'!F23&lt;0.5),"-",IFERROR('Tabel 2'!F23/'Tabel 1'!$G23*100,"-"))</f>
        <v>11.676646706586826</v>
      </c>
      <c r="G23" s="62">
        <f>IF(OR('Tabel 1'!$G23&lt;5,'Tabel 2'!G23&lt;0.5),"-",IFERROR('Tabel 2'!G23/'Tabel 1'!$G23*100,"-"))</f>
        <v>9.2916526946107787</v>
      </c>
      <c r="H23" s="63"/>
      <c r="I23" s="62">
        <f>IF(OR('Tabel 1'!$J23&lt;5,'Tabel 2'!I23&lt;0.5),"-",IFERROR('Tabel 2'!I23/'Tabel 1'!$J23*100,"-"))</f>
        <v>11.052631578947368</v>
      </c>
      <c r="J23" s="62">
        <f>IF(OR('Tabel 1'!$J23&lt;5,'Tabel 2'!J23&lt;0.5),"-",IFERROR('Tabel 2'!J23/'Tabel 1'!$J23*100,"-"))</f>
        <v>8.7099973684210532</v>
      </c>
      <c r="L23" s="64"/>
      <c r="P23" s="64"/>
    </row>
    <row r="24" spans="1:16" ht="15.75" customHeight="1" x14ac:dyDescent="0.2">
      <c r="A24" s="52" t="s">
        <v>38</v>
      </c>
      <c r="C24" s="63">
        <f>IF(OR('Tabel 1'!$D24&lt;5,'Tabel 2'!C24&lt;0.5),"-",IFERROR('Tabel 2'!C24/'Tabel 1'!$D24*100,"-"))</f>
        <v>2.4608501118568231</v>
      </c>
      <c r="D24" s="63">
        <f>IF(OR('Tabel 1'!$D24&lt;5,'Tabel 2'!D24&lt;0.5),"-",IFERROR('Tabel 2'!D24/'Tabel 1'!$D24*100,"-"))</f>
        <v>2.0879753914988815</v>
      </c>
      <c r="E24" s="63"/>
      <c r="F24" s="63">
        <f>IF(OR('Tabel 1'!$G24&lt;5,'Tabel 2'!F24&lt;0.5),"-",IFERROR('Tabel 2'!F24/'Tabel 1'!$G24*100,"-"))</f>
        <v>3.5733622089875476</v>
      </c>
      <c r="G24" s="63">
        <f>IF(OR('Tabel 1'!$G24&lt;5,'Tabel 2'!G24&lt;0.5),"-",IFERROR('Tabel 2'!G24/'Tabel 1'!$G24*100,"-"))</f>
        <v>2.6348608554412558</v>
      </c>
      <c r="H24" s="63"/>
      <c r="I24" s="63">
        <f>IF(OR('Tabel 1'!$J24&lt;5,'Tabel 2'!I24&lt;0.5),"-",IFERROR('Tabel 2'!I24/'Tabel 1'!$J24*100,"-"))</f>
        <v>3.3565823888404531</v>
      </c>
      <c r="J24" s="63">
        <f>IF(OR('Tabel 1'!$J24&lt;5,'Tabel 2'!J24&lt;0.5),"-",IFERROR('Tabel 2'!J24/'Tabel 1'!$J24*100,"-"))</f>
        <v>2.5282968613775063</v>
      </c>
      <c r="L24" s="64"/>
      <c r="P24" s="64"/>
    </row>
    <row r="25" spans="1:16" ht="15.75" customHeight="1" x14ac:dyDescent="0.2">
      <c r="A25" s="50" t="s">
        <v>39</v>
      </c>
      <c r="C25" s="62">
        <f>IF(OR('Tabel 1'!$D25&lt;5,'Tabel 2'!C25&lt;0.5),"-",IFERROR('Tabel 2'!C25/'Tabel 1'!$D25*100,"-"))</f>
        <v>5.0295857988165684</v>
      </c>
      <c r="D25" s="62">
        <f>IF(OR('Tabel 1'!$D25&lt;5,'Tabel 2'!D25&lt;0.5),"-",IFERROR('Tabel 2'!D25/'Tabel 1'!$D25*100,"-"))</f>
        <v>4.413050295857988</v>
      </c>
      <c r="E25" s="63"/>
      <c r="F25" s="62">
        <f>IF(OR('Tabel 1'!$G25&lt;5,'Tabel 2'!F25&lt;0.5),"-",IFERROR('Tabel 2'!F25/'Tabel 1'!$G25*100,"-"))</f>
        <v>3.7686469510599321</v>
      </c>
      <c r="G25" s="62">
        <f>IF(OR('Tabel 1'!$G25&lt;5,'Tabel 2'!G25&lt;0.5),"-",IFERROR('Tabel 2'!G25/'Tabel 1'!$G25*100,"-"))</f>
        <v>3.0987678618162784</v>
      </c>
      <c r="H25" s="63"/>
      <c r="I25" s="62">
        <f>IF(OR('Tabel 1'!$J25&lt;5,'Tabel 2'!I25&lt;0.5),"-",IFERROR('Tabel 2'!I25/'Tabel 1'!$J25*100,"-"))</f>
        <v>4.0982022037502421</v>
      </c>
      <c r="J25" s="62">
        <f>IF(OR('Tabel 1'!$J25&lt;5,'Tabel 2'!J25&lt;0.5),"-",IFERROR('Tabel 2'!J25/'Tabel 1'!$J25*100,"-"))</f>
        <v>3.4422648366518462</v>
      </c>
      <c r="L25" s="64"/>
      <c r="P25" s="64"/>
    </row>
    <row r="26" spans="1:16" ht="15.75" customHeight="1" x14ac:dyDescent="0.2">
      <c r="A26" s="52" t="s">
        <v>40</v>
      </c>
      <c r="C26" s="63">
        <f>IF(OR('Tabel 1'!$D26&lt;5,'Tabel 2'!C26&lt;0.5),"-",IFERROR('Tabel 2'!C26/'Tabel 1'!$D26*100,"-"))</f>
        <v>3.1799163179916317</v>
      </c>
      <c r="D26" s="63">
        <f>IF(OR('Tabel 1'!$D26&lt;5,'Tabel 2'!D26&lt;0.5),"-",IFERROR('Tabel 2'!D26/'Tabel 1'!$D26*100,"-"))</f>
        <v>1.7267210599721059</v>
      </c>
      <c r="E26" s="63"/>
      <c r="F26" s="63">
        <f>IF(OR('Tabel 1'!$G26&lt;5,'Tabel 2'!F26&lt;0.5),"-",IFERROR('Tabel 2'!F26/'Tabel 1'!$G26*100,"-"))</f>
        <v>3.7503146237100431</v>
      </c>
      <c r="G26" s="63">
        <f>IF(OR('Tabel 1'!$G26&lt;5,'Tabel 2'!G26&lt;0.5),"-",IFERROR('Tabel 2'!G26/'Tabel 1'!$G26*100,"-"))</f>
        <v>1.9878221746790838</v>
      </c>
      <c r="H26" s="63"/>
      <c r="I26" s="63">
        <f>IF(OR('Tabel 1'!$J26&lt;5,'Tabel 2'!I26&lt;0.5),"-",IFERROR('Tabel 2'!I26/'Tabel 1'!$J26*100,"-"))</f>
        <v>3.5729771919174396</v>
      </c>
      <c r="J26" s="63">
        <f>IF(OR('Tabel 1'!$J26&lt;5,'Tabel 2'!J26&lt;0.5),"-",IFERROR('Tabel 2'!J26/'Tabel 1'!$J26*100,"-"))</f>
        <v>1.9066455641314717</v>
      </c>
      <c r="L26" s="64"/>
      <c r="P26" s="64"/>
    </row>
    <row r="27" spans="1:16" ht="15.75" customHeight="1" x14ac:dyDescent="0.2">
      <c r="A27" s="50" t="s">
        <v>41</v>
      </c>
      <c r="C27" s="62">
        <f>IF(OR('Tabel 1'!$D27&lt;5,'Tabel 2'!C27&lt;0.5),"-",IFERROR('Tabel 2'!C27/'Tabel 1'!$D27*100,"-"))</f>
        <v>5.6962025316455698</v>
      </c>
      <c r="D27" s="62">
        <f>IF(OR('Tabel 1'!$D27&lt;5,'Tabel 2'!D27&lt;0.5),"-",IFERROR('Tabel 2'!D27/'Tabel 1'!$D27*100,"-"))</f>
        <v>2.7619050632911391</v>
      </c>
      <c r="E27" s="63"/>
      <c r="F27" s="62">
        <f>IF(OR('Tabel 1'!$G27&lt;5,'Tabel 2'!F27&lt;0.5),"-",IFERROR('Tabel 2'!F27/'Tabel 1'!$G27*100,"-"))</f>
        <v>4.3703277745830942</v>
      </c>
      <c r="G27" s="62">
        <f>IF(OR('Tabel 1'!$G27&lt;5,'Tabel 2'!G27&lt;0.5),"-",IFERROR('Tabel 2'!G27/'Tabel 1'!$G27*100,"-"))</f>
        <v>2.1312783208740655</v>
      </c>
      <c r="H27" s="63"/>
      <c r="I27" s="62">
        <f>IF(OR('Tabel 1'!$J27&lt;5,'Tabel 2'!I27&lt;0.5),"-",IFERROR('Tabel 2'!I27/'Tabel 1'!$J27*100,"-"))</f>
        <v>4.5742092457420922</v>
      </c>
      <c r="J27" s="62">
        <f>IF(OR('Tabel 1'!$J27&lt;5,'Tabel 2'!J27&lt;0.5),"-",IFERROR('Tabel 2'!J27/'Tabel 1'!$J27*100,"-"))</f>
        <v>2.2282506082725062</v>
      </c>
      <c r="L27" s="64"/>
      <c r="P27" s="64"/>
    </row>
    <row r="28" spans="1:16" ht="15.75" customHeight="1" x14ac:dyDescent="0.2">
      <c r="A28" s="52" t="s">
        <v>191</v>
      </c>
      <c r="C28" s="63">
        <f>IF(OR('Tabel 1'!$D28&lt;5,'Tabel 2'!C28&lt;0.5),"-",IFERROR('Tabel 2'!C28/'Tabel 1'!$D28*100,"-"))</f>
        <v>6.4688229409803277</v>
      </c>
      <c r="D28" s="63">
        <f>IF(OR('Tabel 1'!$D28&lt;5,'Tabel 2'!D28&lt;0.5),"-",IFERROR('Tabel 2'!D28/'Tabel 1'!$D28*100,"-"))</f>
        <v>5.628500500166723</v>
      </c>
      <c r="E28" s="63"/>
      <c r="F28" s="63">
        <f>IF(OR('Tabel 1'!$G28&lt;5,'Tabel 2'!F28&lt;0.5),"-",IFERROR('Tabel 2'!F28/'Tabel 1'!$G28*100,"-"))</f>
        <v>8.5034013605442169</v>
      </c>
      <c r="G28" s="63">
        <f>IF(OR('Tabel 1'!$G28&lt;5,'Tabel 2'!G28&lt;0.5),"-",IFERROR('Tabel 2'!G28/'Tabel 1'!$G28*100,"-"))</f>
        <v>7.0096300366300364</v>
      </c>
      <c r="H28" s="63"/>
      <c r="I28" s="63">
        <f>IF(OR('Tabel 1'!$J28&lt;5,'Tabel 2'!I28&lt;0.5),"-",IFERROR('Tabel 2'!I28/'Tabel 1'!$J28*100,"-"))</f>
        <v>7.6088550065972731</v>
      </c>
      <c r="J28" s="63">
        <f>IF(OR('Tabel 1'!$J28&lt;5,'Tabel 2'!J28&lt;0.5),"-",IFERROR('Tabel 2'!J28/'Tabel 1'!$J28*100,"-"))</f>
        <v>6.4023866002052481</v>
      </c>
      <c r="L28" s="64"/>
      <c r="P28" s="64"/>
    </row>
    <row r="29" spans="1:16" ht="15.75" customHeight="1" x14ac:dyDescent="0.2">
      <c r="A29" s="50" t="s">
        <v>43</v>
      </c>
      <c r="C29" s="62">
        <f>IF(OR('Tabel 1'!$D29&lt;5,'Tabel 2'!C29&lt;0.5),"-",IFERROR('Tabel 2'!C29/'Tabel 1'!$D29*100,"-"))</f>
        <v>1.1551155115511551</v>
      </c>
      <c r="D29" s="62">
        <f>IF(OR('Tabel 1'!$D29&lt;5,'Tabel 2'!D29&lt;0.5),"-",IFERROR('Tabel 2'!D29/'Tabel 1'!$D29*100,"-"))</f>
        <v>0.70543399339933999</v>
      </c>
      <c r="E29" s="63"/>
      <c r="F29" s="62">
        <f>IF(OR('Tabel 1'!$G29&lt;5,'Tabel 2'!F29&lt;0.5),"-",IFERROR('Tabel 2'!F29/'Tabel 1'!$G29*100,"-"))</f>
        <v>1.6194331983805668</v>
      </c>
      <c r="G29" s="62">
        <f>IF(OR('Tabel 1'!$G29&lt;5,'Tabel 2'!G29&lt;0.5),"-",IFERROR('Tabel 2'!G29/'Tabel 1'!$G29*100,"-"))</f>
        <v>0.72219433198380567</v>
      </c>
      <c r="H29" s="63"/>
      <c r="I29" s="62">
        <f>IF(OR('Tabel 1'!$J29&lt;5,'Tabel 2'!I29&lt;0.5),"-",IFERROR('Tabel 2'!I29/'Tabel 1'!$J29*100,"-"))</f>
        <v>1.2895662368112544</v>
      </c>
      <c r="J29" s="62">
        <f>IF(OR('Tabel 1'!$J29&lt;5,'Tabel 2'!J29&lt;0.5),"-",IFERROR('Tabel 2'!J29/'Tabel 1'!$J29*100,"-"))</f>
        <v>0.71028722157092605</v>
      </c>
      <c r="L29" s="64"/>
      <c r="P29" s="64"/>
    </row>
    <row r="30" spans="1:16" ht="15.75" customHeight="1" x14ac:dyDescent="0.2">
      <c r="A30" s="52" t="s">
        <v>44</v>
      </c>
      <c r="C30" s="63">
        <f>IF(OR('Tabel 1'!$D30&lt;5,'Tabel 2'!C30&lt;0.5),"-",IFERROR('Tabel 2'!C30/'Tabel 1'!$D30*100,"-"))</f>
        <v>4.0685224839400433</v>
      </c>
      <c r="D30" s="63">
        <f>IF(OR('Tabel 1'!$D30&lt;5,'Tabel 2'!D30&lt;0.5),"-",IFERROR('Tabel 2'!D30/'Tabel 1'!$D30*100,"-"))</f>
        <v>3.401977516059957</v>
      </c>
      <c r="E30" s="63"/>
      <c r="F30" s="63">
        <f>IF(OR('Tabel 1'!$G30&lt;5,'Tabel 2'!F30&lt;0.5),"-",IFERROR('Tabel 2'!F30/'Tabel 1'!$G30*100,"-"))</f>
        <v>4.2440318302387263</v>
      </c>
      <c r="G30" s="63">
        <f>IF(OR('Tabel 1'!$G30&lt;5,'Tabel 2'!G30&lt;0.5),"-",IFERROR('Tabel 2'!G30/'Tabel 1'!$G30*100,"-"))</f>
        <v>3.6143482379689278</v>
      </c>
      <c r="H30" s="63"/>
      <c r="I30" s="63">
        <f>IF(OR('Tabel 1'!$J30&lt;5,'Tabel 2'!I30&lt;0.5),"-",IFERROR('Tabel 2'!I30/'Tabel 1'!$J30*100,"-"))</f>
        <v>4.1981528127623848</v>
      </c>
      <c r="J30" s="63">
        <f>IF(OR('Tabel 1'!$J30&lt;5,'Tabel 2'!J30&lt;0.5),"-",IFERROR('Tabel 2'!J30/'Tabel 1'!$J30*100,"-"))</f>
        <v>3.5588334732717599</v>
      </c>
      <c r="L30" s="64"/>
      <c r="P30" s="64"/>
    </row>
    <row r="31" spans="1:16" ht="15.75" customHeight="1" x14ac:dyDescent="0.2">
      <c r="A31" s="50" t="s">
        <v>45</v>
      </c>
      <c r="C31" s="62">
        <f>IF(OR('Tabel 1'!$D31&lt;5,'Tabel 2'!C31&lt;0.5),"-",IFERROR('Tabel 2'!C31/'Tabel 1'!$D31*100,"-"))</f>
        <v>2.7906976744186047</v>
      </c>
      <c r="D31" s="62">
        <f>IF(OR('Tabel 1'!$D31&lt;5,'Tabel 2'!D31&lt;0.5),"-",IFERROR('Tabel 2'!D31/'Tabel 1'!$D31*100,"-"))</f>
        <v>1.9938534883720931</v>
      </c>
      <c r="E31" s="63"/>
      <c r="F31" s="62">
        <f>IF(OR('Tabel 1'!$G31&lt;5,'Tabel 2'!F31&lt;0.5),"-",IFERROR('Tabel 2'!F31/'Tabel 1'!$G31*100,"-"))</f>
        <v>3.2846715328467155</v>
      </c>
      <c r="G31" s="62">
        <f>IF(OR('Tabel 1'!$G31&lt;5,'Tabel 2'!G31&lt;0.5),"-",IFERROR('Tabel 2'!G31/'Tabel 1'!$G31*100,"-"))</f>
        <v>2.4866587591240874</v>
      </c>
      <c r="H31" s="63"/>
      <c r="I31" s="62">
        <f>IF(OR('Tabel 1'!$J31&lt;5,'Tabel 2'!I31&lt;0.5),"-",IFERROR('Tabel 2'!I31/'Tabel 1'!$J31*100,"-"))</f>
        <v>3.0674846625766872</v>
      </c>
      <c r="J31" s="62">
        <f>IF(OR('Tabel 1'!$J31&lt;5,'Tabel 2'!J31&lt;0.5),"-",IFERROR('Tabel 2'!J31/'Tabel 1'!$J31*100,"-"))</f>
        <v>2.2699856850715747</v>
      </c>
      <c r="L31" s="64"/>
      <c r="P31" s="64"/>
    </row>
    <row r="32" spans="1:16" ht="15.75" customHeight="1" x14ac:dyDescent="0.2">
      <c r="A32" s="52" t="s">
        <v>46</v>
      </c>
      <c r="C32" s="63">
        <f>IF(OR('Tabel 1'!$D32&lt;5,'Tabel 2'!C32&lt;0.5),"-",IFERROR('Tabel 2'!C32/'Tabel 1'!$D32*100,"-"))</f>
        <v>4.154302670623145</v>
      </c>
      <c r="D32" s="63">
        <f>IF(OR('Tabel 1'!$D32&lt;5,'Tabel 2'!D32&lt;0.5),"-",IFERROR('Tabel 2'!D32/'Tabel 1'!$D32*100,"-"))</f>
        <v>3.5038086053412467</v>
      </c>
      <c r="E32" s="63"/>
      <c r="F32" s="63">
        <f>IF(OR('Tabel 1'!$G32&lt;5,'Tabel 2'!F32&lt;0.5),"-",IFERROR('Tabel 2'!F32/'Tabel 1'!$G32*100,"-"))</f>
        <v>4.6339202965708992</v>
      </c>
      <c r="G32" s="63">
        <f>IF(OR('Tabel 1'!$G32&lt;5,'Tabel 2'!G32&lt;0.5),"-",IFERROR('Tabel 2'!G32/'Tabel 1'!$G32*100,"-"))</f>
        <v>3.6001974050046339</v>
      </c>
      <c r="H32" s="63"/>
      <c r="I32" s="63">
        <f>IF(OR('Tabel 1'!$J32&lt;5,'Tabel 2'!I32&lt;0.5),"-",IFERROR('Tabel 2'!I32/'Tabel 1'!$J32*100,"-"))</f>
        <v>4.4495151169423846</v>
      </c>
      <c r="J32" s="63">
        <f>IF(OR('Tabel 1'!$J32&lt;5,'Tabel 2'!J32&lt;0.5),"-",IFERROR('Tabel 2'!J32/'Tabel 1'!$J32*100,"-"))</f>
        <v>3.5631374786081005</v>
      </c>
      <c r="L32" s="64"/>
      <c r="P32" s="64"/>
    </row>
    <row r="33" spans="1:16" ht="15.75" customHeight="1" x14ac:dyDescent="0.2">
      <c r="A33" s="50" t="s">
        <v>47</v>
      </c>
      <c r="C33" s="62">
        <f>IF(OR('Tabel 1'!$D33&lt;5,'Tabel 2'!C33&lt;0.5),"-",IFERROR('Tabel 2'!C33/'Tabel 1'!$D33*100,"-"))</f>
        <v>6.2456140350877192</v>
      </c>
      <c r="D33" s="62">
        <f>IF(OR('Tabel 1'!$D33&lt;5,'Tabel 2'!D33&lt;0.5),"-",IFERROR('Tabel 2'!D33/'Tabel 1'!$D33*100,"-"))</f>
        <v>5.0797859649122801</v>
      </c>
      <c r="E33" s="63"/>
      <c r="F33" s="62">
        <f>IF(OR('Tabel 1'!$G33&lt;5,'Tabel 2'!F33&lt;0.5),"-",IFERROR('Tabel 2'!F33/'Tabel 1'!$G33*100,"-"))</f>
        <v>6.1955168119551676</v>
      </c>
      <c r="G33" s="62">
        <f>IF(OR('Tabel 1'!$G33&lt;5,'Tabel 2'!G33&lt;0.5),"-",IFERROR('Tabel 2'!G33/'Tabel 1'!$G33*100,"-"))</f>
        <v>4.693862235367372</v>
      </c>
      <c r="H33" s="63"/>
      <c r="I33" s="62">
        <f>IF(OR('Tabel 1'!$J33&lt;5,'Tabel 2'!I33&lt;0.5),"-",IFERROR('Tabel 2'!I33/'Tabel 1'!$J33*100,"-"))</f>
        <v>6.2046120524907638</v>
      </c>
      <c r="J33" s="62">
        <f>IF(OR('Tabel 1'!$J33&lt;5,'Tabel 2'!J33&lt;0.5),"-",IFERROR('Tabel 2'!J33/'Tabel 1'!$J33*100,"-"))</f>
        <v>4.7639273792839854</v>
      </c>
      <c r="L33" s="64"/>
      <c r="P33" s="64"/>
    </row>
    <row r="34" spans="1:16" ht="15.75" customHeight="1" x14ac:dyDescent="0.2">
      <c r="A34" s="52" t="s">
        <v>48</v>
      </c>
      <c r="C34" s="63">
        <f>IF(OR('Tabel 1'!$D34&lt;5,'Tabel 2'!C34&lt;0.5),"-",IFERROR('Tabel 2'!C34/'Tabel 1'!$D34*100,"-"))</f>
        <v>2.6236731423993591</v>
      </c>
      <c r="D34" s="63">
        <f>IF(OR('Tabel 1'!$D34&lt;5,'Tabel 2'!D34&lt;0.5),"-",IFERROR('Tabel 2'!D34/'Tabel 1'!$D34*100,"-"))</f>
        <v>2.0834007610654917</v>
      </c>
      <c r="E34" s="63"/>
      <c r="F34" s="63">
        <f>IF(OR('Tabel 1'!$G34&lt;5,'Tabel 2'!F34&lt;0.5),"-",IFERROR('Tabel 2'!F34/'Tabel 1'!$G34*100,"-"))</f>
        <v>1.9812823576264436</v>
      </c>
      <c r="G34" s="63">
        <f>IF(OR('Tabel 1'!$G34&lt;5,'Tabel 2'!G34&lt;0.5),"-",IFERROR('Tabel 2'!G34/'Tabel 1'!$G34*100,"-"))</f>
        <v>1.5458210872162486</v>
      </c>
      <c r="H34" s="63"/>
      <c r="I34" s="63">
        <f>IF(OR('Tabel 1'!$J34&lt;5,'Tabel 2'!I34&lt;0.5),"-",IFERROR('Tabel 2'!I34/'Tabel 1'!$J34*100,"-"))</f>
        <v>2.1945866861741039</v>
      </c>
      <c r="J34" s="63">
        <f>IF(OR('Tabel 1'!$J34&lt;5,'Tabel 2'!J34&lt;0.5),"-",IFERROR('Tabel 2'!J34/'Tabel 1'!$J34*100,"-"))</f>
        <v>1.7243231362638827</v>
      </c>
      <c r="L34" s="64"/>
      <c r="P34" s="64"/>
    </row>
    <row r="35" spans="1:16" ht="15.75" customHeight="1" x14ac:dyDescent="0.2">
      <c r="A35" s="50" t="s">
        <v>49</v>
      </c>
      <c r="C35" s="62">
        <f>IF(OR('Tabel 1'!$D35&lt;5,'Tabel 2'!C35&lt;0.5),"-",IFERROR('Tabel 2'!C35/'Tabel 1'!$D35*100,"-"))</f>
        <v>3.4495279593318808</v>
      </c>
      <c r="D35" s="62">
        <f>IF(OR('Tabel 1'!$D35&lt;5,'Tabel 2'!D35&lt;0.5),"-",IFERROR('Tabel 2'!D35/'Tabel 1'!$D35*100,"-"))</f>
        <v>2.6103342411038488</v>
      </c>
      <c r="E35" s="63"/>
      <c r="F35" s="62">
        <f>IF(OR('Tabel 1'!$G35&lt;5,'Tabel 2'!F35&lt;0.5),"-",IFERROR('Tabel 2'!F35/'Tabel 1'!$G35*100,"-"))</f>
        <v>2.7397260273972601</v>
      </c>
      <c r="G35" s="62">
        <f>IF(OR('Tabel 1'!$G35&lt;5,'Tabel 2'!G35&lt;0.5),"-",IFERROR('Tabel 2'!G35/'Tabel 1'!$G35*100,"-"))</f>
        <v>1.9152314497716896</v>
      </c>
      <c r="H35" s="63"/>
      <c r="I35" s="62">
        <f>IF(OR('Tabel 1'!$J35&lt;5,'Tabel 2'!I35&lt;0.5),"-",IFERROR('Tabel 2'!I35/'Tabel 1'!$J35*100,"-"))</f>
        <v>3.1735463826009767</v>
      </c>
      <c r="J35" s="62">
        <f>IF(OR('Tabel 1'!$J35&lt;5,'Tabel 2'!J35&lt;0.5),"-",IFERROR('Tabel 2'!J35/'Tabel 1'!$J35*100,"-"))</f>
        <v>2.3400679094540613</v>
      </c>
      <c r="L35" s="64"/>
      <c r="P35" s="64"/>
    </row>
    <row r="36" spans="1:16" ht="15.75" customHeight="1" x14ac:dyDescent="0.2">
      <c r="A36" s="52" t="s">
        <v>50</v>
      </c>
      <c r="C36" s="63">
        <f>IF(OR('Tabel 1'!$D36&lt;5,'Tabel 2'!C36&lt;0.5),"-",IFERROR('Tabel 2'!C36/'Tabel 1'!$D36*100,"-"))</f>
        <v>5.4788083826708016</v>
      </c>
      <c r="D36" s="63">
        <f>IF(OR('Tabel 1'!$D36&lt;5,'Tabel 2'!D36&lt;0.5),"-",IFERROR('Tabel 2'!D36/'Tabel 1'!$D36*100,"-"))</f>
        <v>4.4914998590358044</v>
      </c>
      <c r="E36" s="63"/>
      <c r="F36" s="63">
        <f>IF(OR('Tabel 1'!$G36&lt;5,'Tabel 2'!F36&lt;0.5),"-",IFERROR('Tabel 2'!F36/'Tabel 1'!$G36*100,"-"))</f>
        <v>6.6536075742735887</v>
      </c>
      <c r="G36" s="63">
        <f>IF(OR('Tabel 1'!$G36&lt;5,'Tabel 2'!G36&lt;0.5),"-",IFERROR('Tabel 2'!G36/'Tabel 1'!$G36*100,"-"))</f>
        <v>5.3099550114267053</v>
      </c>
      <c r="H36" s="63"/>
      <c r="I36" s="63">
        <f>IF(OR('Tabel 1'!$J36&lt;5,'Tabel 2'!I36&lt;0.5),"-",IFERROR('Tabel 2'!I36/'Tabel 1'!$J36*100,"-"))</f>
        <v>6.1719833564493758</v>
      </c>
      <c r="J36" s="63">
        <f>IF(OR('Tabel 1'!$J36&lt;5,'Tabel 2'!J36&lt;0.5),"-",IFERROR('Tabel 2'!J36/'Tabel 1'!$J36*100,"-"))</f>
        <v>4.9744186700570197</v>
      </c>
      <c r="L36" s="64"/>
      <c r="P36" s="64"/>
    </row>
    <row r="37" spans="1:16" ht="15.75" customHeight="1" x14ac:dyDescent="0.2">
      <c r="A37" s="50" t="s">
        <v>51</v>
      </c>
      <c r="C37" s="62">
        <f>IF(OR('Tabel 1'!$D37&lt;5,'Tabel 2'!C37&lt;0.5),"-",IFERROR('Tabel 2'!C37/'Tabel 1'!$D37*100,"-"))</f>
        <v>5.6432275692856742</v>
      </c>
      <c r="D37" s="62">
        <f>IF(OR('Tabel 1'!$D37&lt;5,'Tabel 2'!D37&lt;0.5),"-",IFERROR('Tabel 2'!D37/'Tabel 1'!$D37*100,"-"))</f>
        <v>4.2438574694696936</v>
      </c>
      <c r="E37" s="63"/>
      <c r="F37" s="62">
        <f>IF(OR('Tabel 1'!$G37&lt;5,'Tabel 2'!F37&lt;0.5),"-",IFERROR('Tabel 2'!F37/'Tabel 1'!$G37*100,"-"))</f>
        <v>6.3524831898077148</v>
      </c>
      <c r="G37" s="62">
        <f>IF(OR('Tabel 1'!$G37&lt;5,'Tabel 2'!G37&lt;0.5),"-",IFERROR('Tabel 2'!G37/'Tabel 1'!$G37*100,"-"))</f>
        <v>4.726887401203256</v>
      </c>
      <c r="H37" s="63"/>
      <c r="I37" s="62">
        <f>IF(OR('Tabel 1'!$J37&lt;5,'Tabel 2'!I37&lt;0.5),"-",IFERROR('Tabel 2'!I37/'Tabel 1'!$J37*100,"-"))</f>
        <v>5.9879038037091181</v>
      </c>
      <c r="J37" s="62">
        <f>IF(OR('Tabel 1'!$J37&lt;5,'Tabel 2'!J37&lt;0.5),"-",IFERROR('Tabel 2'!J37/'Tabel 1'!$J37*100,"-"))</f>
        <v>4.4785950354000059</v>
      </c>
      <c r="L37" s="64"/>
      <c r="P37" s="64"/>
    </row>
    <row r="38" spans="1:16" ht="15.75" customHeight="1" x14ac:dyDescent="0.2">
      <c r="A38" s="52" t="s">
        <v>52</v>
      </c>
      <c r="C38" s="63">
        <f>IF(OR('Tabel 1'!$D38&lt;5,'Tabel 2'!C38&lt;0.5),"-",IFERROR('Tabel 2'!C38/'Tabel 1'!$D38*100,"-"))</f>
        <v>7.2250639386189253</v>
      </c>
      <c r="D38" s="63">
        <f>IF(OR('Tabel 1'!$D38&lt;5,'Tabel 2'!D38&lt;0.5),"-",IFERROR('Tabel 2'!D38/'Tabel 1'!$D38*100,"-"))</f>
        <v>6.0066531329923274</v>
      </c>
      <c r="E38" s="63"/>
      <c r="F38" s="63">
        <f>IF(OR('Tabel 1'!$G38&lt;5,'Tabel 2'!F38&lt;0.5),"-",IFERROR('Tabel 2'!F38/'Tabel 1'!$G38*100,"-"))</f>
        <v>8.6160884483415945</v>
      </c>
      <c r="G38" s="63">
        <f>IF(OR('Tabel 1'!$G38&lt;5,'Tabel 2'!G38&lt;0.5),"-",IFERROR('Tabel 2'!G38/'Tabel 1'!$G38*100,"-"))</f>
        <v>6.4107674418604654</v>
      </c>
      <c r="H38" s="63"/>
      <c r="I38" s="63">
        <f>IF(OR('Tabel 1'!$J38&lt;5,'Tabel 2'!I38&lt;0.5),"-",IFERROR('Tabel 2'!I38/'Tabel 1'!$J38*100,"-"))</f>
        <v>7.8595026951834459</v>
      </c>
      <c r="J38" s="63">
        <f>IF(OR('Tabel 1'!$J38&lt;5,'Tabel 2'!J38&lt;0.5),"-",IFERROR('Tabel 2'!J38/'Tabel 1'!$J38*100,"-"))</f>
        <v>6.1909674839158413</v>
      </c>
      <c r="L38" s="64"/>
      <c r="P38" s="64"/>
    </row>
    <row r="39" spans="1:16" ht="15.75" customHeight="1" x14ac:dyDescent="0.2">
      <c r="A39" s="50" t="s">
        <v>53</v>
      </c>
      <c r="C39" s="62">
        <f>IF(OR('Tabel 1'!$D39&lt;5,'Tabel 2'!C39&lt;0.5),"-",IFERROR('Tabel 2'!C39/'Tabel 1'!$D39*100,"-"))</f>
        <v>6.6331658291457289</v>
      </c>
      <c r="D39" s="62">
        <f>IF(OR('Tabel 1'!$D39&lt;5,'Tabel 2'!D39&lt;0.5),"-",IFERROR('Tabel 2'!D39/'Tabel 1'!$D39*100,"-"))</f>
        <v>5.2956522613065324</v>
      </c>
      <c r="E39" s="63"/>
      <c r="F39" s="62">
        <f>IF(OR('Tabel 1'!$G39&lt;5,'Tabel 2'!F39&lt;0.5),"-",IFERROR('Tabel 2'!F39/'Tabel 1'!$G39*100,"-"))</f>
        <v>9.8039215686274517</v>
      </c>
      <c r="G39" s="62">
        <f>IF(OR('Tabel 1'!$G39&lt;5,'Tabel 2'!G39&lt;0.5),"-",IFERROR('Tabel 2'!G39/'Tabel 1'!$G39*100,"-"))</f>
        <v>7.688984654731458</v>
      </c>
      <c r="H39" s="63"/>
      <c r="I39" s="62">
        <f>IF(OR('Tabel 1'!$J39&lt;5,'Tabel 2'!I39&lt;0.5),"-",IFERROR('Tabel 2'!I39/'Tabel 1'!$J39*100,"-"))</f>
        <v>8.0285124742074654</v>
      </c>
      <c r="J39" s="62">
        <f>IF(OR('Tabel 1'!$J39&lt;5,'Tabel 2'!J39&lt;0.5),"-",IFERROR('Tabel 2'!J39/'Tabel 1'!$J39*100,"-"))</f>
        <v>6.3488801350590887</v>
      </c>
      <c r="L39" s="64"/>
      <c r="P39" s="64"/>
    </row>
    <row r="40" spans="1:16" ht="15.75" customHeight="1" x14ac:dyDescent="0.2">
      <c r="A40" s="52" t="s">
        <v>54</v>
      </c>
      <c r="C40" s="63">
        <f>IF(OR('Tabel 1'!$D40&lt;5,'Tabel 2'!C40&lt;0.5),"-",IFERROR('Tabel 2'!C40/'Tabel 1'!$D40*100,"-"))</f>
        <v>11.297852474323063</v>
      </c>
      <c r="D40" s="63">
        <f>IF(OR('Tabel 1'!$D40&lt;5,'Tabel 2'!D40&lt;0.5),"-",IFERROR('Tabel 2'!D40/'Tabel 1'!$D40*100,"-"))</f>
        <v>9.1832072829131661</v>
      </c>
      <c r="E40" s="63"/>
      <c r="F40" s="63">
        <f>IF(OR('Tabel 1'!$G40&lt;5,'Tabel 2'!F40&lt;0.5),"-",IFERROR('Tabel 2'!F40/'Tabel 1'!$G40*100,"-"))</f>
        <v>6.8300955905026219</v>
      </c>
      <c r="G40" s="63">
        <f>IF(OR('Tabel 1'!$G40&lt;5,'Tabel 2'!G40&lt;0.5),"-",IFERROR('Tabel 2'!G40/'Tabel 1'!$G40*100,"-"))</f>
        <v>5.5132781375269815</v>
      </c>
      <c r="H40" s="63"/>
      <c r="I40" s="63">
        <f>IF(OR('Tabel 1'!$J40&lt;5,'Tabel 2'!I40&lt;0.5),"-",IFERROR('Tabel 2'!I40/'Tabel 1'!$J40*100,"-"))</f>
        <v>7.4632790789996033</v>
      </c>
      <c r="J40" s="63">
        <f>IF(OR('Tabel 1'!$J40&lt;5,'Tabel 2'!J40&lt;0.5),"-",IFERROR('Tabel 2'!J40/'Tabel 1'!$J40*100,"-"))</f>
        <v>6.0333911605134318</v>
      </c>
      <c r="L40" s="64"/>
      <c r="P40" s="64"/>
    </row>
    <row r="41" spans="1:16" ht="15.75" customHeight="1" x14ac:dyDescent="0.2">
      <c r="A41" s="50" t="s">
        <v>55</v>
      </c>
      <c r="C41" s="62">
        <f>IF(OR('Tabel 1'!$D41&lt;5,'Tabel 2'!C41&lt;0.5),"-",IFERROR('Tabel 2'!C41/'Tabel 1'!$D41*100,"-"))</f>
        <v>8.7138667783829078</v>
      </c>
      <c r="D41" s="62">
        <f>IF(OR('Tabel 1'!$D41&lt;5,'Tabel 2'!D41&lt;0.5),"-",IFERROR('Tabel 2'!D41/'Tabel 1'!$D41*100,"-"))</f>
        <v>6.1033523250942601</v>
      </c>
      <c r="E41" s="63"/>
      <c r="F41" s="62">
        <f>IF(OR('Tabel 1'!$G41&lt;5,'Tabel 2'!F41&lt;0.5),"-",IFERROR('Tabel 2'!F41/'Tabel 1'!$G41*100,"-"))</f>
        <v>10.790990047145103</v>
      </c>
      <c r="G41" s="62">
        <f>IF(OR('Tabel 1'!$G41&lt;5,'Tabel 2'!G41&lt;0.5),"-",IFERROR('Tabel 2'!G41/'Tabel 1'!$G41*100,"-"))</f>
        <v>7.7818480880041898</v>
      </c>
      <c r="H41" s="63"/>
      <c r="I41" s="62">
        <f>IF(OR('Tabel 1'!$J41&lt;5,'Tabel 2'!I41&lt;0.5),"-",IFERROR('Tabel 2'!I41/'Tabel 1'!$J41*100,"-"))</f>
        <v>9.6368715083798886</v>
      </c>
      <c r="J41" s="62">
        <f>IF(OR('Tabel 1'!$J41&lt;5,'Tabel 2'!J41&lt;0.5),"-",IFERROR('Tabel 2'!J41/'Tabel 1'!$J41*100,"-"))</f>
        <v>6.8492202048417123</v>
      </c>
      <c r="L41" s="64"/>
      <c r="P41" s="64"/>
    </row>
    <row r="42" spans="1:16" ht="15.75" customHeight="1" x14ac:dyDescent="0.2">
      <c r="A42" s="52" t="s">
        <v>56</v>
      </c>
      <c r="C42" s="63">
        <f>IF(OR('Tabel 1'!$D42&lt;5,'Tabel 2'!C42&lt;0.5),"-",IFERROR('Tabel 2'!C42/'Tabel 1'!$D42*100,"-"))</f>
        <v>5.1724137931034484</v>
      </c>
      <c r="D42" s="63">
        <f>IF(OR('Tabel 1'!$D42&lt;5,'Tabel 2'!D42&lt;0.5),"-",IFERROR('Tabel 2'!D42/'Tabel 1'!$D42*100,"-"))</f>
        <v>4.434710344827586</v>
      </c>
      <c r="E42" s="63"/>
      <c r="F42" s="63">
        <f>IF(OR('Tabel 1'!$G42&lt;5,'Tabel 2'!F42&lt;0.5),"-",IFERROR('Tabel 2'!F42/'Tabel 1'!$G42*100,"-"))</f>
        <v>8.8820826952526808</v>
      </c>
      <c r="G42" s="63">
        <f>IF(OR('Tabel 1'!$G42&lt;5,'Tabel 2'!G42&lt;0.5),"-",IFERROR('Tabel 2'!G42/'Tabel 1'!$G42*100,"-"))</f>
        <v>6.9023032159264934</v>
      </c>
      <c r="H42" s="63"/>
      <c r="I42" s="63">
        <f>IF(OR('Tabel 1'!$J42&lt;5,'Tabel 2'!I42&lt;0.5),"-",IFERROR('Tabel 2'!I42/'Tabel 1'!$J42*100,"-"))</f>
        <v>7.1370640713706415</v>
      </c>
      <c r="J42" s="63">
        <f>IF(OR('Tabel 1'!$J42&lt;5,'Tabel 2'!J42&lt;0.5),"-",IFERROR('Tabel 2'!J42/'Tabel 1'!$J42*100,"-"))</f>
        <v>5.7415539334955401</v>
      </c>
      <c r="L42" s="64"/>
      <c r="P42" s="64"/>
    </row>
    <row r="43" spans="1:16" ht="15.75" customHeight="1" x14ac:dyDescent="0.2">
      <c r="A43" s="50" t="s">
        <v>57</v>
      </c>
      <c r="C43" s="62">
        <f>IF(OR('Tabel 1'!$D43&lt;5,'Tabel 2'!C43&lt;0.5),"-",IFERROR('Tabel 2'!C43/'Tabel 1'!$D43*100,"-"))</f>
        <v>10.838059231253938</v>
      </c>
      <c r="D43" s="62">
        <f>IF(OR('Tabel 1'!$D43&lt;5,'Tabel 2'!D43&lt;0.5),"-",IFERROR('Tabel 2'!D43/'Tabel 1'!$D43*100,"-"))</f>
        <v>9.4214158790170135</v>
      </c>
      <c r="E43" s="63"/>
      <c r="F43" s="62">
        <f>IF(OR('Tabel 1'!$G43&lt;5,'Tabel 2'!F43&lt;0.5),"-",IFERROR('Tabel 2'!F43/'Tabel 1'!$G43*100,"-"))</f>
        <v>12.263464337700146</v>
      </c>
      <c r="G43" s="62">
        <f>IF(OR('Tabel 1'!$G43&lt;5,'Tabel 2'!G43&lt;0.5),"-",IFERROR('Tabel 2'!G43/'Tabel 1'!$G43*100,"-"))</f>
        <v>9.8324315866084415</v>
      </c>
      <c r="H43" s="63"/>
      <c r="I43" s="62">
        <f>IF(OR('Tabel 1'!$J43&lt;5,'Tabel 2'!I43&lt;0.5),"-",IFERROR('Tabel 2'!I43/'Tabel 1'!$J43*100,"-"))</f>
        <v>11.74163783160323</v>
      </c>
      <c r="J43" s="62">
        <f>IF(OR('Tabel 1'!$J43&lt;5,'Tabel 2'!J43&lt;0.5),"-",IFERROR('Tabel 2'!J43/'Tabel 1'!$J43*100,"-"))</f>
        <v>9.6819628604382917</v>
      </c>
      <c r="L43" s="64"/>
      <c r="P43" s="64"/>
    </row>
    <row r="44" spans="1:16" ht="15.75" customHeight="1" x14ac:dyDescent="0.2">
      <c r="A44" s="52" t="s">
        <v>58</v>
      </c>
      <c r="C44" s="63">
        <f>IF(OR('Tabel 1'!$D44&lt;5,'Tabel 2'!C44&lt;0.5),"-",IFERROR('Tabel 2'!C44/'Tabel 1'!$D44*100,"-"))</f>
        <v>6.3829787234042552</v>
      </c>
      <c r="D44" s="63">
        <f>IF(OR('Tabel 1'!$D44&lt;5,'Tabel 2'!D44&lt;0.5),"-",IFERROR('Tabel 2'!D44/'Tabel 1'!$D44*100,"-"))</f>
        <v>5.4625669183253258</v>
      </c>
      <c r="E44" s="63"/>
      <c r="F44" s="63">
        <f>IF(OR('Tabel 1'!$G44&lt;5,'Tabel 2'!F44&lt;0.5),"-",IFERROR('Tabel 2'!F44/'Tabel 1'!$G44*100,"-"))</f>
        <v>12.333333333333334</v>
      </c>
      <c r="G44" s="63">
        <f>IF(OR('Tabel 1'!$G44&lt;5,'Tabel 2'!G44&lt;0.5),"-",IFERROR('Tabel 2'!G44/'Tabel 1'!$G44*100,"-"))</f>
        <v>9.9632699999999996</v>
      </c>
      <c r="H44" s="63"/>
      <c r="I44" s="63">
        <f>IF(OR('Tabel 1'!$J44&lt;5,'Tabel 2'!I44&lt;0.5),"-",IFERROR('Tabel 2'!I44/'Tabel 1'!$J44*100,"-"))</f>
        <v>8.6550700042426811</v>
      </c>
      <c r="J44" s="63">
        <f>IF(OR('Tabel 1'!$J44&lt;5,'Tabel 2'!J44&lt;0.5),"-",IFERROR('Tabel 2'!J44/'Tabel 1'!$J44*100,"-"))</f>
        <v>7.1811213406873149</v>
      </c>
      <c r="L44" s="64"/>
      <c r="P44" s="64"/>
    </row>
    <row r="45" spans="1:16" ht="15.75" customHeight="1" x14ac:dyDescent="0.2">
      <c r="A45" s="50" t="s">
        <v>59</v>
      </c>
      <c r="C45" s="62">
        <f>IF(OR('Tabel 1'!$D45&lt;5,'Tabel 2'!C45&lt;0.5),"-",IFERROR('Tabel 2'!C45/'Tabel 1'!$D45*100,"-"))</f>
        <v>5.1296505073280718</v>
      </c>
      <c r="D45" s="62">
        <f>IF(OR('Tabel 1'!$D45&lt;5,'Tabel 2'!D45&lt;0.5),"-",IFERROR('Tabel 2'!D45/'Tabel 1'!$D45*100,"-"))</f>
        <v>4.26025563697858</v>
      </c>
      <c r="E45" s="101"/>
      <c r="F45" s="62">
        <f>IF(OR('Tabel 1'!$G45&lt;5,'Tabel 2'!F45&lt;0.5),"-",IFERROR('Tabel 2'!F45/'Tabel 1'!$G45*100,"-"))</f>
        <v>7.7342777830956253</v>
      </c>
      <c r="G45" s="62">
        <f>IF(OR('Tabel 1'!$G45&lt;5,'Tabel 2'!G45&lt;0.5),"-",IFERROR('Tabel 2'!G45/'Tabel 1'!$G45*100,"-"))</f>
        <v>6.2598348808270323</v>
      </c>
      <c r="H45" s="101"/>
      <c r="I45" s="62">
        <f>IF(OR('Tabel 1'!$J45&lt;5,'Tabel 2'!I45&lt;0.5),"-",IFERROR('Tabel 2'!I45/'Tabel 1'!$J45*100,"-"))</f>
        <v>6.41979991465554</v>
      </c>
      <c r="J45" s="62">
        <f>IF(OR('Tabel 1'!$J45&lt;5,'Tabel 2'!J45&lt;0.5),"-",IFERROR('Tabel 2'!J45/'Tabel 1'!$J45*100,"-"))</f>
        <v>5.2507067469536777</v>
      </c>
      <c r="L45" s="64"/>
      <c r="P45" s="64"/>
    </row>
    <row r="46" spans="1:16" ht="15.75" customHeight="1" x14ac:dyDescent="0.2">
      <c r="A46" s="59"/>
      <c r="D46" s="40"/>
      <c r="E46" s="40"/>
      <c r="G46" s="40"/>
      <c r="H46" s="40"/>
      <c r="J46" s="40"/>
      <c r="L46" s="64"/>
      <c r="P46" s="64"/>
    </row>
    <row r="47" spans="1:16" ht="15.75" customHeight="1" x14ac:dyDescent="0.2">
      <c r="A47" s="53" t="s">
        <v>20</v>
      </c>
      <c r="B47" s="61">
        <f>SUM(B9:B45)-SUM(B17:B20)</f>
        <v>0</v>
      </c>
      <c r="C47" s="114">
        <f>IF(OR('Tabel 1'!$D47&lt;5,'Tabel 2'!C47&lt;0.5),"-",IFERROR('Tabel 2'!C47/'Tabel 1'!$D47*100,"-"))</f>
        <v>4.9848625270312015</v>
      </c>
      <c r="D47" s="114">
        <f>IF(OR('Tabel 1'!$D47&lt;5,'Tabel 2'!D47&lt;0.5),"-",IFERROR('Tabel 2'!D47/'Tabel 1'!$D47*100,"-"))</f>
        <v>3.9995112820512824</v>
      </c>
      <c r="E47" s="115">
        <f>IF('Tabel 1'!$G47&lt;10,"-",'Tabel 2'!E47/'Tabel 1'!$G47*100)</f>
        <v>0</v>
      </c>
      <c r="F47" s="114">
        <f>IF(OR('Tabel 1'!$G47&lt;5,'Tabel 2'!F47&lt;0.5),"-",IFERROR('Tabel 2'!F47/'Tabel 1'!$G47*100,"-"))</f>
        <v>6.7289300304626067</v>
      </c>
      <c r="G47" s="114">
        <f>IF(OR('Tabel 1'!$G47&lt;5,'Tabel 2'!G47&lt;0.5),"-",IFERROR('Tabel 2'!G47/'Tabel 1'!$G47*100,"-"))</f>
        <v>5.3129010319503127</v>
      </c>
      <c r="H47" s="115">
        <f>IF('Tabel 1'!$G47&lt;10,"-",'Tabel 2'!H47/'Tabel 1'!$G47*100)</f>
        <v>8.4161806031123803</v>
      </c>
      <c r="I47" s="114">
        <f>IF(OR('Tabel 1'!$J47&lt;5,'Tabel 2'!I47&lt;0.5),"-",IFERROR('Tabel 2'!I47/'Tabel 1'!$J47*100,"-"))</f>
        <v>5.8767411951527304</v>
      </c>
      <c r="J47" s="114">
        <f>IF(OR('Tabel 1'!$J47&lt;5,'Tabel 2'!J47&lt;0.5),"-",IFERROR('Tabel 2'!J47/'Tabel 1'!$J47*100,"-"))</f>
        <v>4.6711505956442201</v>
      </c>
      <c r="K47" s="109"/>
      <c r="L47" s="64"/>
      <c r="P47" s="64"/>
    </row>
    <row r="48" spans="1:16" ht="15.75" customHeight="1" x14ac:dyDescent="0.2">
      <c r="C48" s="64"/>
      <c r="D48" s="109"/>
      <c r="E48" s="109"/>
      <c r="F48" s="64"/>
      <c r="G48" s="109"/>
      <c r="H48" s="109"/>
      <c r="I48" s="64"/>
      <c r="J48" s="109"/>
      <c r="L48" s="64"/>
      <c r="P48" s="64"/>
    </row>
    <row r="49" spans="1:17" ht="15.75" customHeight="1" x14ac:dyDescent="0.2">
      <c r="A49" s="35" t="s">
        <v>60</v>
      </c>
      <c r="B49" s="63">
        <f>IF('Tabel 1'!$D49&lt;10,"-",'Tabel 2'!B49/'Tabel 1'!$D49*100)</f>
        <v>0</v>
      </c>
      <c r="C49" s="62">
        <f>IF(OR('Tabel 1'!$D49&lt;5,'Tabel 2'!C49&lt;0.5),"-",IFERROR('Tabel 2'!C49/'Tabel 1'!$D49*100,"-"))</f>
        <v>2.7568425228084092</v>
      </c>
      <c r="D49" s="62">
        <f>IF(OR('Tabel 1'!$D49&lt;5,'Tabel 2'!D49&lt;0.5),"-",IFERROR('Tabel 2'!D49/'Tabel 1'!$D49*100,"-"))</f>
        <v>2.1987227687425626</v>
      </c>
      <c r="E49" s="63"/>
      <c r="F49" s="62">
        <f>IF(OR('Tabel 1'!$G49&lt;5,'Tabel 2'!F49&lt;0.5),"-",IFERROR('Tabel 2'!F49/'Tabel 1'!$G49*100,"-"))</f>
        <v>4.1689944134078214</v>
      </c>
      <c r="G49" s="62">
        <f>IF(OR('Tabel 1'!$G49&lt;5,'Tabel 2'!G49&lt;0.5),"-",IFERROR('Tabel 2'!G49/'Tabel 1'!$G49*100,"-"))</f>
        <v>3.3323510474860338</v>
      </c>
      <c r="H49" s="63"/>
      <c r="I49" s="62">
        <f>IF(OR('Tabel 1'!$J49&lt;5,'Tabel 2'!I49&lt;0.5),"-",IFERROR('Tabel 2'!I49/'Tabel 1'!$J49*100,"-"))</f>
        <v>3.069199876428792</v>
      </c>
      <c r="J49" s="62">
        <f>IF(OR('Tabel 1'!$J49&lt;5,'Tabel 2'!J49&lt;0.5),"-",IFERROR('Tabel 2'!J49/'Tabel 1'!$J49*100,"-"))</f>
        <v>2.4494727988878586</v>
      </c>
      <c r="K49" s="55"/>
      <c r="L49" s="64"/>
      <c r="M49" s="55"/>
      <c r="N49" s="55"/>
      <c r="P49" s="64"/>
    </row>
    <row r="50" spans="1:17" ht="15.75" customHeight="1" x14ac:dyDescent="0.2">
      <c r="A50" s="38" t="s">
        <v>61</v>
      </c>
      <c r="C50" s="63">
        <f>IF(OR('Tabel 1'!$D50&lt;5,'Tabel 2'!C50&lt;0.5),"-",IFERROR('Tabel 2'!C50/'Tabel 1'!$D50*100,"-"))</f>
        <v>7.2246299779213343</v>
      </c>
      <c r="D50" s="63">
        <f>IF(OR('Tabel 1'!$D50&lt;5,'Tabel 2'!D50&lt;0.5),"-",IFERROR('Tabel 2'!D50/'Tabel 1'!$D50*100,"-"))</f>
        <v>6.0335580995993139</v>
      </c>
      <c r="E50" s="63"/>
      <c r="F50" s="63">
        <f>IF(OR('Tabel 1'!$G50&lt;5,'Tabel 2'!F50&lt;0.5),"-",IFERROR('Tabel 2'!F50/'Tabel 1'!$G50*100,"-"))</f>
        <v>8.6063878955946382</v>
      </c>
      <c r="G50" s="63">
        <f>IF(OR('Tabel 1'!$G50&lt;5,'Tabel 2'!G50&lt;0.5),"-",IFERROR('Tabel 2'!G50/'Tabel 1'!$G50*100,"-"))</f>
        <v>7.0993593616969521</v>
      </c>
      <c r="H50" s="63"/>
      <c r="I50" s="63">
        <f>IF(OR('Tabel 1'!$J50&lt;5,'Tabel 2'!I50&lt;0.5),"-",IFERROR('Tabel 2'!I50/'Tabel 1'!$J50*100,"-"))</f>
        <v>8.0909603916604382</v>
      </c>
      <c r="J50" s="63">
        <f>IF(OR('Tabel 1'!$J50&lt;5,'Tabel 2'!J50&lt;0.5),"-",IFERROR('Tabel 2'!J50/'Tabel 1'!$J50*100,"-"))</f>
        <v>6.701790961916819</v>
      </c>
      <c r="K50" s="55"/>
      <c r="L50" s="64"/>
      <c r="M50" s="55"/>
      <c r="N50" s="55"/>
      <c r="O50" s="41"/>
      <c r="P50" s="64"/>
      <c r="Q50" s="41"/>
    </row>
    <row r="51" spans="1:17" ht="15.75" customHeight="1" x14ac:dyDescent="0.2">
      <c r="A51" s="35" t="s">
        <v>62</v>
      </c>
      <c r="C51" s="62">
        <f>IF(OR('Tabel 1'!$D51&lt;5,'Tabel 2'!C51&lt;0.5),"-",IFERROR('Tabel 2'!C51/'Tabel 1'!$D51*100,"-"))</f>
        <v>5.0754685685851717</v>
      </c>
      <c r="D51" s="62">
        <f>IF(OR('Tabel 1'!$D51&lt;5,'Tabel 2'!D51&lt;0.5),"-",IFERROR('Tabel 2'!D51/'Tabel 1'!$D51*100,"-"))</f>
        <v>3.9681562211217205</v>
      </c>
      <c r="E51" s="101"/>
      <c r="F51" s="62">
        <f>IF(OR('Tabel 1'!$G51&lt;5,'Tabel 2'!F51&lt;0.5),"-",IFERROR('Tabel 2'!F51/'Tabel 1'!$G51*100,"-"))</f>
        <v>5.4025598678777866</v>
      </c>
      <c r="G51" s="62">
        <f>IF(OR('Tabel 1'!$G51&lt;5,'Tabel 2'!G51&lt;0.5),"-",IFERROR('Tabel 2'!G51/'Tabel 1'!$G51*100,"-"))</f>
        <v>4.139435425268374</v>
      </c>
      <c r="H51" s="101"/>
      <c r="I51" s="62">
        <f>IF(OR('Tabel 1'!$J51&lt;5,'Tabel 2'!I51&lt;0.5),"-",IFERROR('Tabel 2'!I51/'Tabel 1'!$J51*100,"-"))</f>
        <v>5.2502675330692936</v>
      </c>
      <c r="J51" s="62">
        <f>IF(OR('Tabel 1'!$J51&lt;5,'Tabel 2'!J51&lt;0.5),"-",IFERROR('Tabel 2'!J51/'Tabel 1'!$J51*100,"-"))</f>
        <v>4.0596885473781752</v>
      </c>
      <c r="L51" s="64"/>
      <c r="P51" s="64"/>
    </row>
    <row r="52" spans="1:17" x14ac:dyDescent="0.2">
      <c r="A52" s="44" t="s">
        <v>63</v>
      </c>
      <c r="P52" s="64"/>
    </row>
  </sheetData>
  <mergeCells count="9">
    <mergeCell ref="C5:D5"/>
    <mergeCell ref="F5:G5"/>
    <mergeCell ref="I5:J5"/>
    <mergeCell ref="C6:C8"/>
    <mergeCell ref="D6:D8"/>
    <mergeCell ref="F6:F8"/>
    <mergeCell ref="G6:G8"/>
    <mergeCell ref="I6:I8"/>
    <mergeCell ref="J6:J8"/>
  </mergeCells>
  <pageMargins left="0.70866141732283472" right="0.11811023622047245" top="0.39370078740157483" bottom="0.19685039370078741" header="0" footer="0.1968503937007874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U52"/>
  <sheetViews>
    <sheetView showGridLines="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208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4914</v>
      </c>
      <c r="C9" s="57">
        <v>10324</v>
      </c>
      <c r="D9" s="57">
        <v>7661</v>
      </c>
      <c r="E9" s="57">
        <v>6352</v>
      </c>
      <c r="F9" s="57">
        <v>1649</v>
      </c>
      <c r="G9" s="58"/>
      <c r="H9" s="57">
        <f>B9+C9+D9+E9+F9</f>
        <v>30900</v>
      </c>
    </row>
    <row r="10" spans="1:8" ht="15.75" customHeight="1" x14ac:dyDescent="0.2">
      <c r="A10" s="52" t="s">
        <v>230</v>
      </c>
      <c r="B10" s="58">
        <v>3018</v>
      </c>
      <c r="C10" s="58">
        <v>6038</v>
      </c>
      <c r="D10" s="58">
        <v>9516</v>
      </c>
      <c r="E10" s="58">
        <v>11993</v>
      </c>
      <c r="F10" s="58">
        <v>3275</v>
      </c>
      <c r="G10" s="58"/>
      <c r="H10" s="58">
        <f t="shared" ref="H10:H45" si="0">B10+C10+D10+E10+F10</f>
        <v>33840</v>
      </c>
    </row>
    <row r="11" spans="1:8" ht="15.75" customHeight="1" x14ac:dyDescent="0.2">
      <c r="A11" s="50" t="s">
        <v>231</v>
      </c>
      <c r="B11" s="57">
        <v>5492</v>
      </c>
      <c r="C11" s="57">
        <v>7526</v>
      </c>
      <c r="D11" s="57">
        <v>2449</v>
      </c>
      <c r="E11" s="57">
        <v>886</v>
      </c>
      <c r="F11" s="57">
        <v>182</v>
      </c>
      <c r="G11" s="58"/>
      <c r="H11" s="57">
        <f t="shared" si="0"/>
        <v>16535</v>
      </c>
    </row>
    <row r="12" spans="1:8" ht="15.75" customHeight="1" x14ac:dyDescent="0.2">
      <c r="A12" s="52" t="s">
        <v>26</v>
      </c>
      <c r="B12" s="58">
        <v>5949</v>
      </c>
      <c r="C12" s="58">
        <v>13734</v>
      </c>
      <c r="D12" s="58">
        <v>13127</v>
      </c>
      <c r="E12" s="58">
        <v>5187</v>
      </c>
      <c r="F12" s="58">
        <v>2370</v>
      </c>
      <c r="G12" s="58"/>
      <c r="H12" s="58">
        <f t="shared" si="0"/>
        <v>40367</v>
      </c>
    </row>
    <row r="13" spans="1:8" ht="15.75" customHeight="1" x14ac:dyDescent="0.2">
      <c r="A13" s="50" t="s">
        <v>27</v>
      </c>
      <c r="B13" s="57">
        <v>1125</v>
      </c>
      <c r="C13" s="57">
        <v>3336</v>
      </c>
      <c r="D13" s="57">
        <v>5315</v>
      </c>
      <c r="E13" s="57">
        <v>3689</v>
      </c>
      <c r="F13" s="57">
        <v>1470</v>
      </c>
      <c r="G13" s="58"/>
      <c r="H13" s="57">
        <f t="shared" si="0"/>
        <v>14935</v>
      </c>
    </row>
    <row r="14" spans="1:8" ht="15.75" customHeight="1" x14ac:dyDescent="0.2">
      <c r="A14" s="52" t="s">
        <v>28</v>
      </c>
      <c r="B14" s="58">
        <v>39</v>
      </c>
      <c r="C14" s="58">
        <v>731</v>
      </c>
      <c r="D14" s="58">
        <v>871</v>
      </c>
      <c r="E14" s="58">
        <v>553</v>
      </c>
      <c r="F14" s="58">
        <v>131</v>
      </c>
      <c r="G14" s="58"/>
      <c r="H14" s="58">
        <f t="shared" si="0"/>
        <v>2325</v>
      </c>
    </row>
    <row r="15" spans="1:8" ht="15.75" customHeight="1" x14ac:dyDescent="0.2">
      <c r="A15" s="50" t="s">
        <v>29</v>
      </c>
      <c r="B15" s="57">
        <v>1503</v>
      </c>
      <c r="C15" s="57">
        <v>2055</v>
      </c>
      <c r="D15" s="57">
        <v>767</v>
      </c>
      <c r="E15" s="57">
        <v>299</v>
      </c>
      <c r="F15" s="57">
        <v>71</v>
      </c>
      <c r="G15" s="58"/>
      <c r="H15" s="57">
        <f t="shared" si="0"/>
        <v>4695</v>
      </c>
    </row>
    <row r="16" spans="1:8" ht="15.75" customHeight="1" x14ac:dyDescent="0.2">
      <c r="A16" s="52" t="s">
        <v>30</v>
      </c>
      <c r="B16" s="58">
        <v>326</v>
      </c>
      <c r="C16" s="58">
        <v>688</v>
      </c>
      <c r="D16" s="58">
        <v>1023</v>
      </c>
      <c r="E16" s="58">
        <v>862</v>
      </c>
      <c r="F16" s="58">
        <v>346</v>
      </c>
      <c r="G16" s="58"/>
      <c r="H16" s="58">
        <f t="shared" si="0"/>
        <v>3245</v>
      </c>
    </row>
    <row r="17" spans="1:8" ht="15.75" hidden="1" customHeight="1" x14ac:dyDescent="0.2">
      <c r="A17" s="50" t="s">
        <v>31</v>
      </c>
      <c r="B17" s="57">
        <v>126</v>
      </c>
      <c r="C17" s="57">
        <v>334</v>
      </c>
      <c r="D17" s="57">
        <v>697</v>
      </c>
      <c r="E17" s="57">
        <v>908</v>
      </c>
      <c r="F17" s="57">
        <v>348</v>
      </c>
      <c r="G17" s="58"/>
      <c r="H17" s="57">
        <f t="shared" si="0"/>
        <v>2413</v>
      </c>
    </row>
    <row r="18" spans="1:8" ht="15.75" hidden="1" customHeight="1" x14ac:dyDescent="0.2">
      <c r="A18" s="52" t="s">
        <v>32</v>
      </c>
      <c r="B18" s="58">
        <v>76</v>
      </c>
      <c r="C18" s="58">
        <v>226</v>
      </c>
      <c r="D18" s="58">
        <v>216</v>
      </c>
      <c r="E18" s="58">
        <v>125</v>
      </c>
      <c r="F18" s="58">
        <v>38</v>
      </c>
      <c r="G18" s="58"/>
      <c r="H18" s="58">
        <f t="shared" si="0"/>
        <v>681</v>
      </c>
    </row>
    <row r="19" spans="1:8" ht="15.75" hidden="1" customHeight="1" x14ac:dyDescent="0.2">
      <c r="A19" s="50" t="s">
        <v>33</v>
      </c>
      <c r="B19" s="57">
        <v>3</v>
      </c>
      <c r="C19" s="57">
        <v>33</v>
      </c>
      <c r="D19" s="57">
        <v>87</v>
      </c>
      <c r="E19" s="57">
        <v>150</v>
      </c>
      <c r="F19" s="57">
        <v>57</v>
      </c>
      <c r="G19" s="58"/>
      <c r="H19" s="57">
        <f t="shared" si="0"/>
        <v>330</v>
      </c>
    </row>
    <row r="20" spans="1:8" ht="15.75" hidden="1" customHeight="1" x14ac:dyDescent="0.2">
      <c r="A20" s="52" t="s">
        <v>34</v>
      </c>
      <c r="B20" s="58">
        <v>24</v>
      </c>
      <c r="C20" s="58">
        <v>80</v>
      </c>
      <c r="D20" s="58">
        <v>219</v>
      </c>
      <c r="E20" s="58">
        <v>131</v>
      </c>
      <c r="F20" s="58">
        <v>59</v>
      </c>
      <c r="G20" s="58"/>
      <c r="H20" s="58">
        <f t="shared" si="0"/>
        <v>513</v>
      </c>
    </row>
    <row r="21" spans="1:8" ht="15.75" customHeight="1" x14ac:dyDescent="0.2">
      <c r="A21" s="50" t="s">
        <v>35</v>
      </c>
      <c r="B21" s="57">
        <v>229</v>
      </c>
      <c r="C21" s="57">
        <v>673</v>
      </c>
      <c r="D21" s="57">
        <v>1219</v>
      </c>
      <c r="E21" s="57">
        <v>1314</v>
      </c>
      <c r="F21" s="57">
        <v>502</v>
      </c>
      <c r="G21" s="58"/>
      <c r="H21" s="57">
        <f>B21+C21+D21+E21+F21</f>
        <v>3937</v>
      </c>
    </row>
    <row r="22" spans="1:8" ht="15.75" customHeight="1" x14ac:dyDescent="0.2">
      <c r="A22" s="52" t="s">
        <v>36</v>
      </c>
      <c r="B22" s="58">
        <v>35</v>
      </c>
      <c r="C22" s="58">
        <v>59</v>
      </c>
      <c r="D22" s="58">
        <v>78</v>
      </c>
      <c r="E22" s="58">
        <v>131</v>
      </c>
      <c r="F22" s="58">
        <v>53</v>
      </c>
      <c r="G22" s="58"/>
      <c r="H22" s="58">
        <f t="shared" si="0"/>
        <v>356</v>
      </c>
    </row>
    <row r="23" spans="1:8" ht="15.75" customHeight="1" x14ac:dyDescent="0.2">
      <c r="A23" s="50" t="s">
        <v>37</v>
      </c>
      <c r="B23" s="57">
        <v>86</v>
      </c>
      <c r="C23" s="57">
        <v>188</v>
      </c>
      <c r="D23" s="57">
        <v>92</v>
      </c>
      <c r="E23" s="57">
        <v>11</v>
      </c>
      <c r="F23" s="57">
        <v>3</v>
      </c>
      <c r="G23" s="58"/>
      <c r="H23" s="57">
        <f t="shared" si="0"/>
        <v>380</v>
      </c>
    </row>
    <row r="24" spans="1:8" ht="15.75" customHeight="1" x14ac:dyDescent="0.2">
      <c r="A24" s="52" t="s">
        <v>38</v>
      </c>
      <c r="B24" s="58">
        <v>277</v>
      </c>
      <c r="C24" s="58">
        <v>777</v>
      </c>
      <c r="D24" s="58">
        <v>616</v>
      </c>
      <c r="E24" s="58">
        <v>472</v>
      </c>
      <c r="F24" s="58">
        <v>152</v>
      </c>
      <c r="G24" s="58"/>
      <c r="H24" s="58">
        <f t="shared" si="0"/>
        <v>2294</v>
      </c>
    </row>
    <row r="25" spans="1:8" ht="15.75" customHeight="1" x14ac:dyDescent="0.2">
      <c r="A25" s="50" t="s">
        <v>39</v>
      </c>
      <c r="B25" s="57">
        <v>891</v>
      </c>
      <c r="C25" s="57">
        <v>1698</v>
      </c>
      <c r="D25" s="57">
        <v>1377</v>
      </c>
      <c r="E25" s="57">
        <v>921</v>
      </c>
      <c r="F25" s="57">
        <v>286</v>
      </c>
      <c r="G25" s="58"/>
      <c r="H25" s="57">
        <f t="shared" si="0"/>
        <v>5173</v>
      </c>
    </row>
    <row r="26" spans="1:8" ht="15.75" customHeight="1" x14ac:dyDescent="0.2">
      <c r="A26" s="52" t="s">
        <v>40</v>
      </c>
      <c r="B26" s="58">
        <v>2135</v>
      </c>
      <c r="C26" s="58">
        <v>4528</v>
      </c>
      <c r="D26" s="58">
        <v>2381</v>
      </c>
      <c r="E26" s="58">
        <v>1671</v>
      </c>
      <c r="F26" s="58">
        <v>816</v>
      </c>
      <c r="G26" s="58"/>
      <c r="H26" s="58">
        <f t="shared" si="0"/>
        <v>11531</v>
      </c>
    </row>
    <row r="27" spans="1:8" ht="15.75" customHeight="1" x14ac:dyDescent="0.2">
      <c r="A27" s="50" t="s">
        <v>41</v>
      </c>
      <c r="B27" s="57">
        <v>383</v>
      </c>
      <c r="C27" s="57">
        <v>658</v>
      </c>
      <c r="D27" s="57">
        <v>439</v>
      </c>
      <c r="E27" s="57">
        <v>398</v>
      </c>
      <c r="F27" s="57">
        <v>177</v>
      </c>
      <c r="G27" s="58"/>
      <c r="H27" s="57">
        <f t="shared" si="0"/>
        <v>2055</v>
      </c>
    </row>
    <row r="28" spans="1:8" ht="15.75" customHeight="1" x14ac:dyDescent="0.2">
      <c r="A28" s="52" t="s">
        <v>191</v>
      </c>
      <c r="B28" s="58">
        <v>740</v>
      </c>
      <c r="C28" s="58">
        <v>2283</v>
      </c>
      <c r="D28" s="58">
        <v>1933</v>
      </c>
      <c r="E28" s="58">
        <v>1250</v>
      </c>
      <c r="F28" s="58">
        <v>615</v>
      </c>
      <c r="G28" s="58"/>
      <c r="H28" s="58">
        <f t="shared" si="0"/>
        <v>6821</v>
      </c>
    </row>
    <row r="29" spans="1:8" ht="15.75" customHeight="1" x14ac:dyDescent="0.2">
      <c r="A29" s="50" t="s">
        <v>43</v>
      </c>
      <c r="B29" s="57">
        <v>59</v>
      </c>
      <c r="C29" s="57">
        <v>217</v>
      </c>
      <c r="D29" s="57">
        <v>250</v>
      </c>
      <c r="E29" s="57">
        <v>220</v>
      </c>
      <c r="F29" s="57">
        <v>107</v>
      </c>
      <c r="G29" s="58"/>
      <c r="H29" s="57">
        <f t="shared" si="0"/>
        <v>853</v>
      </c>
    </row>
    <row r="30" spans="1:8" ht="15.75" customHeight="1" x14ac:dyDescent="0.2">
      <c r="A30" s="52" t="s">
        <v>44</v>
      </c>
      <c r="B30" s="58">
        <v>109</v>
      </c>
      <c r="C30" s="58">
        <v>766</v>
      </c>
      <c r="D30" s="58">
        <v>1157</v>
      </c>
      <c r="E30" s="58">
        <v>920</v>
      </c>
      <c r="F30" s="58">
        <v>621</v>
      </c>
      <c r="G30" s="58"/>
      <c r="H30" s="58">
        <f t="shared" si="0"/>
        <v>3573</v>
      </c>
    </row>
    <row r="31" spans="1:8" ht="15.75" customHeight="1" x14ac:dyDescent="0.2">
      <c r="A31" s="50" t="s">
        <v>45</v>
      </c>
      <c r="B31" s="57">
        <v>17</v>
      </c>
      <c r="C31" s="57">
        <v>134</v>
      </c>
      <c r="D31" s="57">
        <v>204</v>
      </c>
      <c r="E31" s="57">
        <v>389</v>
      </c>
      <c r="F31" s="57">
        <v>234</v>
      </c>
      <c r="G31" s="58"/>
      <c r="H31" s="57">
        <f t="shared" si="0"/>
        <v>978</v>
      </c>
    </row>
    <row r="32" spans="1:8" ht="15.75" customHeight="1" x14ac:dyDescent="0.2">
      <c r="A32" s="52" t="s">
        <v>46</v>
      </c>
      <c r="B32" s="58">
        <v>48</v>
      </c>
      <c r="C32" s="58">
        <v>296</v>
      </c>
      <c r="D32" s="58">
        <v>587</v>
      </c>
      <c r="E32" s="58">
        <v>604</v>
      </c>
      <c r="F32" s="58">
        <v>218</v>
      </c>
      <c r="G32" s="58"/>
      <c r="H32" s="58">
        <f t="shared" si="0"/>
        <v>1753</v>
      </c>
    </row>
    <row r="33" spans="1:19" ht="15.75" customHeight="1" x14ac:dyDescent="0.2">
      <c r="A33" s="50" t="s">
        <v>47</v>
      </c>
      <c r="B33" s="57">
        <v>1527</v>
      </c>
      <c r="C33" s="57">
        <v>2749</v>
      </c>
      <c r="D33" s="57">
        <v>1961</v>
      </c>
      <c r="E33" s="57">
        <v>1088</v>
      </c>
      <c r="F33" s="57">
        <v>524</v>
      </c>
      <c r="G33" s="58"/>
      <c r="H33" s="57">
        <f t="shared" si="0"/>
        <v>7849</v>
      </c>
    </row>
    <row r="34" spans="1:19" ht="15.75" customHeight="1" x14ac:dyDescent="0.2">
      <c r="A34" s="52" t="s">
        <v>48</v>
      </c>
      <c r="B34" s="58">
        <v>2736</v>
      </c>
      <c r="C34" s="58">
        <v>4754</v>
      </c>
      <c r="D34" s="58">
        <v>4031</v>
      </c>
      <c r="E34" s="58">
        <v>2765</v>
      </c>
      <c r="F34" s="58">
        <v>751</v>
      </c>
      <c r="G34" s="58"/>
      <c r="H34" s="58">
        <f t="shared" si="0"/>
        <v>15037</v>
      </c>
    </row>
    <row r="35" spans="1:19" ht="15.75" customHeight="1" x14ac:dyDescent="0.2">
      <c r="A35" s="50" t="s">
        <v>49</v>
      </c>
      <c r="B35" s="57">
        <v>1633</v>
      </c>
      <c r="C35" s="57">
        <v>2506</v>
      </c>
      <c r="D35" s="57">
        <v>2445</v>
      </c>
      <c r="E35" s="57">
        <v>1979</v>
      </c>
      <c r="F35" s="57">
        <v>449</v>
      </c>
      <c r="G35" s="58"/>
      <c r="H35" s="57">
        <f t="shared" si="0"/>
        <v>9012</v>
      </c>
    </row>
    <row r="36" spans="1:19" ht="15.75" customHeight="1" x14ac:dyDescent="0.2">
      <c r="A36" s="52" t="s">
        <v>50</v>
      </c>
      <c r="B36" s="58">
        <v>4186</v>
      </c>
      <c r="C36" s="58">
        <v>10505</v>
      </c>
      <c r="D36" s="58">
        <v>7084</v>
      </c>
      <c r="E36" s="58">
        <v>3437</v>
      </c>
      <c r="F36" s="58">
        <v>744</v>
      </c>
      <c r="G36" s="58"/>
      <c r="H36" s="58">
        <f t="shared" si="0"/>
        <v>25956</v>
      </c>
    </row>
    <row r="37" spans="1:19" ht="15.75" customHeight="1" x14ac:dyDescent="0.2">
      <c r="A37" s="50" t="s">
        <v>51</v>
      </c>
      <c r="B37" s="57">
        <v>8136</v>
      </c>
      <c r="C37" s="57">
        <v>13326</v>
      </c>
      <c r="D37" s="57">
        <v>7927</v>
      </c>
      <c r="E37" s="57">
        <v>4890</v>
      </c>
      <c r="F37" s="57">
        <v>608</v>
      </c>
      <c r="G37" s="58"/>
      <c r="H37" s="57">
        <f t="shared" si="0"/>
        <v>34887</v>
      </c>
    </row>
    <row r="38" spans="1:19" ht="15.75" customHeight="1" x14ac:dyDescent="0.2">
      <c r="A38" s="52" t="s">
        <v>52</v>
      </c>
      <c r="B38" s="58">
        <v>1201</v>
      </c>
      <c r="C38" s="58">
        <v>973</v>
      </c>
      <c r="D38" s="58">
        <v>1368</v>
      </c>
      <c r="E38" s="58">
        <v>1804</v>
      </c>
      <c r="F38" s="58">
        <v>405</v>
      </c>
      <c r="G38" s="58"/>
      <c r="H38" s="58">
        <f t="shared" si="0"/>
        <v>5751</v>
      </c>
    </row>
    <row r="39" spans="1:19" ht="15.75" customHeight="1" x14ac:dyDescent="0.2">
      <c r="A39" s="50" t="s">
        <v>53</v>
      </c>
      <c r="B39" s="57">
        <v>1071</v>
      </c>
      <c r="C39" s="57">
        <v>832</v>
      </c>
      <c r="D39" s="57">
        <v>1012</v>
      </c>
      <c r="E39" s="57">
        <v>1825</v>
      </c>
      <c r="F39" s="57">
        <v>591</v>
      </c>
      <c r="G39" s="58"/>
      <c r="H39" s="57">
        <f t="shared" si="0"/>
        <v>5331</v>
      </c>
    </row>
    <row r="40" spans="1:19" ht="15.75" customHeight="1" x14ac:dyDescent="0.2">
      <c r="A40" s="52" t="s">
        <v>54</v>
      </c>
      <c r="B40" s="58">
        <v>1143</v>
      </c>
      <c r="C40" s="58">
        <v>1938</v>
      </c>
      <c r="D40" s="58">
        <v>2057</v>
      </c>
      <c r="E40" s="58">
        <v>1768</v>
      </c>
      <c r="F40" s="58">
        <v>651</v>
      </c>
      <c r="G40" s="58"/>
      <c r="H40" s="58">
        <f t="shared" si="0"/>
        <v>7557</v>
      </c>
    </row>
    <row r="41" spans="1:19" ht="15.75" customHeight="1" x14ac:dyDescent="0.2">
      <c r="A41" s="50" t="s">
        <v>55</v>
      </c>
      <c r="B41" s="57">
        <v>1224</v>
      </c>
      <c r="C41" s="57">
        <v>2041</v>
      </c>
      <c r="D41" s="57">
        <v>926</v>
      </c>
      <c r="E41" s="57">
        <v>93</v>
      </c>
      <c r="F41" s="57">
        <v>12</v>
      </c>
      <c r="G41" s="58"/>
      <c r="H41" s="57">
        <f t="shared" si="0"/>
        <v>4296</v>
      </c>
    </row>
    <row r="42" spans="1:19" ht="15.75" customHeight="1" x14ac:dyDescent="0.2">
      <c r="A42" s="52" t="s">
        <v>56</v>
      </c>
      <c r="B42" s="58">
        <v>218</v>
      </c>
      <c r="C42" s="58">
        <v>371</v>
      </c>
      <c r="D42" s="58">
        <v>380</v>
      </c>
      <c r="E42" s="58">
        <v>236</v>
      </c>
      <c r="F42" s="58">
        <v>28</v>
      </c>
      <c r="G42" s="58"/>
      <c r="H42" s="58">
        <f t="shared" si="0"/>
        <v>1233</v>
      </c>
    </row>
    <row r="43" spans="1:19" ht="15.75" customHeight="1" x14ac:dyDescent="0.2">
      <c r="A43" s="50" t="s">
        <v>57</v>
      </c>
      <c r="B43" s="57">
        <v>1905</v>
      </c>
      <c r="C43" s="57">
        <v>743</v>
      </c>
      <c r="D43" s="57">
        <v>886</v>
      </c>
      <c r="E43" s="57">
        <v>642</v>
      </c>
      <c r="F43" s="57">
        <v>159</v>
      </c>
      <c r="G43" s="58"/>
      <c r="H43" s="57">
        <f t="shared" si="0"/>
        <v>4335</v>
      </c>
    </row>
    <row r="44" spans="1:19" ht="15.75" customHeight="1" x14ac:dyDescent="0.2">
      <c r="A44" s="52" t="s">
        <v>58</v>
      </c>
      <c r="B44" s="58">
        <v>847</v>
      </c>
      <c r="C44" s="58">
        <v>899</v>
      </c>
      <c r="D44" s="58">
        <v>386</v>
      </c>
      <c r="E44" s="58">
        <v>195</v>
      </c>
      <c r="F44" s="58">
        <v>30</v>
      </c>
      <c r="G44" s="58"/>
      <c r="H44" s="58">
        <f t="shared" si="0"/>
        <v>2357</v>
      </c>
    </row>
    <row r="45" spans="1:19" ht="15.75" customHeight="1" x14ac:dyDescent="0.2">
      <c r="A45" s="50" t="s">
        <v>59</v>
      </c>
      <c r="B45" s="57">
        <v>2652</v>
      </c>
      <c r="C45" s="57">
        <v>7379</v>
      </c>
      <c r="D45" s="57">
        <v>5600</v>
      </c>
      <c r="E45" s="57">
        <v>3803</v>
      </c>
      <c r="F45" s="57">
        <v>1657</v>
      </c>
      <c r="G45" s="118"/>
      <c r="H45" s="57">
        <f t="shared" si="0"/>
        <v>21091</v>
      </c>
      <c r="I45" s="58"/>
    </row>
    <row r="46" spans="1:19" ht="15.75" customHeight="1" x14ac:dyDescent="0.2">
      <c r="A46" s="59"/>
      <c r="C46" s="40"/>
      <c r="D46" s="40"/>
      <c r="F46" s="40"/>
      <c r="G46" s="40"/>
    </row>
    <row r="47" spans="1:19" ht="15.75" customHeight="1" x14ac:dyDescent="0.2">
      <c r="A47" s="53" t="s">
        <v>20</v>
      </c>
      <c r="B47" s="117">
        <f t="shared" ref="B47:F47" si="1">SUM(B9:B45)-SUM(B17:B20)</f>
        <v>55854</v>
      </c>
      <c r="C47" s="117">
        <f t="shared" si="1"/>
        <v>105725</v>
      </c>
      <c r="D47" s="117">
        <f t="shared" si="1"/>
        <v>87125</v>
      </c>
      <c r="E47" s="117">
        <f t="shared" si="1"/>
        <v>62647</v>
      </c>
      <c r="F47" s="117">
        <f t="shared" si="1"/>
        <v>19887</v>
      </c>
      <c r="G47" s="59"/>
      <c r="H47" s="117">
        <f>SUM(H9:H45)-SUM(H17:H20)</f>
        <v>331238</v>
      </c>
      <c r="I47" s="109"/>
      <c r="J47" s="109"/>
      <c r="K47" s="109"/>
      <c r="L47" s="55"/>
      <c r="M47" s="40"/>
      <c r="N47" s="55"/>
      <c r="O47" s="55"/>
      <c r="P47" s="55"/>
      <c r="Q47" s="55"/>
      <c r="R47" s="55"/>
      <c r="S47" s="55"/>
    </row>
    <row r="48" spans="1:19" ht="15.75" customHeight="1" x14ac:dyDescent="0.2">
      <c r="C48" s="40"/>
      <c r="D48" s="40"/>
      <c r="F48" s="40"/>
      <c r="G48" s="40"/>
    </row>
    <row r="49" spans="1:21" ht="15.75" customHeight="1" x14ac:dyDescent="0.2">
      <c r="A49" s="35" t="s">
        <v>60</v>
      </c>
      <c r="B49" s="57">
        <v>7932</v>
      </c>
      <c r="C49" s="57">
        <v>16362</v>
      </c>
      <c r="D49" s="57">
        <v>17177</v>
      </c>
      <c r="E49" s="57">
        <v>18345</v>
      </c>
      <c r="F49" s="57">
        <v>4924</v>
      </c>
      <c r="G49" s="58"/>
      <c r="H49" s="57">
        <f>B49+C49+D49+E49+F49</f>
        <v>64740</v>
      </c>
      <c r="I49" s="58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8942</v>
      </c>
      <c r="C50" s="58">
        <v>20544</v>
      </c>
      <c r="D50" s="58">
        <v>21103</v>
      </c>
      <c r="E50" s="58">
        <v>10590</v>
      </c>
      <c r="F50" s="58">
        <v>4388</v>
      </c>
      <c r="G50" s="58"/>
      <c r="H50" s="58">
        <f>B50+C50+D50+E50+F50</f>
        <v>65567</v>
      </c>
      <c r="I50" s="58"/>
      <c r="S50" s="41"/>
      <c r="T50" s="41"/>
      <c r="U50" s="41"/>
    </row>
    <row r="51" spans="1:21" ht="15" x14ac:dyDescent="0.2">
      <c r="A51" s="35" t="s">
        <v>62</v>
      </c>
      <c r="B51" s="57">
        <v>17892</v>
      </c>
      <c r="C51" s="57">
        <v>32064</v>
      </c>
      <c r="D51" s="57">
        <v>22855</v>
      </c>
      <c r="E51" s="57">
        <v>14875</v>
      </c>
      <c r="F51" s="57">
        <v>2957</v>
      </c>
      <c r="G51" s="118"/>
      <c r="H51" s="57">
        <f>B51+C51+D51+E51+F51</f>
        <v>90643</v>
      </c>
      <c r="I51" s="58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U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200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620</v>
      </c>
      <c r="C9" s="57">
        <v>240</v>
      </c>
      <c r="D9" s="57">
        <v>74</v>
      </c>
      <c r="E9" s="57">
        <v>94</v>
      </c>
      <c r="F9" s="57">
        <v>38</v>
      </c>
      <c r="G9" s="58"/>
      <c r="H9" s="57">
        <f t="shared" ref="H9:H45" si="0">B9+C9+D9+E9+F9</f>
        <v>1066</v>
      </c>
    </row>
    <row r="10" spans="1:8" ht="15.75" customHeight="1" x14ac:dyDescent="0.2">
      <c r="A10" s="52" t="s">
        <v>230</v>
      </c>
      <c r="B10" s="58">
        <v>325</v>
      </c>
      <c r="C10" s="58">
        <v>146</v>
      </c>
      <c r="D10" s="58">
        <v>128</v>
      </c>
      <c r="E10" s="58">
        <v>226</v>
      </c>
      <c r="F10" s="58">
        <v>96</v>
      </c>
      <c r="G10" s="58"/>
      <c r="H10" s="58">
        <f t="shared" si="0"/>
        <v>921</v>
      </c>
    </row>
    <row r="11" spans="1:8" ht="15.75" customHeight="1" x14ac:dyDescent="0.2">
      <c r="A11" s="50" t="s">
        <v>231</v>
      </c>
      <c r="B11" s="57">
        <v>1020</v>
      </c>
      <c r="C11" s="57">
        <v>435</v>
      </c>
      <c r="D11" s="57">
        <v>72</v>
      </c>
      <c r="E11" s="57">
        <v>34</v>
      </c>
      <c r="F11" s="57">
        <v>12</v>
      </c>
      <c r="G11" s="58"/>
      <c r="H11" s="57">
        <f t="shared" si="0"/>
        <v>1573</v>
      </c>
    </row>
    <row r="12" spans="1:8" ht="15.75" customHeight="1" x14ac:dyDescent="0.2">
      <c r="A12" s="52" t="s">
        <v>26</v>
      </c>
      <c r="B12" s="58">
        <v>1442</v>
      </c>
      <c r="C12" s="58">
        <v>1365</v>
      </c>
      <c r="D12" s="58">
        <v>544</v>
      </c>
      <c r="E12" s="58">
        <v>251</v>
      </c>
      <c r="F12" s="58">
        <v>123</v>
      </c>
      <c r="G12" s="58"/>
      <c r="H12" s="58">
        <f t="shared" si="0"/>
        <v>3725</v>
      </c>
    </row>
    <row r="13" spans="1:8" ht="15.75" customHeight="1" x14ac:dyDescent="0.2">
      <c r="A13" s="50" t="s">
        <v>27</v>
      </c>
      <c r="B13" s="57">
        <v>182</v>
      </c>
      <c r="C13" s="57">
        <v>189</v>
      </c>
      <c r="D13" s="57">
        <v>93</v>
      </c>
      <c r="E13" s="57">
        <v>83</v>
      </c>
      <c r="F13" s="57">
        <v>23</v>
      </c>
      <c r="G13" s="58"/>
      <c r="H13" s="57">
        <f t="shared" si="0"/>
        <v>570</v>
      </c>
    </row>
    <row r="14" spans="1:8" ht="15.75" customHeight="1" x14ac:dyDescent="0.2">
      <c r="A14" s="52" t="s">
        <v>28</v>
      </c>
      <c r="B14" s="58">
        <v>9</v>
      </c>
      <c r="C14" s="58">
        <v>39</v>
      </c>
      <c r="D14" s="58">
        <v>33</v>
      </c>
      <c r="E14" s="58">
        <v>26</v>
      </c>
      <c r="F14" s="58">
        <v>6</v>
      </c>
      <c r="G14" s="58"/>
      <c r="H14" s="58">
        <f t="shared" si="0"/>
        <v>113</v>
      </c>
    </row>
    <row r="15" spans="1:8" ht="15.75" customHeight="1" x14ac:dyDescent="0.2">
      <c r="A15" s="50" t="s">
        <v>29</v>
      </c>
      <c r="B15" s="57">
        <v>334</v>
      </c>
      <c r="C15" s="57">
        <v>258</v>
      </c>
      <c r="D15" s="57">
        <v>56</v>
      </c>
      <c r="E15" s="57">
        <v>17</v>
      </c>
      <c r="F15" s="57">
        <v>4</v>
      </c>
      <c r="G15" s="58"/>
      <c r="H15" s="57">
        <f t="shared" si="0"/>
        <v>669</v>
      </c>
    </row>
    <row r="16" spans="1:8" ht="15.75" customHeight="1" x14ac:dyDescent="0.2">
      <c r="A16" s="52" t="s">
        <v>30</v>
      </c>
      <c r="B16" s="58">
        <v>60</v>
      </c>
      <c r="C16" s="58">
        <v>65</v>
      </c>
      <c r="D16" s="58">
        <v>51</v>
      </c>
      <c r="E16" s="58">
        <v>33</v>
      </c>
      <c r="F16" s="58">
        <v>19</v>
      </c>
      <c r="G16" s="58"/>
      <c r="H16" s="58">
        <f t="shared" si="0"/>
        <v>228</v>
      </c>
    </row>
    <row r="17" spans="1:8" ht="15.75" hidden="1" customHeight="1" x14ac:dyDescent="0.2">
      <c r="A17" s="50" t="s">
        <v>31</v>
      </c>
      <c r="B17" s="57">
        <v>21</v>
      </c>
      <c r="C17" s="57">
        <v>20</v>
      </c>
      <c r="D17" s="57">
        <v>12</v>
      </c>
      <c r="E17" s="57">
        <v>17</v>
      </c>
      <c r="F17" s="57">
        <v>10</v>
      </c>
      <c r="G17" s="58"/>
      <c r="H17" s="57">
        <f t="shared" si="0"/>
        <v>80</v>
      </c>
    </row>
    <row r="18" spans="1:8" ht="15.75" hidden="1" customHeight="1" x14ac:dyDescent="0.2">
      <c r="A18" s="52" t="s">
        <v>32</v>
      </c>
      <c r="B18" s="58">
        <v>19</v>
      </c>
      <c r="C18" s="58">
        <v>12</v>
      </c>
      <c r="D18" s="58">
        <v>5</v>
      </c>
      <c r="E18" s="58">
        <v>3</v>
      </c>
      <c r="F18" s="58">
        <v>2</v>
      </c>
      <c r="G18" s="58"/>
      <c r="H18" s="58">
        <f t="shared" si="0"/>
        <v>41</v>
      </c>
    </row>
    <row r="19" spans="1:8" ht="15.75" hidden="1" customHeight="1" x14ac:dyDescent="0.2">
      <c r="A19" s="50" t="s">
        <v>33</v>
      </c>
      <c r="B19" s="57">
        <v>0</v>
      </c>
      <c r="C19" s="57">
        <v>1</v>
      </c>
      <c r="D19" s="57">
        <v>0</v>
      </c>
      <c r="E19" s="57">
        <v>4</v>
      </c>
      <c r="F19" s="57">
        <v>3</v>
      </c>
      <c r="G19" s="58"/>
      <c r="H19" s="57">
        <f t="shared" si="0"/>
        <v>8</v>
      </c>
    </row>
    <row r="20" spans="1:8" ht="15.75" hidden="1" customHeight="1" x14ac:dyDescent="0.2">
      <c r="A20" s="52" t="s">
        <v>34</v>
      </c>
      <c r="B20" s="58">
        <v>7</v>
      </c>
      <c r="C20" s="58">
        <v>5</v>
      </c>
      <c r="D20" s="58">
        <v>1</v>
      </c>
      <c r="E20" s="58">
        <v>6</v>
      </c>
      <c r="F20" s="58">
        <v>1</v>
      </c>
      <c r="G20" s="58"/>
      <c r="H20" s="58">
        <f t="shared" si="0"/>
        <v>20</v>
      </c>
    </row>
    <row r="21" spans="1:8" ht="15.75" customHeight="1" x14ac:dyDescent="0.2">
      <c r="A21" s="50" t="s">
        <v>35</v>
      </c>
      <c r="B21" s="57">
        <v>47</v>
      </c>
      <c r="C21" s="57">
        <v>38</v>
      </c>
      <c r="D21" s="57">
        <v>18</v>
      </c>
      <c r="E21" s="57">
        <v>30</v>
      </c>
      <c r="F21" s="57">
        <v>16</v>
      </c>
      <c r="G21" s="58"/>
      <c r="H21" s="57">
        <f t="shared" si="0"/>
        <v>149</v>
      </c>
    </row>
    <row r="22" spans="1:8" ht="15.75" customHeight="1" x14ac:dyDescent="0.2">
      <c r="A22" s="52" t="s">
        <v>36</v>
      </c>
      <c r="B22" s="58">
        <v>10</v>
      </c>
      <c r="C22" s="58">
        <v>1</v>
      </c>
      <c r="D22" s="58">
        <v>0</v>
      </c>
      <c r="E22" s="58">
        <v>7</v>
      </c>
      <c r="F22" s="58">
        <v>2</v>
      </c>
      <c r="G22" s="58"/>
      <c r="H22" s="58">
        <f t="shared" si="0"/>
        <v>20</v>
      </c>
    </row>
    <row r="23" spans="1:8" ht="15.75" customHeight="1" x14ac:dyDescent="0.2">
      <c r="A23" s="50" t="s">
        <v>37</v>
      </c>
      <c r="B23" s="57">
        <v>21</v>
      </c>
      <c r="C23" s="57">
        <v>15</v>
      </c>
      <c r="D23" s="57">
        <v>5</v>
      </c>
      <c r="E23" s="57">
        <v>1</v>
      </c>
      <c r="F23" s="57">
        <v>0</v>
      </c>
      <c r="G23" s="58"/>
      <c r="H23" s="57">
        <f t="shared" si="0"/>
        <v>42</v>
      </c>
    </row>
    <row r="24" spans="1:8" ht="15.75" customHeight="1" x14ac:dyDescent="0.2">
      <c r="A24" s="52" t="s">
        <v>38</v>
      </c>
      <c r="B24" s="58">
        <v>27</v>
      </c>
      <c r="C24" s="58">
        <v>30</v>
      </c>
      <c r="D24" s="58">
        <v>10</v>
      </c>
      <c r="E24" s="58">
        <v>8</v>
      </c>
      <c r="F24" s="58">
        <v>2</v>
      </c>
      <c r="G24" s="58"/>
      <c r="H24" s="58">
        <f t="shared" si="0"/>
        <v>77</v>
      </c>
    </row>
    <row r="25" spans="1:8" ht="15.75" customHeight="1" x14ac:dyDescent="0.2">
      <c r="A25" s="50" t="s">
        <v>39</v>
      </c>
      <c r="B25" s="57">
        <v>128</v>
      </c>
      <c r="C25" s="57">
        <v>47</v>
      </c>
      <c r="D25" s="57">
        <v>13</v>
      </c>
      <c r="E25" s="57">
        <v>16</v>
      </c>
      <c r="F25" s="57">
        <v>8</v>
      </c>
      <c r="G25" s="58"/>
      <c r="H25" s="57">
        <f t="shared" si="0"/>
        <v>212</v>
      </c>
    </row>
    <row r="26" spans="1:8" ht="15.75" customHeight="1" x14ac:dyDescent="0.2">
      <c r="A26" s="52" t="s">
        <v>40</v>
      </c>
      <c r="B26" s="58">
        <v>321</v>
      </c>
      <c r="C26" s="58">
        <v>71</v>
      </c>
      <c r="D26" s="58">
        <v>11</v>
      </c>
      <c r="E26" s="58">
        <v>7</v>
      </c>
      <c r="F26" s="58">
        <v>2</v>
      </c>
      <c r="G26" s="58"/>
      <c r="H26" s="58">
        <f t="shared" si="0"/>
        <v>412</v>
      </c>
    </row>
    <row r="27" spans="1:8" ht="15.75" customHeight="1" x14ac:dyDescent="0.2">
      <c r="A27" s="50" t="s">
        <v>41</v>
      </c>
      <c r="B27" s="57">
        <v>77</v>
      </c>
      <c r="C27" s="57">
        <v>9</v>
      </c>
      <c r="D27" s="57">
        <v>2</v>
      </c>
      <c r="E27" s="57">
        <v>3</v>
      </c>
      <c r="F27" s="57">
        <v>3</v>
      </c>
      <c r="G27" s="58"/>
      <c r="H27" s="57">
        <f t="shared" si="0"/>
        <v>94</v>
      </c>
    </row>
    <row r="28" spans="1:8" ht="15.75" customHeight="1" x14ac:dyDescent="0.2">
      <c r="A28" s="52" t="s">
        <v>191</v>
      </c>
      <c r="B28" s="58">
        <v>200</v>
      </c>
      <c r="C28" s="58">
        <v>178</v>
      </c>
      <c r="D28" s="58">
        <v>64</v>
      </c>
      <c r="E28" s="58">
        <v>52</v>
      </c>
      <c r="F28" s="58">
        <v>25</v>
      </c>
      <c r="G28" s="58"/>
      <c r="H28" s="58">
        <f t="shared" si="0"/>
        <v>519</v>
      </c>
    </row>
    <row r="29" spans="1:8" ht="15.75" customHeight="1" x14ac:dyDescent="0.2">
      <c r="A29" s="50" t="s">
        <v>43</v>
      </c>
      <c r="B29" s="57">
        <v>7</v>
      </c>
      <c r="C29" s="57">
        <v>1</v>
      </c>
      <c r="D29" s="57">
        <v>2</v>
      </c>
      <c r="E29" s="57">
        <v>0</v>
      </c>
      <c r="F29" s="57">
        <v>1</v>
      </c>
      <c r="G29" s="58"/>
      <c r="H29" s="57">
        <f t="shared" si="0"/>
        <v>11</v>
      </c>
    </row>
    <row r="30" spans="1:8" ht="15.75" customHeight="1" x14ac:dyDescent="0.2">
      <c r="A30" s="52" t="s">
        <v>44</v>
      </c>
      <c r="B30" s="58">
        <v>18</v>
      </c>
      <c r="C30" s="58">
        <v>37</v>
      </c>
      <c r="D30" s="58">
        <v>41</v>
      </c>
      <c r="E30" s="58">
        <v>34</v>
      </c>
      <c r="F30" s="58">
        <v>20</v>
      </c>
      <c r="G30" s="58"/>
      <c r="H30" s="58">
        <f t="shared" si="0"/>
        <v>150</v>
      </c>
    </row>
    <row r="31" spans="1:8" ht="15.75" customHeight="1" x14ac:dyDescent="0.2">
      <c r="A31" s="50" t="s">
        <v>45</v>
      </c>
      <c r="B31" s="57">
        <v>5</v>
      </c>
      <c r="C31" s="57">
        <v>4</v>
      </c>
      <c r="D31" s="57">
        <v>3</v>
      </c>
      <c r="E31" s="57">
        <v>12</v>
      </c>
      <c r="F31" s="57">
        <v>6</v>
      </c>
      <c r="G31" s="58"/>
      <c r="H31" s="57">
        <f t="shared" si="0"/>
        <v>30</v>
      </c>
    </row>
    <row r="32" spans="1:8" ht="15.75" customHeight="1" x14ac:dyDescent="0.2">
      <c r="A32" s="52" t="s">
        <v>46</v>
      </c>
      <c r="B32" s="58">
        <v>16</v>
      </c>
      <c r="C32" s="58">
        <v>23</v>
      </c>
      <c r="D32" s="58">
        <v>13</v>
      </c>
      <c r="E32" s="58">
        <v>23</v>
      </c>
      <c r="F32" s="58">
        <v>3</v>
      </c>
      <c r="G32" s="58"/>
      <c r="H32" s="58">
        <f t="shared" si="0"/>
        <v>78</v>
      </c>
    </row>
    <row r="33" spans="1:19" ht="15.75" customHeight="1" x14ac:dyDescent="0.2">
      <c r="A33" s="50" t="s">
        <v>47</v>
      </c>
      <c r="B33" s="57">
        <v>277</v>
      </c>
      <c r="C33" s="57">
        <v>140</v>
      </c>
      <c r="D33" s="57">
        <v>39</v>
      </c>
      <c r="E33" s="57">
        <v>19</v>
      </c>
      <c r="F33" s="57">
        <v>12</v>
      </c>
      <c r="G33" s="58"/>
      <c r="H33" s="57">
        <f t="shared" si="0"/>
        <v>487</v>
      </c>
    </row>
    <row r="34" spans="1:19" ht="15.75" customHeight="1" x14ac:dyDescent="0.2">
      <c r="A34" s="52" t="s">
        <v>48</v>
      </c>
      <c r="B34" s="58">
        <v>142</v>
      </c>
      <c r="C34" s="58">
        <v>67</v>
      </c>
      <c r="D34" s="58">
        <v>58</v>
      </c>
      <c r="E34" s="58">
        <v>42</v>
      </c>
      <c r="F34" s="58">
        <v>21</v>
      </c>
      <c r="G34" s="58"/>
      <c r="H34" s="58">
        <f t="shared" si="0"/>
        <v>330</v>
      </c>
    </row>
    <row r="35" spans="1:19" ht="15.75" customHeight="1" x14ac:dyDescent="0.2">
      <c r="A35" s="50" t="s">
        <v>49</v>
      </c>
      <c r="B35" s="57">
        <v>143</v>
      </c>
      <c r="C35" s="57">
        <v>50</v>
      </c>
      <c r="D35" s="57">
        <v>31</v>
      </c>
      <c r="E35" s="57">
        <v>44</v>
      </c>
      <c r="F35" s="57">
        <v>18</v>
      </c>
      <c r="G35" s="58"/>
      <c r="H35" s="57">
        <f t="shared" si="0"/>
        <v>286</v>
      </c>
    </row>
    <row r="36" spans="1:19" ht="15.75" customHeight="1" x14ac:dyDescent="0.2">
      <c r="A36" s="52" t="s">
        <v>50</v>
      </c>
      <c r="B36" s="58">
        <v>767</v>
      </c>
      <c r="C36" s="58">
        <v>526</v>
      </c>
      <c r="D36" s="58">
        <v>179</v>
      </c>
      <c r="E36" s="58">
        <v>108</v>
      </c>
      <c r="F36" s="58">
        <v>22</v>
      </c>
      <c r="G36" s="58"/>
      <c r="H36" s="58">
        <f t="shared" si="0"/>
        <v>1602</v>
      </c>
    </row>
    <row r="37" spans="1:19" ht="15.75" customHeight="1" x14ac:dyDescent="0.2">
      <c r="A37" s="50" t="s">
        <v>51</v>
      </c>
      <c r="B37" s="57">
        <v>1152</v>
      </c>
      <c r="C37" s="57">
        <v>540</v>
      </c>
      <c r="D37" s="57">
        <v>211</v>
      </c>
      <c r="E37" s="57">
        <v>161</v>
      </c>
      <c r="F37" s="57">
        <v>25</v>
      </c>
      <c r="G37" s="58"/>
      <c r="H37" s="57">
        <f t="shared" si="0"/>
        <v>2089</v>
      </c>
    </row>
    <row r="38" spans="1:19" ht="15.75" customHeight="1" x14ac:dyDescent="0.2">
      <c r="A38" s="52" t="s">
        <v>52</v>
      </c>
      <c r="B38" s="58">
        <v>266</v>
      </c>
      <c r="C38" s="58">
        <v>67</v>
      </c>
      <c r="D38" s="58">
        <v>28</v>
      </c>
      <c r="E38" s="58">
        <v>74</v>
      </c>
      <c r="F38" s="58">
        <v>17</v>
      </c>
      <c r="G38" s="58"/>
      <c r="H38" s="58">
        <f t="shared" si="0"/>
        <v>452</v>
      </c>
    </row>
    <row r="39" spans="1:19" ht="15.75" customHeight="1" x14ac:dyDescent="0.2">
      <c r="A39" s="50" t="s">
        <v>53</v>
      </c>
      <c r="B39" s="57">
        <v>253</v>
      </c>
      <c r="C39" s="57">
        <v>66</v>
      </c>
      <c r="D39" s="57">
        <v>16</v>
      </c>
      <c r="E39" s="57">
        <v>62</v>
      </c>
      <c r="F39" s="57">
        <v>31</v>
      </c>
      <c r="G39" s="58"/>
      <c r="H39" s="57">
        <f t="shared" si="0"/>
        <v>428</v>
      </c>
    </row>
    <row r="40" spans="1:19" ht="15.75" customHeight="1" x14ac:dyDescent="0.2">
      <c r="A40" s="52" t="s">
        <v>54</v>
      </c>
      <c r="B40" s="58">
        <v>223</v>
      </c>
      <c r="C40" s="58">
        <v>139</v>
      </c>
      <c r="D40" s="58">
        <v>87</v>
      </c>
      <c r="E40" s="58">
        <v>77</v>
      </c>
      <c r="F40" s="58">
        <v>38</v>
      </c>
      <c r="G40" s="58"/>
      <c r="H40" s="58">
        <f t="shared" si="0"/>
        <v>564</v>
      </c>
    </row>
    <row r="41" spans="1:19" ht="15.75" customHeight="1" x14ac:dyDescent="0.2">
      <c r="A41" s="50" t="s">
        <v>55</v>
      </c>
      <c r="B41" s="57">
        <v>227</v>
      </c>
      <c r="C41" s="57">
        <v>144</v>
      </c>
      <c r="D41" s="57">
        <v>31</v>
      </c>
      <c r="E41" s="57">
        <v>8</v>
      </c>
      <c r="F41" s="57">
        <v>4</v>
      </c>
      <c r="G41" s="58"/>
      <c r="H41" s="57">
        <f t="shared" si="0"/>
        <v>414</v>
      </c>
    </row>
    <row r="42" spans="1:19" ht="15.75" customHeight="1" x14ac:dyDescent="0.2">
      <c r="A42" s="52" t="s">
        <v>56</v>
      </c>
      <c r="B42" s="58">
        <v>44</v>
      </c>
      <c r="C42" s="58">
        <v>18</v>
      </c>
      <c r="D42" s="58">
        <v>13</v>
      </c>
      <c r="E42" s="58">
        <v>9</v>
      </c>
      <c r="F42" s="58">
        <v>4</v>
      </c>
      <c r="G42" s="58"/>
      <c r="H42" s="58">
        <f t="shared" si="0"/>
        <v>88</v>
      </c>
    </row>
    <row r="43" spans="1:19" ht="15.75" customHeight="1" x14ac:dyDescent="0.2">
      <c r="A43" s="50" t="s">
        <v>57</v>
      </c>
      <c r="B43" s="57">
        <v>302</v>
      </c>
      <c r="C43" s="57">
        <v>95</v>
      </c>
      <c r="D43" s="57">
        <v>54</v>
      </c>
      <c r="E43" s="57">
        <v>39</v>
      </c>
      <c r="F43" s="57">
        <v>19</v>
      </c>
      <c r="G43" s="58"/>
      <c r="H43" s="57">
        <f t="shared" si="0"/>
        <v>509</v>
      </c>
    </row>
    <row r="44" spans="1:19" ht="15.75" customHeight="1" x14ac:dyDescent="0.2">
      <c r="A44" s="52" t="s">
        <v>58</v>
      </c>
      <c r="B44" s="58">
        <v>128</v>
      </c>
      <c r="C44" s="58">
        <v>53</v>
      </c>
      <c r="D44" s="58">
        <v>9</v>
      </c>
      <c r="E44" s="58">
        <v>13</v>
      </c>
      <c r="F44" s="58">
        <v>1</v>
      </c>
      <c r="G44" s="58"/>
      <c r="H44" s="58">
        <f t="shared" si="0"/>
        <v>204</v>
      </c>
    </row>
    <row r="45" spans="1:19" ht="15.75" customHeight="1" x14ac:dyDescent="0.2">
      <c r="A45" s="50" t="s">
        <v>59</v>
      </c>
      <c r="B45" s="57">
        <v>377</v>
      </c>
      <c r="C45" s="57">
        <v>404</v>
      </c>
      <c r="D45" s="119">
        <v>241</v>
      </c>
      <c r="E45" s="57">
        <v>219</v>
      </c>
      <c r="F45" s="57">
        <v>113</v>
      </c>
      <c r="G45" s="118"/>
      <c r="H45" s="57">
        <f t="shared" si="0"/>
        <v>1354</v>
      </c>
    </row>
    <row r="46" spans="1:19" ht="15.75" customHeight="1" x14ac:dyDescent="0.2">
      <c r="A46" s="59"/>
      <c r="C46" s="40"/>
      <c r="D46" s="40"/>
      <c r="F46" s="40"/>
      <c r="G46" s="40"/>
    </row>
    <row r="47" spans="1:19" ht="15.75" customHeight="1" x14ac:dyDescent="0.2">
      <c r="A47" s="53" t="s">
        <v>20</v>
      </c>
      <c r="B47" s="117">
        <f t="shared" ref="B47:H47" si="1">SUM(B9:B45)-SUM(B17:B20)</f>
        <v>9170</v>
      </c>
      <c r="C47" s="117">
        <f t="shared" si="1"/>
        <v>5500</v>
      </c>
      <c r="D47" s="117">
        <f t="shared" si="1"/>
        <v>2230</v>
      </c>
      <c r="E47" s="117">
        <f t="shared" si="1"/>
        <v>1832</v>
      </c>
      <c r="F47" s="117">
        <f t="shared" si="1"/>
        <v>734</v>
      </c>
      <c r="G47" s="59"/>
      <c r="H47" s="117">
        <f t="shared" si="1"/>
        <v>19466</v>
      </c>
      <c r="I47" s="109">
        <v>6.3796956700000003</v>
      </c>
      <c r="J47" s="109">
        <v>6.6425502300000003</v>
      </c>
      <c r="K47" s="109">
        <v>6.7017909700000002</v>
      </c>
      <c r="L47" s="55"/>
      <c r="M47" s="40"/>
      <c r="N47" s="55"/>
      <c r="O47" s="55"/>
      <c r="P47" s="55"/>
      <c r="Q47" s="55"/>
      <c r="R47" s="55"/>
      <c r="S47" s="55"/>
    </row>
    <row r="48" spans="1:19" ht="15.75" customHeight="1" x14ac:dyDescent="0.2">
      <c r="C48" s="40"/>
      <c r="D48" s="40"/>
      <c r="F48" s="40"/>
      <c r="G48" s="40"/>
    </row>
    <row r="49" spans="1:21" ht="15.75" customHeight="1" x14ac:dyDescent="0.2">
      <c r="A49" s="35" t="s">
        <v>60</v>
      </c>
      <c r="B49" s="57">
        <v>945</v>
      </c>
      <c r="C49" s="57">
        <v>386</v>
      </c>
      <c r="D49" s="57">
        <v>202</v>
      </c>
      <c r="E49" s="57">
        <v>320</v>
      </c>
      <c r="F49" s="57">
        <v>134</v>
      </c>
      <c r="G49" s="58"/>
      <c r="H49" s="57">
        <f>B49+C49+D49+E49+F49</f>
        <v>1987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2027</v>
      </c>
      <c r="C50" s="58">
        <v>1916</v>
      </c>
      <c r="D50" s="58">
        <v>777</v>
      </c>
      <c r="E50" s="58">
        <v>410</v>
      </c>
      <c r="F50" s="58">
        <v>175</v>
      </c>
      <c r="G50" s="58"/>
      <c r="H50" s="58">
        <f>B50+C50+D50+E50+F50</f>
        <v>5305</v>
      </c>
      <c r="S50" s="41"/>
      <c r="T50" s="41"/>
      <c r="U50" s="41"/>
    </row>
    <row r="51" spans="1:21" ht="15" x14ac:dyDescent="0.2">
      <c r="A51" s="35" t="s">
        <v>62</v>
      </c>
      <c r="B51" s="57">
        <v>2470</v>
      </c>
      <c r="C51" s="57">
        <v>1250</v>
      </c>
      <c r="D51" s="57">
        <v>507</v>
      </c>
      <c r="E51" s="57">
        <v>429</v>
      </c>
      <c r="F51" s="57">
        <v>103</v>
      </c>
      <c r="G51" s="118"/>
      <c r="H51" s="57">
        <f>B51+C51+D51+E51+F51</f>
        <v>4759</v>
      </c>
      <c r="I51" s="41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U52"/>
  <sheetViews>
    <sheetView showGridLines="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201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402.03330999999997</v>
      </c>
      <c r="C9" s="57">
        <v>206.32382999999999</v>
      </c>
      <c r="D9" s="57">
        <v>62.27281</v>
      </c>
      <c r="E9" s="57">
        <v>81.783199999999994</v>
      </c>
      <c r="F9" s="57">
        <v>36.393689999999999</v>
      </c>
      <c r="G9" s="58"/>
      <c r="H9" s="57">
        <f>SUM(B9:F9)</f>
        <v>788.80683999999997</v>
      </c>
    </row>
    <row r="10" spans="1:8" ht="15.75" customHeight="1" x14ac:dyDescent="0.2">
      <c r="A10" s="52" t="s">
        <v>230</v>
      </c>
      <c r="B10" s="58">
        <v>276.56270999999998</v>
      </c>
      <c r="C10" s="58">
        <v>125.29407999999999</v>
      </c>
      <c r="D10" s="58">
        <v>108.3297</v>
      </c>
      <c r="E10" s="58">
        <v>201.03536</v>
      </c>
      <c r="F10" s="58">
        <v>85.76</v>
      </c>
      <c r="G10" s="58"/>
      <c r="H10" s="58">
        <f t="shared" ref="H10:H45" si="0">SUM(B10:F10)</f>
        <v>796.98185000000001</v>
      </c>
    </row>
    <row r="11" spans="1:8" ht="15.75" customHeight="1" x14ac:dyDescent="0.2">
      <c r="A11" s="50" t="s">
        <v>231</v>
      </c>
      <c r="B11" s="57">
        <v>763.03561000000002</v>
      </c>
      <c r="C11" s="57">
        <v>379.28334999999998</v>
      </c>
      <c r="D11" s="57">
        <v>67.819500000000005</v>
      </c>
      <c r="E11" s="57">
        <v>29.83971</v>
      </c>
      <c r="F11" s="57">
        <v>9.5889699999999998</v>
      </c>
      <c r="G11" s="58"/>
      <c r="H11" s="57">
        <f t="shared" si="0"/>
        <v>1249.5671400000001</v>
      </c>
    </row>
    <row r="12" spans="1:8" ht="15.75" customHeight="1" x14ac:dyDescent="0.2">
      <c r="A12" s="52" t="s">
        <v>26</v>
      </c>
      <c r="B12" s="58">
        <v>1143.1167</v>
      </c>
      <c r="C12" s="58">
        <v>1143.9942599999999</v>
      </c>
      <c r="D12" s="58">
        <v>472.28964999999999</v>
      </c>
      <c r="E12" s="58">
        <v>215.01402999999999</v>
      </c>
      <c r="F12" s="58">
        <v>103.42918</v>
      </c>
      <c r="G12" s="58"/>
      <c r="H12" s="58">
        <f t="shared" si="0"/>
        <v>3077.8438200000001</v>
      </c>
    </row>
    <row r="13" spans="1:8" ht="15.75" customHeight="1" x14ac:dyDescent="0.2">
      <c r="A13" s="50" t="s">
        <v>27</v>
      </c>
      <c r="B13" s="57">
        <v>150.07547</v>
      </c>
      <c r="C13" s="57">
        <v>161.37716</v>
      </c>
      <c r="D13" s="57">
        <v>76.401169999999993</v>
      </c>
      <c r="E13" s="57">
        <v>72.663880000000006</v>
      </c>
      <c r="F13" s="57">
        <v>19.00892</v>
      </c>
      <c r="G13" s="58"/>
      <c r="H13" s="57">
        <f t="shared" si="0"/>
        <v>479.52659999999997</v>
      </c>
    </row>
    <row r="14" spans="1:8" ht="15.75" customHeight="1" x14ac:dyDescent="0.2">
      <c r="A14" s="52" t="s">
        <v>28</v>
      </c>
      <c r="B14" s="58">
        <v>7.7982899999999997</v>
      </c>
      <c r="C14" s="58">
        <v>32.903390000000002</v>
      </c>
      <c r="D14" s="58">
        <v>28.669619999999998</v>
      </c>
      <c r="E14" s="58">
        <v>23.5533</v>
      </c>
      <c r="F14" s="58">
        <v>4.9872100000000001</v>
      </c>
      <c r="G14" s="58"/>
      <c r="H14" s="58">
        <f t="shared" si="0"/>
        <v>97.911810000000003</v>
      </c>
    </row>
    <row r="15" spans="1:8" ht="15.75" customHeight="1" x14ac:dyDescent="0.2">
      <c r="A15" s="50" t="s">
        <v>29</v>
      </c>
      <c r="B15" s="57">
        <v>259.58211</v>
      </c>
      <c r="C15" s="57">
        <v>223.58885000000001</v>
      </c>
      <c r="D15" s="57">
        <v>47.570639999999997</v>
      </c>
      <c r="E15" s="57">
        <v>15.30843</v>
      </c>
      <c r="F15" s="57">
        <v>3.0449700000000002</v>
      </c>
      <c r="G15" s="58"/>
      <c r="H15" s="57">
        <f t="shared" si="0"/>
        <v>549.09500000000014</v>
      </c>
    </row>
    <row r="16" spans="1:8" ht="15.75" customHeight="1" x14ac:dyDescent="0.2">
      <c r="A16" s="52" t="s">
        <v>30</v>
      </c>
      <c r="B16" s="58">
        <v>46.688079999999999</v>
      </c>
      <c r="C16" s="58">
        <v>56.373109999999997</v>
      </c>
      <c r="D16" s="58">
        <v>43.996760000000002</v>
      </c>
      <c r="E16" s="58">
        <v>27.217610000000001</v>
      </c>
      <c r="F16" s="58">
        <v>15.51051</v>
      </c>
      <c r="G16" s="58"/>
      <c r="H16" s="58">
        <f t="shared" si="0"/>
        <v>189.78607000000002</v>
      </c>
    </row>
    <row r="17" spans="1:8" ht="15.75" hidden="1" customHeight="1" x14ac:dyDescent="0.2">
      <c r="A17" s="50" t="s">
        <v>31</v>
      </c>
      <c r="B17" s="57">
        <v>18.647790000000001</v>
      </c>
      <c r="C17" s="57">
        <v>18.87856</v>
      </c>
      <c r="D17" s="57">
        <v>11.150130000000001</v>
      </c>
      <c r="E17" s="57">
        <v>15.60656</v>
      </c>
      <c r="F17" s="57">
        <v>8.67211</v>
      </c>
      <c r="G17" s="58"/>
      <c r="H17" s="57">
        <f t="shared" si="0"/>
        <v>72.955150000000003</v>
      </c>
    </row>
    <row r="18" spans="1:8" ht="15.75" hidden="1" customHeight="1" x14ac:dyDescent="0.2">
      <c r="A18" s="52" t="s">
        <v>32</v>
      </c>
      <c r="B18" s="58">
        <v>14.023580000000001</v>
      </c>
      <c r="C18" s="58">
        <v>9.8178800000000006</v>
      </c>
      <c r="D18" s="58">
        <v>4.2786799999999996</v>
      </c>
      <c r="E18" s="58">
        <v>2.9682499999999998</v>
      </c>
      <c r="F18" s="58">
        <v>1.2655099999999999</v>
      </c>
      <c r="G18" s="58"/>
      <c r="H18" s="58">
        <f t="shared" si="0"/>
        <v>32.353900000000003</v>
      </c>
    </row>
    <row r="19" spans="1:8" ht="15.75" hidden="1" customHeight="1" x14ac:dyDescent="0.2">
      <c r="A19" s="50" t="s">
        <v>33</v>
      </c>
      <c r="B19" s="57">
        <v>0</v>
      </c>
      <c r="C19" s="57">
        <v>0.99980999999999998</v>
      </c>
      <c r="D19" s="57">
        <v>0</v>
      </c>
      <c r="E19" s="57">
        <v>3.3586999999999998</v>
      </c>
      <c r="F19" s="57">
        <v>2.0064899999999999</v>
      </c>
      <c r="G19" s="58"/>
      <c r="H19" s="57">
        <f t="shared" si="0"/>
        <v>6.3650000000000002</v>
      </c>
    </row>
    <row r="20" spans="1:8" ht="15.75" hidden="1" customHeight="1" x14ac:dyDescent="0.2">
      <c r="A20" s="52" t="s">
        <v>34</v>
      </c>
      <c r="B20" s="58">
        <v>4.8761900000000002</v>
      </c>
      <c r="C20" s="58">
        <v>4.9067499999999997</v>
      </c>
      <c r="D20" s="58">
        <v>0.50458000000000003</v>
      </c>
      <c r="E20" s="58">
        <v>5.0845099999999999</v>
      </c>
      <c r="F20" s="58">
        <v>0.99980999999999998</v>
      </c>
      <c r="G20" s="58"/>
      <c r="H20" s="58">
        <f t="shared" si="0"/>
        <v>16.371839999999999</v>
      </c>
    </row>
    <row r="21" spans="1:8" ht="15.75" customHeight="1" x14ac:dyDescent="0.2">
      <c r="A21" s="50" t="s">
        <v>35</v>
      </c>
      <c r="B21" s="57">
        <v>37.547559999999997</v>
      </c>
      <c r="C21" s="57">
        <v>34.603009999999998</v>
      </c>
      <c r="D21" s="57">
        <v>15.933389999999999</v>
      </c>
      <c r="E21" s="57">
        <v>27.01803</v>
      </c>
      <c r="F21" s="57">
        <v>12.94393</v>
      </c>
      <c r="G21" s="58"/>
      <c r="H21" s="57">
        <f t="shared" si="0"/>
        <v>128.04592</v>
      </c>
    </row>
    <row r="22" spans="1:8" ht="15.75" customHeight="1" x14ac:dyDescent="0.2">
      <c r="A22" s="52" t="s">
        <v>36</v>
      </c>
      <c r="B22" s="58">
        <v>8.8386499999999995</v>
      </c>
      <c r="C22" s="58">
        <v>0.81518999999999997</v>
      </c>
      <c r="D22" s="58">
        <v>0</v>
      </c>
      <c r="E22" s="58">
        <v>5.3969899999999997</v>
      </c>
      <c r="F22" s="58">
        <v>1.03287</v>
      </c>
      <c r="G22" s="58"/>
      <c r="H22" s="58">
        <f t="shared" si="0"/>
        <v>16.083699999999997</v>
      </c>
    </row>
    <row r="23" spans="1:8" ht="15.75" customHeight="1" x14ac:dyDescent="0.2">
      <c r="A23" s="50" t="s">
        <v>37</v>
      </c>
      <c r="B23" s="57">
        <v>15.58037</v>
      </c>
      <c r="C23" s="57">
        <v>12.30462</v>
      </c>
      <c r="D23" s="57">
        <v>4.21319</v>
      </c>
      <c r="E23" s="57">
        <v>0.99980999999999998</v>
      </c>
      <c r="F23" s="57">
        <v>0</v>
      </c>
      <c r="G23" s="58"/>
      <c r="H23" s="57">
        <f t="shared" si="0"/>
        <v>33.097989999999996</v>
      </c>
    </row>
    <row r="24" spans="1:8" ht="15.75" customHeight="1" x14ac:dyDescent="0.2">
      <c r="A24" s="52" t="s">
        <v>38</v>
      </c>
      <c r="B24" s="58">
        <v>17.997879999999999</v>
      </c>
      <c r="C24" s="58">
        <v>23.650600000000001</v>
      </c>
      <c r="D24" s="58">
        <v>8.47377</v>
      </c>
      <c r="E24" s="58">
        <v>6.7036699999999998</v>
      </c>
      <c r="F24" s="58">
        <v>1.1732100000000001</v>
      </c>
      <c r="G24" s="58"/>
      <c r="H24" s="58">
        <f t="shared" si="0"/>
        <v>57.999130000000001</v>
      </c>
    </row>
    <row r="25" spans="1:8" ht="15.75" customHeight="1" x14ac:dyDescent="0.2">
      <c r="A25" s="50" t="s">
        <v>39</v>
      </c>
      <c r="B25" s="57">
        <v>101.05719000000001</v>
      </c>
      <c r="C25" s="57">
        <v>42.845379999999999</v>
      </c>
      <c r="D25" s="57">
        <v>12.503590000000001</v>
      </c>
      <c r="E25" s="57">
        <v>14.471399999999999</v>
      </c>
      <c r="F25" s="57">
        <v>7.1907899999999998</v>
      </c>
      <c r="G25" s="58"/>
      <c r="H25" s="57">
        <f t="shared" si="0"/>
        <v>178.06834999999998</v>
      </c>
    </row>
    <row r="26" spans="1:8" ht="15.75" customHeight="1" x14ac:dyDescent="0.2">
      <c r="A26" s="52" t="s">
        <v>40</v>
      </c>
      <c r="B26" s="58">
        <v>155.30343999999999</v>
      </c>
      <c r="C26" s="58">
        <v>46.750450000000001</v>
      </c>
      <c r="D26" s="58">
        <v>9.1143300000000007</v>
      </c>
      <c r="E26" s="58">
        <v>6.7180200000000001</v>
      </c>
      <c r="F26" s="58">
        <v>1.96906</v>
      </c>
      <c r="G26" s="58"/>
      <c r="H26" s="58">
        <f t="shared" si="0"/>
        <v>219.8553</v>
      </c>
    </row>
    <row r="27" spans="1:8" ht="15.75" customHeight="1" x14ac:dyDescent="0.2">
      <c r="A27" s="50" t="s">
        <v>41</v>
      </c>
      <c r="B27" s="57">
        <v>33.490299999999998</v>
      </c>
      <c r="C27" s="57">
        <v>5.9308899999999998</v>
      </c>
      <c r="D27" s="57">
        <v>1.8886000000000001</v>
      </c>
      <c r="E27" s="57">
        <v>2.53789</v>
      </c>
      <c r="F27" s="57">
        <v>1.9428700000000001</v>
      </c>
      <c r="G27" s="58"/>
      <c r="H27" s="57">
        <f t="shared" si="0"/>
        <v>45.790549999999989</v>
      </c>
    </row>
    <row r="28" spans="1:8" ht="15.75" customHeight="1" x14ac:dyDescent="0.2">
      <c r="A28" s="52" t="s">
        <v>191</v>
      </c>
      <c r="B28" s="58">
        <v>158.87980999999999</v>
      </c>
      <c r="C28" s="58">
        <v>149.88211999999999</v>
      </c>
      <c r="D28" s="58">
        <v>58.128239999999998</v>
      </c>
      <c r="E28" s="58">
        <v>46.293889999999998</v>
      </c>
      <c r="F28" s="58">
        <v>23.522729999999999</v>
      </c>
      <c r="G28" s="58"/>
      <c r="H28" s="58">
        <f t="shared" si="0"/>
        <v>436.70679000000001</v>
      </c>
    </row>
    <row r="29" spans="1:8" ht="15.75" customHeight="1" x14ac:dyDescent="0.2">
      <c r="A29" s="50" t="s">
        <v>43</v>
      </c>
      <c r="B29" s="57">
        <v>2.7979799999999999</v>
      </c>
      <c r="C29" s="57">
        <v>0.72287999999999997</v>
      </c>
      <c r="D29" s="57">
        <v>1.99963</v>
      </c>
      <c r="E29" s="57">
        <v>0</v>
      </c>
      <c r="F29" s="57">
        <v>0.53825999999999996</v>
      </c>
      <c r="G29" s="58"/>
      <c r="H29" s="57">
        <f t="shared" si="0"/>
        <v>6.0587499999999999</v>
      </c>
    </row>
    <row r="30" spans="1:8" ht="15.75" customHeight="1" x14ac:dyDescent="0.2">
      <c r="A30" s="52" t="s">
        <v>44</v>
      </c>
      <c r="B30" s="58">
        <v>16.363130000000002</v>
      </c>
      <c r="C30" s="58">
        <v>31.82</v>
      </c>
      <c r="D30" s="58">
        <v>35.241689999999998</v>
      </c>
      <c r="E30" s="58">
        <v>29.103100000000001</v>
      </c>
      <c r="F30" s="58">
        <v>14.629200000000001</v>
      </c>
      <c r="G30" s="58"/>
      <c r="H30" s="58">
        <f t="shared" si="0"/>
        <v>127.15712000000001</v>
      </c>
    </row>
    <row r="31" spans="1:8" ht="15.75" customHeight="1" x14ac:dyDescent="0.2">
      <c r="A31" s="50" t="s">
        <v>45</v>
      </c>
      <c r="B31" s="57">
        <v>4.3516500000000002</v>
      </c>
      <c r="C31" s="57">
        <v>2.2272799999999999</v>
      </c>
      <c r="D31" s="57">
        <v>2.00773</v>
      </c>
      <c r="E31" s="57">
        <v>8.8698300000000003</v>
      </c>
      <c r="F31" s="57">
        <v>4.74397</v>
      </c>
      <c r="G31" s="58"/>
      <c r="H31" s="57">
        <f t="shared" si="0"/>
        <v>22.200460000000003</v>
      </c>
    </row>
    <row r="32" spans="1:8" ht="15.75" customHeight="1" x14ac:dyDescent="0.2">
      <c r="A32" s="52" t="s">
        <v>46</v>
      </c>
      <c r="B32" s="58">
        <v>13.407349999999999</v>
      </c>
      <c r="C32" s="58">
        <v>18.234269999999999</v>
      </c>
      <c r="D32" s="58">
        <v>10.03368</v>
      </c>
      <c r="E32" s="58">
        <v>17.879370000000002</v>
      </c>
      <c r="F32" s="58">
        <v>2.90713</v>
      </c>
      <c r="G32" s="58"/>
      <c r="H32" s="58">
        <f t="shared" si="0"/>
        <v>62.461799999999997</v>
      </c>
    </row>
    <row r="33" spans="1:19" ht="15.75" customHeight="1" x14ac:dyDescent="0.2">
      <c r="A33" s="50" t="s">
        <v>47</v>
      </c>
      <c r="B33" s="57">
        <v>196.35750999999999</v>
      </c>
      <c r="C33" s="57">
        <v>121.10772</v>
      </c>
      <c r="D33" s="57">
        <v>30.309360000000002</v>
      </c>
      <c r="E33" s="57">
        <v>15.26726</v>
      </c>
      <c r="F33" s="57">
        <v>10.87881</v>
      </c>
      <c r="G33" s="58"/>
      <c r="H33" s="57">
        <f t="shared" si="0"/>
        <v>373.92066000000005</v>
      </c>
    </row>
    <row r="34" spans="1:19" ht="15.75" customHeight="1" x14ac:dyDescent="0.2">
      <c r="A34" s="52" t="s">
        <v>48</v>
      </c>
      <c r="B34" s="58">
        <v>93.161600000000007</v>
      </c>
      <c r="C34" s="58">
        <v>58.329700000000003</v>
      </c>
      <c r="D34" s="58">
        <v>51.707099999999997</v>
      </c>
      <c r="E34" s="58">
        <v>39.275239999999997</v>
      </c>
      <c r="F34" s="58">
        <v>16.812819999999999</v>
      </c>
      <c r="G34" s="58"/>
      <c r="H34" s="58">
        <f t="shared" si="0"/>
        <v>259.28646000000003</v>
      </c>
    </row>
    <row r="35" spans="1:19" ht="15.75" customHeight="1" x14ac:dyDescent="0.2">
      <c r="A35" s="50" t="s">
        <v>49</v>
      </c>
      <c r="B35" s="57">
        <v>83.433539999999994</v>
      </c>
      <c r="C35" s="57">
        <v>44.018590000000003</v>
      </c>
      <c r="D35" s="57">
        <v>28.533650000000002</v>
      </c>
      <c r="E35" s="57">
        <v>39.776710000000001</v>
      </c>
      <c r="F35" s="57">
        <v>15.12443</v>
      </c>
      <c r="G35" s="58"/>
      <c r="H35" s="57">
        <f t="shared" si="0"/>
        <v>210.88692</v>
      </c>
    </row>
    <row r="36" spans="1:19" ht="15.75" customHeight="1" x14ac:dyDescent="0.2">
      <c r="A36" s="52" t="s">
        <v>50</v>
      </c>
      <c r="B36" s="58">
        <v>566.87518999999998</v>
      </c>
      <c r="C36" s="58">
        <v>450.43473</v>
      </c>
      <c r="D36" s="58">
        <v>159.25653</v>
      </c>
      <c r="E36" s="58">
        <v>96.311359999999993</v>
      </c>
      <c r="F36" s="58">
        <v>18.28229</v>
      </c>
      <c r="G36" s="58"/>
      <c r="H36" s="58">
        <f t="shared" si="0"/>
        <v>1291.1600999999998</v>
      </c>
    </row>
    <row r="37" spans="1:19" ht="15.75" customHeight="1" x14ac:dyDescent="0.2">
      <c r="A37" s="50" t="s">
        <v>51</v>
      </c>
      <c r="B37" s="57">
        <v>754.91237000000001</v>
      </c>
      <c r="C37" s="57">
        <v>450.35800999999998</v>
      </c>
      <c r="D37" s="57">
        <v>192.99195</v>
      </c>
      <c r="E37" s="57">
        <v>143.46908999999999</v>
      </c>
      <c r="F37" s="57">
        <v>20.71602</v>
      </c>
      <c r="G37" s="58"/>
      <c r="H37" s="57">
        <f t="shared" si="0"/>
        <v>1562.4474400000001</v>
      </c>
    </row>
    <row r="38" spans="1:19" ht="15.75" customHeight="1" x14ac:dyDescent="0.2">
      <c r="A38" s="52" t="s">
        <v>52</v>
      </c>
      <c r="B38" s="58">
        <v>199.03137000000001</v>
      </c>
      <c r="C38" s="58">
        <v>53.898829999999997</v>
      </c>
      <c r="D38" s="58">
        <v>23.76286</v>
      </c>
      <c r="E38" s="58">
        <v>64.144580000000005</v>
      </c>
      <c r="F38" s="58">
        <v>15.204890000000001</v>
      </c>
      <c r="G38" s="58"/>
      <c r="H38" s="58">
        <f t="shared" si="0"/>
        <v>356.04253</v>
      </c>
    </row>
    <row r="39" spans="1:19" ht="15.75" customHeight="1" x14ac:dyDescent="0.2">
      <c r="A39" s="50" t="s">
        <v>53</v>
      </c>
      <c r="B39" s="57">
        <v>186.94942</v>
      </c>
      <c r="C39" s="57">
        <v>55.617159999999998</v>
      </c>
      <c r="D39" s="57">
        <v>14.520049999999999</v>
      </c>
      <c r="E39" s="57">
        <v>54.813200000000002</v>
      </c>
      <c r="F39" s="57">
        <v>26.558969999999999</v>
      </c>
      <c r="G39" s="58"/>
      <c r="H39" s="57">
        <f t="shared" si="0"/>
        <v>338.4588</v>
      </c>
    </row>
    <row r="40" spans="1:19" ht="15.75" customHeight="1" x14ac:dyDescent="0.2">
      <c r="A40" s="52" t="s">
        <v>54</v>
      </c>
      <c r="B40" s="58">
        <v>169.00143</v>
      </c>
      <c r="C40" s="58">
        <v>114.21568000000001</v>
      </c>
      <c r="D40" s="58">
        <v>75.435040000000001</v>
      </c>
      <c r="E40" s="58">
        <v>66.804720000000003</v>
      </c>
      <c r="F40" s="58">
        <v>30.486499999999999</v>
      </c>
      <c r="G40" s="58"/>
      <c r="H40" s="58">
        <f t="shared" si="0"/>
        <v>455.94336999999996</v>
      </c>
    </row>
    <row r="41" spans="1:19" ht="15.75" customHeight="1" x14ac:dyDescent="0.2">
      <c r="A41" s="50" t="s">
        <v>55</v>
      </c>
      <c r="B41" s="57">
        <v>138.54924</v>
      </c>
      <c r="C41" s="57">
        <v>121.45637000000001</v>
      </c>
      <c r="D41" s="57">
        <v>24.690329999999999</v>
      </c>
      <c r="E41" s="57">
        <v>6.3425399999999996</v>
      </c>
      <c r="F41" s="57">
        <v>3.2040199999999999</v>
      </c>
      <c r="G41" s="58"/>
      <c r="H41" s="57">
        <f t="shared" si="0"/>
        <v>294.24250000000001</v>
      </c>
    </row>
    <row r="42" spans="1:19" ht="15.75" customHeight="1" x14ac:dyDescent="0.2">
      <c r="A42" s="52" t="s">
        <v>56</v>
      </c>
      <c r="B42" s="58">
        <v>34.247489999999999</v>
      </c>
      <c r="C42" s="58">
        <v>15.17558</v>
      </c>
      <c r="D42" s="58">
        <v>10.72725</v>
      </c>
      <c r="E42" s="58">
        <v>7.3548299999999998</v>
      </c>
      <c r="F42" s="58">
        <v>3.2882199999999999</v>
      </c>
      <c r="G42" s="58"/>
      <c r="H42" s="58">
        <f t="shared" si="0"/>
        <v>70.793369999999982</v>
      </c>
    </row>
    <row r="43" spans="1:19" ht="15.75" customHeight="1" x14ac:dyDescent="0.2">
      <c r="A43" s="50" t="s">
        <v>57</v>
      </c>
      <c r="B43" s="57">
        <v>242.05077</v>
      </c>
      <c r="C43" s="57">
        <v>81.374039999999994</v>
      </c>
      <c r="D43" s="57">
        <v>48.752569999999999</v>
      </c>
      <c r="E43" s="57">
        <v>32.927709999999998</v>
      </c>
      <c r="F43" s="57">
        <v>14.608000000000001</v>
      </c>
      <c r="G43" s="58"/>
      <c r="H43" s="57">
        <f t="shared" si="0"/>
        <v>419.71308999999997</v>
      </c>
    </row>
    <row r="44" spans="1:19" ht="15.75" customHeight="1" x14ac:dyDescent="0.2">
      <c r="A44" s="52" t="s">
        <v>58</v>
      </c>
      <c r="B44" s="58">
        <v>101.68403000000001</v>
      </c>
      <c r="C44" s="58">
        <v>45.982660000000003</v>
      </c>
      <c r="D44" s="58">
        <v>8.6290800000000001</v>
      </c>
      <c r="E44" s="58">
        <v>11.96345</v>
      </c>
      <c r="F44" s="58">
        <v>0.99980999999999998</v>
      </c>
      <c r="G44" s="58"/>
      <c r="H44" s="58">
        <f t="shared" si="0"/>
        <v>169.25903</v>
      </c>
    </row>
    <row r="45" spans="1:19" ht="15.75" customHeight="1" x14ac:dyDescent="0.2">
      <c r="A45" s="50" t="s">
        <v>59</v>
      </c>
      <c r="B45" s="57">
        <v>288.92408999999998</v>
      </c>
      <c r="C45" s="57">
        <v>343.7192</v>
      </c>
      <c r="D45" s="57">
        <v>202.96014</v>
      </c>
      <c r="E45" s="57">
        <v>179.81912</v>
      </c>
      <c r="F45" s="57">
        <v>92.003990000000002</v>
      </c>
      <c r="G45" s="58"/>
      <c r="H45" s="57">
        <f t="shared" si="0"/>
        <v>1107.4265399999999</v>
      </c>
    </row>
    <row r="46" spans="1:19" ht="15.75" customHeight="1" x14ac:dyDescent="0.2">
      <c r="A46" s="59"/>
      <c r="B46" s="39"/>
      <c r="C46" s="39"/>
      <c r="D46" s="39"/>
      <c r="E46" s="39"/>
      <c r="F46" s="39"/>
      <c r="G46" s="39"/>
      <c r="H46" s="39"/>
    </row>
    <row r="47" spans="1:19" ht="15.75" customHeight="1" x14ac:dyDescent="0.2">
      <c r="A47" s="53" t="s">
        <v>20</v>
      </c>
      <c r="B47" s="117">
        <f t="shared" ref="B47:H47" si="1">SUM(B9:B45)-SUM(B17:B20)</f>
        <v>6669.6856400000006</v>
      </c>
      <c r="C47" s="117">
        <f t="shared" si="1"/>
        <v>4654.6129899999987</v>
      </c>
      <c r="D47" s="117">
        <f t="shared" si="1"/>
        <v>1939.1636000000005</v>
      </c>
      <c r="E47" s="117">
        <f t="shared" si="1"/>
        <v>1590.67733</v>
      </c>
      <c r="F47" s="117">
        <f t="shared" si="1"/>
        <v>618.48623999999995</v>
      </c>
      <c r="G47" s="59"/>
      <c r="H47" s="117">
        <f t="shared" si="1"/>
        <v>15472.625799999996</v>
      </c>
      <c r="I47" s="109">
        <v>6.3796956700000003</v>
      </c>
      <c r="J47" s="109">
        <v>6.6425502300000003</v>
      </c>
      <c r="K47" s="109">
        <v>6.7017909700000002</v>
      </c>
      <c r="L47" s="55"/>
      <c r="M47" s="55"/>
      <c r="N47" s="55"/>
      <c r="O47" s="55"/>
      <c r="P47" s="55"/>
      <c r="Q47" s="55"/>
      <c r="R47" s="55"/>
      <c r="S47" s="55"/>
    </row>
    <row r="48" spans="1:19" ht="15.75" customHeight="1" x14ac:dyDescent="0.2"/>
    <row r="49" spans="1:21" ht="15.75" customHeight="1" x14ac:dyDescent="0.2">
      <c r="A49" s="35" t="s">
        <v>60</v>
      </c>
      <c r="B49" s="57">
        <v>678.59601999999995</v>
      </c>
      <c r="C49" s="57">
        <v>331.61790999999999</v>
      </c>
      <c r="D49" s="57">
        <v>170.60251</v>
      </c>
      <c r="E49" s="57">
        <v>282.81855999999999</v>
      </c>
      <c r="F49" s="57">
        <v>122.15367999999999</v>
      </c>
      <c r="G49" s="58"/>
      <c r="H49" s="57">
        <f>SUM(B49:F49)</f>
        <v>1585.7886799999997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1607.2606499999999</v>
      </c>
      <c r="C50" s="58">
        <v>1618.23676</v>
      </c>
      <c r="D50" s="58">
        <v>668.92783999999995</v>
      </c>
      <c r="E50" s="58">
        <v>353.75725</v>
      </c>
      <c r="F50" s="58">
        <v>145.98079000000001</v>
      </c>
      <c r="G50" s="58"/>
      <c r="H50" s="58">
        <f t="shared" ref="H50:H51" si="2">SUM(B50:F50)</f>
        <v>4394.1632899999995</v>
      </c>
      <c r="S50" s="41"/>
      <c r="T50" s="41"/>
      <c r="U50" s="41"/>
    </row>
    <row r="51" spans="1:21" ht="15" x14ac:dyDescent="0.2">
      <c r="A51" s="35" t="s">
        <v>62</v>
      </c>
      <c r="B51" s="57">
        <v>1697.41408</v>
      </c>
      <c r="C51" s="57">
        <v>1057.0398600000001</v>
      </c>
      <c r="D51" s="57">
        <v>456.25211000000002</v>
      </c>
      <c r="E51" s="57">
        <v>382.97698000000003</v>
      </c>
      <c r="F51" s="57">
        <v>86.140460000000004</v>
      </c>
      <c r="G51" s="58"/>
      <c r="H51" s="57">
        <f t="shared" si="2"/>
        <v>3679.8234900000002</v>
      </c>
      <c r="I51" s="41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U52"/>
  <sheetViews>
    <sheetView showGridLines="0" zoomScaleNormal="100" zoomScaleSheetLayoutView="5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10" max="13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205</v>
      </c>
    </row>
    <row r="4" spans="1:8" ht="15.75" customHeight="1" x14ac:dyDescent="0.25">
      <c r="A4" s="33"/>
    </row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62">
        <f>IF(OR('Tabel 4 F'!B9&lt;5,'Tabel 4 Be'!B9&lt;0.5),"-",IFERROR('Tabel 4 Be'!B9/'Tabel 4 F'!B9*100,"-"))</f>
        <v>12.617012617012616</v>
      </c>
      <c r="C9" s="62">
        <f>IF(OR('Tabel 4 F'!C9&lt;5,'Tabel 4 Be'!C9&lt;0.5),"-",IFERROR('Tabel 4 Be'!C9/'Tabel 4 F'!C9*100,"-"))</f>
        <v>2.3246803564509881</v>
      </c>
      <c r="D9" s="62">
        <f>IF(OR('Tabel 4 F'!D9&lt;5,'Tabel 4 Be'!D9&lt;0.5),"-",IFERROR('Tabel 4 Be'!D9/'Tabel 4 F'!D9*100,"-"))</f>
        <v>0.96593134055606311</v>
      </c>
      <c r="E9" s="62">
        <f>IF(OR('Tabel 4 F'!E9&lt;5,'Tabel 4 Be'!E9&lt;0.5),"-",IFERROR('Tabel 4 Be'!E9/'Tabel 4 F'!E9*100,"-"))</f>
        <v>1.4798488664987406</v>
      </c>
      <c r="F9" s="62">
        <f>IF(OR('Tabel 4 F'!F9&lt;5,'Tabel 4 Be'!F9&lt;0.5),"-",IFERROR('Tabel 4 Be'!F9/'Tabel 4 F'!F9*100,"-"))</f>
        <v>2.3044269254093392</v>
      </c>
      <c r="G9" s="63"/>
      <c r="H9" s="62">
        <f>IF(OR('Tabel 4 F'!H9&lt;5,'Tabel 4 Be'!H9&lt;0.5),"-",IFERROR('Tabel 4 Be'!H9/'Tabel 4 F'!H9*100,"-"))</f>
        <v>3.449838187702265</v>
      </c>
    </row>
    <row r="10" spans="1:8" ht="15.75" customHeight="1" x14ac:dyDescent="0.2">
      <c r="A10" s="52" t="s">
        <v>230</v>
      </c>
      <c r="B10" s="63">
        <f>IF(OR('Tabel 4 F'!B10&lt;5,'Tabel 4 Be'!B10&lt;0.5),"-",IFERROR('Tabel 4 Be'!B10/'Tabel 4 F'!B10*100,"-"))</f>
        <v>10.768721007289596</v>
      </c>
      <c r="C10" s="63">
        <f>IF(OR('Tabel 4 F'!C10&lt;5,'Tabel 4 Be'!C10&lt;0.5),"-",IFERROR('Tabel 4 Be'!C10/'Tabel 4 F'!C10*100,"-"))</f>
        <v>2.4180192116594901</v>
      </c>
      <c r="D10" s="63">
        <f>IF(OR('Tabel 4 F'!D10&lt;5,'Tabel 4 Be'!D10&lt;0.5),"-",IFERROR('Tabel 4 Be'!D10/'Tabel 4 F'!D10*100,"-"))</f>
        <v>1.3451029844472466</v>
      </c>
      <c r="E10" s="63">
        <f>IF(OR('Tabel 4 F'!E10&lt;5,'Tabel 4 Be'!E10&lt;0.5),"-",IFERROR('Tabel 4 Be'!E10/'Tabel 4 F'!E10*100,"-"))</f>
        <v>1.8844325856749771</v>
      </c>
      <c r="F10" s="63">
        <f>IF(OR('Tabel 4 F'!F10&lt;5,'Tabel 4 Be'!F10&lt;0.5),"-",IFERROR('Tabel 4 Be'!F10/'Tabel 4 F'!F10*100,"-"))</f>
        <v>2.9312977099236641</v>
      </c>
      <c r="G10" s="63"/>
      <c r="H10" s="63">
        <f>IF(OR('Tabel 4 F'!H10&lt;5,'Tabel 4 Be'!H10&lt;0.5),"-",IFERROR('Tabel 4 Be'!H10/'Tabel 4 F'!H10*100,"-"))</f>
        <v>2.7216312056737588</v>
      </c>
    </row>
    <row r="11" spans="1:8" ht="15.75" customHeight="1" x14ac:dyDescent="0.2">
      <c r="A11" s="50" t="s">
        <v>231</v>
      </c>
      <c r="B11" s="62">
        <f>IF(OR('Tabel 4 F'!B11&lt;5,'Tabel 4 Be'!B11&lt;0.5),"-",IFERROR('Tabel 4 Be'!B11/'Tabel 4 F'!B11*100,"-"))</f>
        <v>18.572469045884922</v>
      </c>
      <c r="C11" s="62">
        <f>IF(OR('Tabel 4 F'!C11&lt;5,'Tabel 4 Be'!C11&lt;0.5),"-",IFERROR('Tabel 4 Be'!C11/'Tabel 4 F'!C11*100,"-"))</f>
        <v>5.779962795641775</v>
      </c>
      <c r="D11" s="62">
        <f>IF(OR('Tabel 4 F'!D11&lt;5,'Tabel 4 Be'!D11&lt;0.5),"-",IFERROR('Tabel 4 Be'!D11/'Tabel 4 F'!D11*100,"-"))</f>
        <v>2.9399755002041652</v>
      </c>
      <c r="E11" s="62">
        <f>IF(OR('Tabel 4 F'!E11&lt;5,'Tabel 4 Be'!E11&lt;0.5),"-",IFERROR('Tabel 4 Be'!E11/'Tabel 4 F'!E11*100,"-"))</f>
        <v>3.8374717832957108</v>
      </c>
      <c r="F11" s="62">
        <f>IF(OR('Tabel 4 F'!F11&lt;5,'Tabel 4 Be'!F11&lt;0.5),"-",IFERROR('Tabel 4 Be'!F11/'Tabel 4 F'!F11*100,"-"))</f>
        <v>6.593406593406594</v>
      </c>
      <c r="G11" s="63"/>
      <c r="H11" s="62">
        <f>IF(OR('Tabel 4 F'!H11&lt;5,'Tabel 4 Be'!H11&lt;0.5),"-",IFERROR('Tabel 4 Be'!H11/'Tabel 4 F'!H11*100,"-"))</f>
        <v>9.5131539159358933</v>
      </c>
    </row>
    <row r="12" spans="1:8" ht="15.75" customHeight="1" x14ac:dyDescent="0.2">
      <c r="A12" s="52" t="s">
        <v>26</v>
      </c>
      <c r="B12" s="63">
        <f>IF(OR('Tabel 4 F'!B12&lt;5,'Tabel 4 Be'!B12&lt;0.5),"-",IFERROR('Tabel 4 Be'!B12/'Tabel 4 F'!B12*100,"-"))</f>
        <v>24.239367961001847</v>
      </c>
      <c r="C12" s="63">
        <f>IF(OR('Tabel 4 F'!C12&lt;5,'Tabel 4 Be'!C12&lt;0.5),"-",IFERROR('Tabel 4 Be'!C12/'Tabel 4 F'!C12*100,"-"))</f>
        <v>9.9388379204892967</v>
      </c>
      <c r="D12" s="63">
        <f>IF(OR('Tabel 4 F'!D12&lt;5,'Tabel 4 Be'!D12&lt;0.5),"-",IFERROR('Tabel 4 Be'!D12/'Tabel 4 F'!D12*100,"-"))</f>
        <v>4.1441304182219856</v>
      </c>
      <c r="E12" s="63">
        <f>IF(OR('Tabel 4 F'!E12&lt;5,'Tabel 4 Be'!E12&lt;0.5),"-",IFERROR('Tabel 4 Be'!E12/'Tabel 4 F'!E12*100,"-"))</f>
        <v>4.8390206284943131</v>
      </c>
      <c r="F12" s="63">
        <f>IF(OR('Tabel 4 F'!F12&lt;5,'Tabel 4 Be'!F12&lt;0.5),"-",IFERROR('Tabel 4 Be'!F12/'Tabel 4 F'!F12*100,"-"))</f>
        <v>5.1898734177215191</v>
      </c>
      <c r="G12" s="63"/>
      <c r="H12" s="63">
        <f>IF(OR('Tabel 4 F'!H12&lt;5,'Tabel 4 Be'!H12&lt;0.5),"-",IFERROR('Tabel 4 Be'!H12/'Tabel 4 F'!H12*100,"-"))</f>
        <v>9.2278346173854882</v>
      </c>
    </row>
    <row r="13" spans="1:8" ht="15.75" customHeight="1" x14ac:dyDescent="0.2">
      <c r="A13" s="50" t="s">
        <v>27</v>
      </c>
      <c r="B13" s="62">
        <f>IF(OR('Tabel 4 F'!B13&lt;5,'Tabel 4 Be'!B13&lt;0.5),"-",IFERROR('Tabel 4 Be'!B13/'Tabel 4 F'!B13*100,"-"))</f>
        <v>16.177777777777777</v>
      </c>
      <c r="C13" s="62">
        <f>IF(OR('Tabel 4 F'!C13&lt;5,'Tabel 4 Be'!C13&lt;0.5),"-",IFERROR('Tabel 4 Be'!C13/'Tabel 4 F'!C13*100,"-"))</f>
        <v>5.6654676258992804</v>
      </c>
      <c r="D13" s="62">
        <f>IF(OR('Tabel 4 F'!D13&lt;5,'Tabel 4 Be'!D13&lt;0.5),"-",IFERROR('Tabel 4 Be'!D13/'Tabel 4 F'!D13*100,"-"))</f>
        <v>1.7497648165569142</v>
      </c>
      <c r="E13" s="62">
        <f>IF(OR('Tabel 4 F'!E13&lt;5,'Tabel 4 Be'!E13&lt;0.5),"-",IFERROR('Tabel 4 Be'!E13/'Tabel 4 F'!E13*100,"-"))</f>
        <v>2.2499322309568988</v>
      </c>
      <c r="F13" s="62">
        <f>IF(OR('Tabel 4 F'!F13&lt;5,'Tabel 4 Be'!F13&lt;0.5),"-",IFERROR('Tabel 4 Be'!F13/'Tabel 4 F'!F13*100,"-"))</f>
        <v>1.5646258503401362</v>
      </c>
      <c r="G13" s="63"/>
      <c r="H13" s="62">
        <f>IF(OR('Tabel 4 F'!H13&lt;5,'Tabel 4 Be'!H13&lt;0.5),"-",IFERROR('Tabel 4 Be'!H13/'Tabel 4 F'!H13*100,"-"))</f>
        <v>3.8165383327753597</v>
      </c>
    </row>
    <row r="14" spans="1:8" ht="15.75" customHeight="1" x14ac:dyDescent="0.2">
      <c r="A14" s="52" t="s">
        <v>28</v>
      </c>
      <c r="B14" s="63">
        <f>IF(OR('Tabel 4 F'!B14&lt;5,'Tabel 4 Be'!B14&lt;0.5),"-",IFERROR('Tabel 4 Be'!B14/'Tabel 4 F'!B14*100,"-"))</f>
        <v>23.076923076923077</v>
      </c>
      <c r="C14" s="63">
        <f>IF(OR('Tabel 4 F'!C14&lt;5,'Tabel 4 Be'!C14&lt;0.5),"-",IFERROR('Tabel 4 Be'!C14/'Tabel 4 F'!C14*100,"-"))</f>
        <v>5.3351573187414498</v>
      </c>
      <c r="D14" s="63">
        <f>IF(OR('Tabel 4 F'!D14&lt;5,'Tabel 4 Be'!D14&lt;0.5),"-",IFERROR('Tabel 4 Be'!D14/'Tabel 4 F'!D14*100,"-"))</f>
        <v>3.788748564867968</v>
      </c>
      <c r="E14" s="63">
        <f>IF(OR('Tabel 4 F'!E14&lt;5,'Tabel 4 Be'!E14&lt;0.5),"-",IFERROR('Tabel 4 Be'!E14/'Tabel 4 F'!E14*100,"-"))</f>
        <v>4.7016274864376131</v>
      </c>
      <c r="F14" s="63">
        <f>IF(OR('Tabel 4 F'!F14&lt;5,'Tabel 4 Be'!F14&lt;0.5),"-",IFERROR('Tabel 4 Be'!F14/'Tabel 4 F'!F14*100,"-"))</f>
        <v>4.5801526717557248</v>
      </c>
      <c r="G14" s="63"/>
      <c r="H14" s="63">
        <f>IF(OR('Tabel 4 F'!H14&lt;5,'Tabel 4 Be'!H14&lt;0.5),"-",IFERROR('Tabel 4 Be'!H14/'Tabel 4 F'!H14*100,"-"))</f>
        <v>4.860215053763441</v>
      </c>
    </row>
    <row r="15" spans="1:8" ht="15.75" customHeight="1" x14ac:dyDescent="0.2">
      <c r="A15" s="50" t="s">
        <v>29</v>
      </c>
      <c r="B15" s="62">
        <f>IF(OR('Tabel 4 F'!B15&lt;5,'Tabel 4 Be'!B15&lt;0.5),"-",IFERROR('Tabel 4 Be'!B15/'Tabel 4 F'!B15*100,"-"))</f>
        <v>22.222222222222221</v>
      </c>
      <c r="C15" s="62">
        <f>IF(OR('Tabel 4 F'!C15&lt;5,'Tabel 4 Be'!C15&lt;0.5),"-",IFERROR('Tabel 4 Be'!C15/'Tabel 4 F'!C15*100,"-"))</f>
        <v>12.554744525547445</v>
      </c>
      <c r="D15" s="62">
        <f>IF(OR('Tabel 4 F'!D15&lt;5,'Tabel 4 Be'!D15&lt;0.5),"-",IFERROR('Tabel 4 Be'!D15/'Tabel 4 F'!D15*100,"-"))</f>
        <v>7.3011734028683177</v>
      </c>
      <c r="E15" s="62">
        <f>IF(OR('Tabel 4 F'!E15&lt;5,'Tabel 4 Be'!E15&lt;0.5),"-",IFERROR('Tabel 4 Be'!E15/'Tabel 4 F'!E15*100,"-"))</f>
        <v>5.6856187290969897</v>
      </c>
      <c r="F15" s="62">
        <f>IF(OR('Tabel 4 F'!F15&lt;5,'Tabel 4 Be'!F15&lt;0.5),"-",IFERROR('Tabel 4 Be'!F15/'Tabel 4 F'!F15*100,"-"))</f>
        <v>5.6338028169014089</v>
      </c>
      <c r="G15" s="63"/>
      <c r="H15" s="62">
        <f>IF(OR('Tabel 4 F'!H15&lt;5,'Tabel 4 Be'!H15&lt;0.5),"-",IFERROR('Tabel 4 Be'!H15/'Tabel 4 F'!H15*100,"-"))</f>
        <v>14.249201277955272</v>
      </c>
    </row>
    <row r="16" spans="1:8" ht="15.75" customHeight="1" x14ac:dyDescent="0.2">
      <c r="A16" s="52" t="s">
        <v>30</v>
      </c>
      <c r="B16" s="63">
        <f>IF(OR('Tabel 4 F'!B16&lt;5,'Tabel 4 Be'!B16&lt;0.5),"-",IFERROR('Tabel 4 Be'!B16/'Tabel 4 F'!B16*100,"-"))</f>
        <v>18.404907975460123</v>
      </c>
      <c r="C16" s="63">
        <f>IF(OR('Tabel 4 F'!C16&lt;5,'Tabel 4 Be'!C16&lt;0.5),"-",IFERROR('Tabel 4 Be'!C16/'Tabel 4 F'!C16*100,"-"))</f>
        <v>9.4476744186046506</v>
      </c>
      <c r="D16" s="63">
        <f>IF(OR('Tabel 4 F'!D16&lt;5,'Tabel 4 Be'!D16&lt;0.5),"-",IFERROR('Tabel 4 Be'!D16/'Tabel 4 F'!D16*100,"-"))</f>
        <v>4.9853372434017595</v>
      </c>
      <c r="E16" s="63">
        <f>IF(OR('Tabel 4 F'!E16&lt;5,'Tabel 4 Be'!E16&lt;0.5),"-",IFERROR('Tabel 4 Be'!E16/'Tabel 4 F'!E16*100,"-"))</f>
        <v>3.8283062645011601</v>
      </c>
      <c r="F16" s="63">
        <f>IF(OR('Tabel 4 F'!F16&lt;5,'Tabel 4 Be'!F16&lt;0.5),"-",IFERROR('Tabel 4 Be'!F16/'Tabel 4 F'!F16*100,"-"))</f>
        <v>5.4913294797687859</v>
      </c>
      <c r="G16" s="63"/>
      <c r="H16" s="63">
        <f>IF(OR('Tabel 4 F'!H16&lt;5,'Tabel 4 Be'!H16&lt;0.5),"-",IFERROR('Tabel 4 Be'!H16/'Tabel 4 F'!H16*100,"-"))</f>
        <v>7.0261941448382128</v>
      </c>
    </row>
    <row r="17" spans="1:8" ht="15.75" hidden="1" customHeight="1" x14ac:dyDescent="0.2">
      <c r="A17" s="50" t="s">
        <v>31</v>
      </c>
      <c r="B17" s="62">
        <f>IF(OR('Tabel 4 F'!B17&lt;5,'Tabel 4 Be'!B17&lt;0.5),"-",IFERROR('Tabel 4 Be'!B17/'Tabel 4 F'!B17*100,"-"))</f>
        <v>16.666666666666664</v>
      </c>
      <c r="C17" s="62">
        <f>IF(OR('Tabel 4 F'!C17&lt;5,'Tabel 4 Be'!C17&lt;0.5),"-",IFERROR('Tabel 4 Be'!C17/'Tabel 4 F'!C17*100,"-"))</f>
        <v>5.9880239520958085</v>
      </c>
      <c r="D17" s="62">
        <f>IF(OR('Tabel 4 F'!D17&lt;5,'Tabel 4 Be'!D17&lt;0.5),"-",IFERROR('Tabel 4 Be'!D17/'Tabel 4 F'!D17*100,"-"))</f>
        <v>1.7216642754662841</v>
      </c>
      <c r="E17" s="62">
        <f>IF(OR('Tabel 4 F'!E17&lt;5,'Tabel 4 Be'!E17&lt;0.5),"-",IFERROR('Tabel 4 Be'!E17/'Tabel 4 F'!E17*100,"-"))</f>
        <v>1.8722466960352422</v>
      </c>
      <c r="F17" s="62">
        <f>IF(OR('Tabel 4 F'!F17&lt;5,'Tabel 4 Be'!F17&lt;0.5),"-",IFERROR('Tabel 4 Be'!F17/'Tabel 4 F'!F17*100,"-"))</f>
        <v>2.8735632183908044</v>
      </c>
      <c r="G17" s="63"/>
      <c r="H17" s="62">
        <f>IF(OR('Tabel 4 F'!H17&lt;5,'Tabel 4 Be'!H17&lt;0.5),"-",IFERROR('Tabel 4 Be'!H17/'Tabel 4 F'!H17*100,"-"))</f>
        <v>3.3153750518027354</v>
      </c>
    </row>
    <row r="18" spans="1:8" ht="15.75" hidden="1" customHeight="1" x14ac:dyDescent="0.2">
      <c r="A18" s="52" t="s">
        <v>32</v>
      </c>
      <c r="B18" s="63">
        <f>IF(OR('Tabel 4 F'!B18&lt;5,'Tabel 4 Be'!B18&lt;0.5),"-",IFERROR('Tabel 4 Be'!B18/'Tabel 4 F'!B18*100,"-"))</f>
        <v>25</v>
      </c>
      <c r="C18" s="63">
        <f>IF(OR('Tabel 4 F'!C18&lt;5,'Tabel 4 Be'!C18&lt;0.5),"-",IFERROR('Tabel 4 Be'!C18/'Tabel 4 F'!C18*100,"-"))</f>
        <v>5.3097345132743365</v>
      </c>
      <c r="D18" s="63">
        <f>IF(OR('Tabel 4 F'!D18&lt;5,'Tabel 4 Be'!D18&lt;0.5),"-",IFERROR('Tabel 4 Be'!D18/'Tabel 4 F'!D18*100,"-"))</f>
        <v>2.3148148148148149</v>
      </c>
      <c r="E18" s="63">
        <f>IF(OR('Tabel 4 F'!E18&lt;5,'Tabel 4 Be'!E18&lt;0.5),"-",IFERROR('Tabel 4 Be'!E18/'Tabel 4 F'!E18*100,"-"))</f>
        <v>2.4</v>
      </c>
      <c r="F18" s="63">
        <f>IF(OR('Tabel 4 F'!F18&lt;5,'Tabel 4 Be'!F18&lt;0.5),"-",IFERROR('Tabel 4 Be'!F18/'Tabel 4 F'!F18*100,"-"))</f>
        <v>5.2631578947368416</v>
      </c>
      <c r="G18" s="63"/>
      <c r="H18" s="63">
        <f>IF(OR('Tabel 4 F'!H18&lt;5,'Tabel 4 Be'!H18&lt;0.5),"-",IFERROR('Tabel 4 Be'!H18/'Tabel 4 F'!H18*100,"-"))</f>
        <v>6.0205580029368582</v>
      </c>
    </row>
    <row r="19" spans="1:8" ht="15.75" hidden="1" customHeight="1" x14ac:dyDescent="0.2">
      <c r="A19" s="50" t="s">
        <v>33</v>
      </c>
      <c r="B19" s="62" t="str">
        <f>IF(OR('Tabel 4 F'!B19&lt;5,'Tabel 4 Be'!B19&lt;0.5),"-",IFERROR('Tabel 4 Be'!B19/'Tabel 4 F'!B19*100,"-"))</f>
        <v>-</v>
      </c>
      <c r="C19" s="62">
        <f>IF(OR('Tabel 4 F'!C19&lt;5,'Tabel 4 Be'!C19&lt;0.5),"-",IFERROR('Tabel 4 Be'!C19/'Tabel 4 F'!C19*100,"-"))</f>
        <v>3.0303030303030303</v>
      </c>
      <c r="D19" s="62" t="str">
        <f>IF(OR('Tabel 4 F'!D19&lt;5,'Tabel 4 Be'!D19&lt;0.5),"-",IFERROR('Tabel 4 Be'!D19/'Tabel 4 F'!D19*100,"-"))</f>
        <v>-</v>
      </c>
      <c r="E19" s="62">
        <f>IF(OR('Tabel 4 F'!E19&lt;5,'Tabel 4 Be'!E19&lt;0.5),"-",IFERROR('Tabel 4 Be'!E19/'Tabel 4 F'!E19*100,"-"))</f>
        <v>2.666666666666667</v>
      </c>
      <c r="F19" s="62">
        <f>IF(OR('Tabel 4 F'!F19&lt;5,'Tabel 4 Be'!F19&lt;0.5),"-",IFERROR('Tabel 4 Be'!F19/'Tabel 4 F'!F19*100,"-"))</f>
        <v>5.2631578947368416</v>
      </c>
      <c r="G19" s="63"/>
      <c r="H19" s="62">
        <f>IF(OR('Tabel 4 F'!H19&lt;5,'Tabel 4 Be'!H19&lt;0.5),"-",IFERROR('Tabel 4 Be'!H19/'Tabel 4 F'!H19*100,"-"))</f>
        <v>2.4242424242424243</v>
      </c>
    </row>
    <row r="20" spans="1:8" ht="15.75" hidden="1" customHeight="1" x14ac:dyDescent="0.2">
      <c r="A20" s="52" t="s">
        <v>34</v>
      </c>
      <c r="B20" s="63">
        <f>IF(OR('Tabel 4 F'!B20&lt;5,'Tabel 4 Be'!B20&lt;0.5),"-",IFERROR('Tabel 4 Be'!B20/'Tabel 4 F'!B20*100,"-"))</f>
        <v>29.166666666666668</v>
      </c>
      <c r="C20" s="63">
        <f>IF(OR('Tabel 4 F'!C20&lt;5,'Tabel 4 Be'!C20&lt;0.5),"-",IFERROR('Tabel 4 Be'!C20/'Tabel 4 F'!C20*100,"-"))</f>
        <v>6.25</v>
      </c>
      <c r="D20" s="63">
        <f>IF(OR('Tabel 4 F'!D20&lt;5,'Tabel 4 Be'!D20&lt;0.5),"-",IFERROR('Tabel 4 Be'!D20/'Tabel 4 F'!D20*100,"-"))</f>
        <v>0.45662100456621002</v>
      </c>
      <c r="E20" s="63">
        <f>IF(OR('Tabel 4 F'!E20&lt;5,'Tabel 4 Be'!E20&lt;0.5),"-",IFERROR('Tabel 4 Be'!E20/'Tabel 4 F'!E20*100,"-"))</f>
        <v>4.5801526717557248</v>
      </c>
      <c r="F20" s="63">
        <f>IF(OR('Tabel 4 F'!F20&lt;5,'Tabel 4 Be'!F20&lt;0.5),"-",IFERROR('Tabel 4 Be'!F20/'Tabel 4 F'!F20*100,"-"))</f>
        <v>1.6949152542372881</v>
      </c>
      <c r="G20" s="63"/>
      <c r="H20" s="63">
        <f>IF(OR('Tabel 4 F'!H20&lt;5,'Tabel 4 Be'!H20&lt;0.5),"-",IFERROR('Tabel 4 Be'!H20/'Tabel 4 F'!H20*100,"-"))</f>
        <v>3.8986354775828458</v>
      </c>
    </row>
    <row r="21" spans="1:8" ht="15.75" customHeight="1" x14ac:dyDescent="0.2">
      <c r="A21" s="50" t="s">
        <v>35</v>
      </c>
      <c r="B21" s="62">
        <f>IF(OR('Tabel 4 F'!B21&lt;5,'Tabel 4 Be'!B21&lt;0.5),"-",IFERROR('Tabel 4 Be'!B21/'Tabel 4 F'!B21*100,"-"))</f>
        <v>20.52401746724891</v>
      </c>
      <c r="C21" s="62">
        <f>IF(OR('Tabel 4 F'!C21&lt;5,'Tabel 4 Be'!C21&lt;0.5),"-",IFERROR('Tabel 4 Be'!C21/'Tabel 4 F'!C21*100,"-"))</f>
        <v>5.6463595839524521</v>
      </c>
      <c r="D21" s="62">
        <f>IF(OR('Tabel 4 F'!D21&lt;5,'Tabel 4 Be'!D21&lt;0.5),"-",IFERROR('Tabel 4 Be'!D21/'Tabel 4 F'!D21*100,"-"))</f>
        <v>1.4766201804757997</v>
      </c>
      <c r="E21" s="62">
        <f>IF(OR('Tabel 4 F'!E21&lt;5,'Tabel 4 Be'!E21&lt;0.5),"-",IFERROR('Tabel 4 Be'!E21/'Tabel 4 F'!E21*100,"-"))</f>
        <v>2.2831050228310499</v>
      </c>
      <c r="F21" s="62">
        <f>IF(OR('Tabel 4 F'!F21&lt;5,'Tabel 4 Be'!F21&lt;0.5),"-",IFERROR('Tabel 4 Be'!F21/'Tabel 4 F'!F21*100,"-"))</f>
        <v>3.1872509960159361</v>
      </c>
      <c r="G21" s="63"/>
      <c r="H21" s="62">
        <f>IF(OR('Tabel 4 F'!H21&lt;5,'Tabel 4 Be'!H21&lt;0.5),"-",IFERROR('Tabel 4 Be'!H21/'Tabel 4 F'!H21*100,"-"))</f>
        <v>3.7846075692151384</v>
      </c>
    </row>
    <row r="22" spans="1:8" ht="15.75" customHeight="1" x14ac:dyDescent="0.2">
      <c r="A22" s="52" t="s">
        <v>36</v>
      </c>
      <c r="B22" s="63">
        <f>IF(OR('Tabel 4 F'!B22&lt;5,'Tabel 4 Be'!B22&lt;0.5),"-",IFERROR('Tabel 4 Be'!B22/'Tabel 4 F'!B22*100,"-"))</f>
        <v>28.571428571428569</v>
      </c>
      <c r="C22" s="63">
        <f>IF(OR('Tabel 4 F'!C22&lt;5,'Tabel 4 Be'!C22&lt;0.5),"-",IFERROR('Tabel 4 Be'!C22/'Tabel 4 F'!C22*100,"-"))</f>
        <v>1.6949152542372881</v>
      </c>
      <c r="D22" s="63" t="str">
        <f>IF(OR('Tabel 4 F'!D22&lt;5,'Tabel 4 Be'!D22&lt;0.5),"-",IFERROR('Tabel 4 Be'!D22/'Tabel 4 F'!D22*100,"-"))</f>
        <v>-</v>
      </c>
      <c r="E22" s="63">
        <f>IF(OR('Tabel 4 F'!E22&lt;5,'Tabel 4 Be'!E22&lt;0.5),"-",IFERROR('Tabel 4 Be'!E22/'Tabel 4 F'!E22*100,"-"))</f>
        <v>5.343511450381679</v>
      </c>
      <c r="F22" s="63">
        <f>IF(OR('Tabel 4 F'!F22&lt;5,'Tabel 4 Be'!F22&lt;0.5),"-",IFERROR('Tabel 4 Be'!F22/'Tabel 4 F'!F22*100,"-"))</f>
        <v>3.7735849056603774</v>
      </c>
      <c r="G22" s="63"/>
      <c r="H22" s="63">
        <f>IF(OR('Tabel 4 F'!H22&lt;5,'Tabel 4 Be'!H22&lt;0.5),"-",IFERROR('Tabel 4 Be'!H22/'Tabel 4 F'!H22*100,"-"))</f>
        <v>5.6179775280898872</v>
      </c>
    </row>
    <row r="23" spans="1:8" ht="15.75" customHeight="1" x14ac:dyDescent="0.2">
      <c r="A23" s="50" t="s">
        <v>37</v>
      </c>
      <c r="B23" s="62">
        <f>IF(OR('Tabel 4 F'!B23&lt;5,'Tabel 4 Be'!B23&lt;0.5),"-",IFERROR('Tabel 4 Be'!B23/'Tabel 4 F'!B23*100,"-"))</f>
        <v>24.418604651162788</v>
      </c>
      <c r="C23" s="62">
        <f>IF(OR('Tabel 4 F'!C23&lt;5,'Tabel 4 Be'!C23&lt;0.5),"-",IFERROR('Tabel 4 Be'!C23/'Tabel 4 F'!C23*100,"-"))</f>
        <v>7.9787234042553195</v>
      </c>
      <c r="D23" s="62">
        <f>IF(OR('Tabel 4 F'!D23&lt;5,'Tabel 4 Be'!D23&lt;0.5),"-",IFERROR('Tabel 4 Be'!D23/'Tabel 4 F'!D23*100,"-"))</f>
        <v>5.4347826086956523</v>
      </c>
      <c r="E23" s="62">
        <f>IF(OR('Tabel 4 F'!E23&lt;5,'Tabel 4 Be'!E23&lt;0.5),"-",IFERROR('Tabel 4 Be'!E23/'Tabel 4 F'!E23*100,"-"))</f>
        <v>9.0909090909090917</v>
      </c>
      <c r="F23" s="62" t="str">
        <f>IF(OR('Tabel 4 F'!F23&lt;5,'Tabel 4 Be'!F23&lt;0.5),"-",IFERROR('Tabel 4 Be'!F23/'Tabel 4 F'!F23*100,"-"))</f>
        <v>-</v>
      </c>
      <c r="G23" s="63"/>
      <c r="H23" s="62">
        <f>IF(OR('Tabel 4 F'!H23&lt;5,'Tabel 4 Be'!H23&lt;0.5),"-",IFERROR('Tabel 4 Be'!H23/'Tabel 4 F'!H23*100,"-"))</f>
        <v>11.052631578947368</v>
      </c>
    </row>
    <row r="24" spans="1:8" ht="15.75" customHeight="1" x14ac:dyDescent="0.2">
      <c r="A24" s="52" t="s">
        <v>38</v>
      </c>
      <c r="B24" s="63">
        <f>IF(OR('Tabel 4 F'!B24&lt;5,'Tabel 4 Be'!B24&lt;0.5),"-",IFERROR('Tabel 4 Be'!B24/'Tabel 4 F'!B24*100,"-"))</f>
        <v>9.7472924187725631</v>
      </c>
      <c r="C24" s="63">
        <f>IF(OR('Tabel 4 F'!C24&lt;5,'Tabel 4 Be'!C24&lt;0.5),"-",IFERROR('Tabel 4 Be'!C24/'Tabel 4 F'!C24*100,"-"))</f>
        <v>3.8610038610038608</v>
      </c>
      <c r="D24" s="63">
        <f>IF(OR('Tabel 4 F'!D24&lt;5,'Tabel 4 Be'!D24&lt;0.5),"-",IFERROR('Tabel 4 Be'!D24/'Tabel 4 F'!D24*100,"-"))</f>
        <v>1.6233766233766231</v>
      </c>
      <c r="E24" s="63">
        <f>IF(OR('Tabel 4 F'!E24&lt;5,'Tabel 4 Be'!E24&lt;0.5),"-",IFERROR('Tabel 4 Be'!E24/'Tabel 4 F'!E24*100,"-"))</f>
        <v>1.6949152542372881</v>
      </c>
      <c r="F24" s="63">
        <f>IF(OR('Tabel 4 F'!F24&lt;5,'Tabel 4 Be'!F24&lt;0.5),"-",IFERROR('Tabel 4 Be'!F24/'Tabel 4 F'!F24*100,"-"))</f>
        <v>1.3157894736842104</v>
      </c>
      <c r="G24" s="63"/>
      <c r="H24" s="63">
        <f>IF(OR('Tabel 4 F'!H24&lt;5,'Tabel 4 Be'!H24&lt;0.5),"-",IFERROR('Tabel 4 Be'!H24/'Tabel 4 F'!H24*100,"-"))</f>
        <v>3.3565823888404531</v>
      </c>
    </row>
    <row r="25" spans="1:8" ht="15.75" customHeight="1" x14ac:dyDescent="0.2">
      <c r="A25" s="50" t="s">
        <v>39</v>
      </c>
      <c r="B25" s="62">
        <f>IF(OR('Tabel 4 F'!B25&lt;5,'Tabel 4 Be'!B25&lt;0.5),"-",IFERROR('Tabel 4 Be'!B25/'Tabel 4 F'!B25*100,"-"))</f>
        <v>14.365881032547701</v>
      </c>
      <c r="C25" s="62">
        <f>IF(OR('Tabel 4 F'!C25&lt;5,'Tabel 4 Be'!C25&lt;0.5),"-",IFERROR('Tabel 4 Be'!C25/'Tabel 4 F'!C25*100,"-"))</f>
        <v>2.7679623085983507</v>
      </c>
      <c r="D25" s="62">
        <f>IF(OR('Tabel 4 F'!D25&lt;5,'Tabel 4 Be'!D25&lt;0.5),"-",IFERROR('Tabel 4 Be'!D25/'Tabel 4 F'!D25*100,"-"))</f>
        <v>0.94408133623819901</v>
      </c>
      <c r="E25" s="62">
        <f>IF(OR('Tabel 4 F'!E25&lt;5,'Tabel 4 Be'!E25&lt;0.5),"-",IFERROR('Tabel 4 Be'!E25/'Tabel 4 F'!E25*100,"-"))</f>
        <v>1.7372421281216071</v>
      </c>
      <c r="F25" s="62">
        <f>IF(OR('Tabel 4 F'!F25&lt;5,'Tabel 4 Be'!F25&lt;0.5),"-",IFERROR('Tabel 4 Be'!F25/'Tabel 4 F'!F25*100,"-"))</f>
        <v>2.7972027972027971</v>
      </c>
      <c r="G25" s="63"/>
      <c r="H25" s="62">
        <f>IF(OR('Tabel 4 F'!H25&lt;5,'Tabel 4 Be'!H25&lt;0.5),"-",IFERROR('Tabel 4 Be'!H25/'Tabel 4 F'!H25*100,"-"))</f>
        <v>4.0982022037502421</v>
      </c>
    </row>
    <row r="26" spans="1:8" ht="15.75" customHeight="1" x14ac:dyDescent="0.2">
      <c r="A26" s="52" t="s">
        <v>40</v>
      </c>
      <c r="B26" s="63">
        <f>IF(OR('Tabel 4 F'!B26&lt;5,'Tabel 4 Be'!B26&lt;0.5),"-",IFERROR('Tabel 4 Be'!B26/'Tabel 4 F'!B26*100,"-"))</f>
        <v>15.035128805620609</v>
      </c>
      <c r="C26" s="63">
        <f>IF(OR('Tabel 4 F'!C26&lt;5,'Tabel 4 Be'!C26&lt;0.5),"-",IFERROR('Tabel 4 Be'!C26/'Tabel 4 F'!C26*100,"-"))</f>
        <v>1.5680212014134276</v>
      </c>
      <c r="D26" s="63">
        <f>IF(OR('Tabel 4 F'!D26&lt;5,'Tabel 4 Be'!D26&lt;0.5),"-",IFERROR('Tabel 4 Be'!D26/'Tabel 4 F'!D26*100,"-"))</f>
        <v>0.46199076018479635</v>
      </c>
      <c r="E26" s="63">
        <f>IF(OR('Tabel 4 F'!E26&lt;5,'Tabel 4 Be'!E26&lt;0.5),"-",IFERROR('Tabel 4 Be'!E26/'Tabel 4 F'!E26*100,"-"))</f>
        <v>0.41891083183722316</v>
      </c>
      <c r="F26" s="63">
        <f>IF(OR('Tabel 4 F'!F26&lt;5,'Tabel 4 Be'!F26&lt;0.5),"-",IFERROR('Tabel 4 Be'!F26/'Tabel 4 F'!F26*100,"-"))</f>
        <v>0.24509803921568626</v>
      </c>
      <c r="G26" s="63"/>
      <c r="H26" s="63">
        <f>IF(OR('Tabel 4 F'!H26&lt;5,'Tabel 4 Be'!H26&lt;0.5),"-",IFERROR('Tabel 4 Be'!H26/'Tabel 4 F'!H26*100,"-"))</f>
        <v>3.5729771919174396</v>
      </c>
    </row>
    <row r="27" spans="1:8" ht="15.75" customHeight="1" x14ac:dyDescent="0.2">
      <c r="A27" s="50" t="s">
        <v>41</v>
      </c>
      <c r="B27" s="62">
        <f>IF(OR('Tabel 4 F'!B27&lt;5,'Tabel 4 Be'!B27&lt;0.5),"-",IFERROR('Tabel 4 Be'!B27/'Tabel 4 F'!B27*100,"-"))</f>
        <v>20.104438642297652</v>
      </c>
      <c r="C27" s="62">
        <f>IF(OR('Tabel 4 F'!C27&lt;5,'Tabel 4 Be'!C27&lt;0.5),"-",IFERROR('Tabel 4 Be'!C27/'Tabel 4 F'!C27*100,"-"))</f>
        <v>1.3677811550151975</v>
      </c>
      <c r="D27" s="62">
        <f>IF(OR('Tabel 4 F'!D27&lt;5,'Tabel 4 Be'!D27&lt;0.5),"-",IFERROR('Tabel 4 Be'!D27/'Tabel 4 F'!D27*100,"-"))</f>
        <v>0.45558086560364464</v>
      </c>
      <c r="E27" s="62">
        <f>IF(OR('Tabel 4 F'!E27&lt;5,'Tabel 4 Be'!E27&lt;0.5),"-",IFERROR('Tabel 4 Be'!E27/'Tabel 4 F'!E27*100,"-"))</f>
        <v>0.75376884422110546</v>
      </c>
      <c r="F27" s="62">
        <f>IF(OR('Tabel 4 F'!F27&lt;5,'Tabel 4 Be'!F27&lt;0.5),"-",IFERROR('Tabel 4 Be'!F27/'Tabel 4 F'!F27*100,"-"))</f>
        <v>1.6949152542372881</v>
      </c>
      <c r="G27" s="63"/>
      <c r="H27" s="62">
        <f>IF(OR('Tabel 4 F'!H27&lt;5,'Tabel 4 Be'!H27&lt;0.5),"-",IFERROR('Tabel 4 Be'!H27/'Tabel 4 F'!H27*100,"-"))</f>
        <v>4.5742092457420922</v>
      </c>
    </row>
    <row r="28" spans="1:8" ht="15.75" customHeight="1" x14ac:dyDescent="0.2">
      <c r="A28" s="52" t="s">
        <v>191</v>
      </c>
      <c r="B28" s="63">
        <f>IF(OR('Tabel 4 F'!B28&lt;5,'Tabel 4 Be'!B28&lt;0.5),"-",IFERROR('Tabel 4 Be'!B28/'Tabel 4 F'!B28*100,"-"))</f>
        <v>27.027027027027028</v>
      </c>
      <c r="C28" s="63">
        <f>IF(OR('Tabel 4 F'!C28&lt;5,'Tabel 4 Be'!C28&lt;0.5),"-",IFERROR('Tabel 4 Be'!C28/'Tabel 4 F'!C28*100,"-"))</f>
        <v>7.7967586508979423</v>
      </c>
      <c r="D28" s="63">
        <f>IF(OR('Tabel 4 F'!D28&lt;5,'Tabel 4 Be'!D28&lt;0.5),"-",IFERROR('Tabel 4 Be'!D28/'Tabel 4 F'!D28*100,"-"))</f>
        <v>3.3109156751163993</v>
      </c>
      <c r="E28" s="63">
        <f>IF(OR('Tabel 4 F'!E28&lt;5,'Tabel 4 Be'!E28&lt;0.5),"-",IFERROR('Tabel 4 Be'!E28/'Tabel 4 F'!E28*100,"-"))</f>
        <v>4.16</v>
      </c>
      <c r="F28" s="63">
        <f>IF(OR('Tabel 4 F'!F28&lt;5,'Tabel 4 Be'!F28&lt;0.5),"-",IFERROR('Tabel 4 Be'!F28/'Tabel 4 F'!F28*100,"-"))</f>
        <v>4.0650406504065035</v>
      </c>
      <c r="G28" s="63"/>
      <c r="H28" s="63">
        <f>IF(OR('Tabel 4 F'!H28&lt;5,'Tabel 4 Be'!H28&lt;0.5),"-",IFERROR('Tabel 4 Be'!H28/'Tabel 4 F'!H28*100,"-"))</f>
        <v>7.6088550065972731</v>
      </c>
    </row>
    <row r="29" spans="1:8" ht="15.75" customHeight="1" x14ac:dyDescent="0.2">
      <c r="A29" s="50" t="s">
        <v>43</v>
      </c>
      <c r="B29" s="62">
        <f>IF(OR('Tabel 4 F'!B29&lt;5,'Tabel 4 Be'!B29&lt;0.5),"-",IFERROR('Tabel 4 Be'!B29/'Tabel 4 F'!B29*100,"-"))</f>
        <v>11.864406779661017</v>
      </c>
      <c r="C29" s="62">
        <f>IF(OR('Tabel 4 F'!C29&lt;5,'Tabel 4 Be'!C29&lt;0.5),"-",IFERROR('Tabel 4 Be'!C29/'Tabel 4 F'!C29*100,"-"))</f>
        <v>0.46082949308755761</v>
      </c>
      <c r="D29" s="62">
        <f>IF(OR('Tabel 4 F'!D29&lt;5,'Tabel 4 Be'!D29&lt;0.5),"-",IFERROR('Tabel 4 Be'!D29/'Tabel 4 F'!D29*100,"-"))</f>
        <v>0.8</v>
      </c>
      <c r="E29" s="62" t="str">
        <f>IF(OR('Tabel 4 F'!E29&lt;5,'Tabel 4 Be'!E29&lt;0.5),"-",IFERROR('Tabel 4 Be'!E29/'Tabel 4 F'!E29*100,"-"))</f>
        <v>-</v>
      </c>
      <c r="F29" s="62">
        <f>IF(OR('Tabel 4 F'!F29&lt;5,'Tabel 4 Be'!F29&lt;0.5),"-",IFERROR('Tabel 4 Be'!F29/'Tabel 4 F'!F29*100,"-"))</f>
        <v>0.93457943925233633</v>
      </c>
      <c r="G29" s="63"/>
      <c r="H29" s="62">
        <f>IF(OR('Tabel 4 F'!H29&lt;5,'Tabel 4 Be'!H29&lt;0.5),"-",IFERROR('Tabel 4 Be'!H29/'Tabel 4 F'!H29*100,"-"))</f>
        <v>1.2895662368112544</v>
      </c>
    </row>
    <row r="30" spans="1:8" ht="15.75" customHeight="1" x14ac:dyDescent="0.2">
      <c r="A30" s="52" t="s">
        <v>44</v>
      </c>
      <c r="B30" s="63">
        <f>IF(OR('Tabel 4 F'!B30&lt;5,'Tabel 4 Be'!B30&lt;0.5),"-",IFERROR('Tabel 4 Be'!B30/'Tabel 4 F'!B30*100,"-"))</f>
        <v>16.513761467889911</v>
      </c>
      <c r="C30" s="63">
        <f>IF(OR('Tabel 4 F'!C30&lt;5,'Tabel 4 Be'!C30&lt;0.5),"-",IFERROR('Tabel 4 Be'!C30/'Tabel 4 F'!C30*100,"-"))</f>
        <v>4.830287206266318</v>
      </c>
      <c r="D30" s="63">
        <f>IF(OR('Tabel 4 F'!D30&lt;5,'Tabel 4 Be'!D30&lt;0.5),"-",IFERROR('Tabel 4 Be'!D30/'Tabel 4 F'!D30*100,"-"))</f>
        <v>3.5436473638720831</v>
      </c>
      <c r="E30" s="63">
        <f>IF(OR('Tabel 4 F'!E30&lt;5,'Tabel 4 Be'!E30&lt;0.5),"-",IFERROR('Tabel 4 Be'!E30/'Tabel 4 F'!E30*100,"-"))</f>
        <v>3.6956521739130435</v>
      </c>
      <c r="F30" s="63">
        <f>IF(OR('Tabel 4 F'!F30&lt;5,'Tabel 4 Be'!F30&lt;0.5),"-",IFERROR('Tabel 4 Be'!F30/'Tabel 4 F'!F30*100,"-"))</f>
        <v>3.2206119162640898</v>
      </c>
      <c r="G30" s="63"/>
      <c r="H30" s="63">
        <f>IF(OR('Tabel 4 F'!H30&lt;5,'Tabel 4 Be'!H30&lt;0.5),"-",IFERROR('Tabel 4 Be'!H30/'Tabel 4 F'!H30*100,"-"))</f>
        <v>4.1981528127623848</v>
      </c>
    </row>
    <row r="31" spans="1:8" ht="15.75" customHeight="1" x14ac:dyDescent="0.2">
      <c r="A31" s="50" t="s">
        <v>45</v>
      </c>
      <c r="B31" s="62">
        <f>IF(OR('Tabel 4 F'!B31&lt;5,'Tabel 4 Be'!B31&lt;0.5),"-",IFERROR('Tabel 4 Be'!B31/'Tabel 4 F'!B31*100,"-"))</f>
        <v>29.411764705882355</v>
      </c>
      <c r="C31" s="62">
        <f>IF(OR('Tabel 4 F'!C31&lt;5,'Tabel 4 Be'!C31&lt;0.5),"-",IFERROR('Tabel 4 Be'!C31/'Tabel 4 F'!C31*100,"-"))</f>
        <v>2.9850746268656714</v>
      </c>
      <c r="D31" s="62">
        <f>IF(OR('Tabel 4 F'!D31&lt;5,'Tabel 4 Be'!D31&lt;0.5),"-",IFERROR('Tabel 4 Be'!D31/'Tabel 4 F'!D31*100,"-"))</f>
        <v>1.4705882352941175</v>
      </c>
      <c r="E31" s="62">
        <f>IF(OR('Tabel 4 F'!E31&lt;5,'Tabel 4 Be'!E31&lt;0.5),"-",IFERROR('Tabel 4 Be'!E31/'Tabel 4 F'!E31*100,"-"))</f>
        <v>3.0848329048843186</v>
      </c>
      <c r="F31" s="62">
        <f>IF(OR('Tabel 4 F'!F31&lt;5,'Tabel 4 Be'!F31&lt;0.5),"-",IFERROR('Tabel 4 Be'!F31/'Tabel 4 F'!F31*100,"-"))</f>
        <v>2.5641025641025639</v>
      </c>
      <c r="G31" s="63"/>
      <c r="H31" s="62">
        <f>IF(OR('Tabel 4 F'!H31&lt;5,'Tabel 4 Be'!H31&lt;0.5),"-",IFERROR('Tabel 4 Be'!H31/'Tabel 4 F'!H31*100,"-"))</f>
        <v>3.0674846625766872</v>
      </c>
    </row>
    <row r="32" spans="1:8" ht="15.75" customHeight="1" x14ac:dyDescent="0.2">
      <c r="A32" s="52" t="s">
        <v>46</v>
      </c>
      <c r="B32" s="63">
        <f>IF(OR('Tabel 4 F'!B32&lt;5,'Tabel 4 Be'!B32&lt;0.5),"-",IFERROR('Tabel 4 Be'!B32/'Tabel 4 F'!B32*100,"-"))</f>
        <v>33.333333333333329</v>
      </c>
      <c r="C32" s="63">
        <f>IF(OR('Tabel 4 F'!C32&lt;5,'Tabel 4 Be'!C32&lt;0.5),"-",IFERROR('Tabel 4 Be'!C32/'Tabel 4 F'!C32*100,"-"))</f>
        <v>7.7702702702702702</v>
      </c>
      <c r="D32" s="63">
        <f>IF(OR('Tabel 4 F'!D32&lt;5,'Tabel 4 Be'!D32&lt;0.5),"-",IFERROR('Tabel 4 Be'!D32/'Tabel 4 F'!D32*100,"-"))</f>
        <v>2.2146507666098807</v>
      </c>
      <c r="E32" s="63">
        <f>IF(OR('Tabel 4 F'!E32&lt;5,'Tabel 4 Be'!E32&lt;0.5),"-",IFERROR('Tabel 4 Be'!E32/'Tabel 4 F'!E32*100,"-"))</f>
        <v>3.8079470198675498</v>
      </c>
      <c r="F32" s="63">
        <f>IF(OR('Tabel 4 F'!F32&lt;5,'Tabel 4 Be'!F32&lt;0.5),"-",IFERROR('Tabel 4 Be'!F32/'Tabel 4 F'!F32*100,"-"))</f>
        <v>1.3761467889908259</v>
      </c>
      <c r="G32" s="63"/>
      <c r="H32" s="63">
        <f>IF(OR('Tabel 4 F'!H32&lt;5,'Tabel 4 Be'!H32&lt;0.5),"-",IFERROR('Tabel 4 Be'!H32/'Tabel 4 F'!H32*100,"-"))</f>
        <v>4.4495151169423846</v>
      </c>
    </row>
    <row r="33" spans="1:19" ht="15.75" customHeight="1" x14ac:dyDescent="0.2">
      <c r="A33" s="50" t="s">
        <v>47</v>
      </c>
      <c r="B33" s="62">
        <f>IF(OR('Tabel 4 F'!B33&lt;5,'Tabel 4 Be'!B33&lt;0.5),"-",IFERROR('Tabel 4 Be'!B33/'Tabel 4 F'!B33*100,"-"))</f>
        <v>18.140144073346431</v>
      </c>
      <c r="C33" s="62">
        <f>IF(OR('Tabel 4 F'!C33&lt;5,'Tabel 4 Be'!C33&lt;0.5),"-",IFERROR('Tabel 4 Be'!C33/'Tabel 4 F'!C33*100,"-"))</f>
        <v>5.0927610040014555</v>
      </c>
      <c r="D33" s="62">
        <f>IF(OR('Tabel 4 F'!D33&lt;5,'Tabel 4 Be'!D33&lt;0.5),"-",IFERROR('Tabel 4 Be'!D33/'Tabel 4 F'!D33*100,"-"))</f>
        <v>1.988781234064253</v>
      </c>
      <c r="E33" s="62">
        <f>IF(OR('Tabel 4 F'!E33&lt;5,'Tabel 4 Be'!E33&lt;0.5),"-",IFERROR('Tabel 4 Be'!E33/'Tabel 4 F'!E33*100,"-"))</f>
        <v>1.7463235294117647</v>
      </c>
      <c r="F33" s="62">
        <f>IF(OR('Tabel 4 F'!F33&lt;5,'Tabel 4 Be'!F33&lt;0.5),"-",IFERROR('Tabel 4 Be'!F33/'Tabel 4 F'!F33*100,"-"))</f>
        <v>2.2900763358778624</v>
      </c>
      <c r="G33" s="63"/>
      <c r="H33" s="62">
        <f>IF(OR('Tabel 4 F'!H33&lt;5,'Tabel 4 Be'!H33&lt;0.5),"-",IFERROR('Tabel 4 Be'!H33/'Tabel 4 F'!H33*100,"-"))</f>
        <v>6.2046120524907638</v>
      </c>
    </row>
    <row r="34" spans="1:19" ht="15.75" customHeight="1" x14ac:dyDescent="0.2">
      <c r="A34" s="52" t="s">
        <v>48</v>
      </c>
      <c r="B34" s="63">
        <f>IF(OR('Tabel 4 F'!B34&lt;5,'Tabel 4 Be'!B34&lt;0.5),"-",IFERROR('Tabel 4 Be'!B34/'Tabel 4 F'!B34*100,"-"))</f>
        <v>5.1900584795321638</v>
      </c>
      <c r="C34" s="63">
        <f>IF(OR('Tabel 4 F'!C34&lt;5,'Tabel 4 Be'!C34&lt;0.5),"-",IFERROR('Tabel 4 Be'!C34/'Tabel 4 F'!C34*100,"-"))</f>
        <v>1.409339503575936</v>
      </c>
      <c r="D34" s="63">
        <f>IF(OR('Tabel 4 F'!D34&lt;5,'Tabel 4 Be'!D34&lt;0.5),"-",IFERROR('Tabel 4 Be'!D34/'Tabel 4 F'!D34*100,"-"))</f>
        <v>1.4388489208633095</v>
      </c>
      <c r="E34" s="63">
        <f>IF(OR('Tabel 4 F'!E34&lt;5,'Tabel 4 Be'!E34&lt;0.5),"-",IFERROR('Tabel 4 Be'!E34/'Tabel 4 F'!E34*100,"-"))</f>
        <v>1.5189873417721518</v>
      </c>
      <c r="F34" s="63">
        <f>IF(OR('Tabel 4 F'!F34&lt;5,'Tabel 4 Be'!F34&lt;0.5),"-",IFERROR('Tabel 4 Be'!F34/'Tabel 4 F'!F34*100,"-"))</f>
        <v>2.7962716378162451</v>
      </c>
      <c r="G34" s="63"/>
      <c r="H34" s="63">
        <f>IF(OR('Tabel 4 F'!H34&lt;5,'Tabel 4 Be'!H34&lt;0.5),"-",IFERROR('Tabel 4 Be'!H34/'Tabel 4 F'!H34*100,"-"))</f>
        <v>2.1945866861741039</v>
      </c>
    </row>
    <row r="35" spans="1:19" ht="15.75" customHeight="1" x14ac:dyDescent="0.2">
      <c r="A35" s="50" t="s">
        <v>49</v>
      </c>
      <c r="B35" s="62">
        <f>IF(OR('Tabel 4 F'!B35&lt;5,'Tabel 4 Be'!B35&lt;0.5),"-",IFERROR('Tabel 4 Be'!B35/'Tabel 4 F'!B35*100,"-"))</f>
        <v>8.7568891610532766</v>
      </c>
      <c r="C35" s="62">
        <f>IF(OR('Tabel 4 F'!C35&lt;5,'Tabel 4 Be'!C35&lt;0.5),"-",IFERROR('Tabel 4 Be'!C35/'Tabel 4 F'!C35*100,"-"))</f>
        <v>1.9952114924181963</v>
      </c>
      <c r="D35" s="62">
        <f>IF(OR('Tabel 4 F'!D35&lt;5,'Tabel 4 Be'!D35&lt;0.5),"-",IFERROR('Tabel 4 Be'!D35/'Tabel 4 F'!D35*100,"-"))</f>
        <v>1.2678936605316973</v>
      </c>
      <c r="E35" s="62">
        <f>IF(OR('Tabel 4 F'!E35&lt;5,'Tabel 4 Be'!E35&lt;0.5),"-",IFERROR('Tabel 4 Be'!E35/'Tabel 4 F'!E35*100,"-"))</f>
        <v>2.2233451237998989</v>
      </c>
      <c r="F35" s="62">
        <f>IF(OR('Tabel 4 F'!F35&lt;5,'Tabel 4 Be'!F35&lt;0.5),"-",IFERROR('Tabel 4 Be'!F35/'Tabel 4 F'!F35*100,"-"))</f>
        <v>4.0089086859688194</v>
      </c>
      <c r="G35" s="63"/>
      <c r="H35" s="62">
        <f>IF(OR('Tabel 4 F'!H35&lt;5,'Tabel 4 Be'!H35&lt;0.5),"-",IFERROR('Tabel 4 Be'!H35/'Tabel 4 F'!H35*100,"-"))</f>
        <v>3.1735463826009767</v>
      </c>
    </row>
    <row r="36" spans="1:19" ht="15.75" customHeight="1" x14ac:dyDescent="0.2">
      <c r="A36" s="52" t="s">
        <v>50</v>
      </c>
      <c r="B36" s="63">
        <f>IF(OR('Tabel 4 F'!B36&lt;5,'Tabel 4 Be'!B36&lt;0.5),"-",IFERROR('Tabel 4 Be'!B36/'Tabel 4 F'!B36*100,"-"))</f>
        <v>18.322981366459629</v>
      </c>
      <c r="C36" s="63">
        <f>IF(OR('Tabel 4 F'!C36&lt;5,'Tabel 4 Be'!C36&lt;0.5),"-",IFERROR('Tabel 4 Be'!C36/'Tabel 4 F'!C36*100,"-"))</f>
        <v>5.0071394574012373</v>
      </c>
      <c r="D36" s="63">
        <f>IF(OR('Tabel 4 F'!D36&lt;5,'Tabel 4 Be'!D36&lt;0.5),"-",IFERROR('Tabel 4 Be'!D36/'Tabel 4 F'!D36*100,"-"))</f>
        <v>2.5268210050818749</v>
      </c>
      <c r="E36" s="63">
        <f>IF(OR('Tabel 4 F'!E36&lt;5,'Tabel 4 Be'!E36&lt;0.5),"-",IFERROR('Tabel 4 Be'!E36/'Tabel 4 F'!E36*100,"-"))</f>
        <v>3.1422752400349143</v>
      </c>
      <c r="F36" s="63">
        <f>IF(OR('Tabel 4 F'!F36&lt;5,'Tabel 4 Be'!F36&lt;0.5),"-",IFERROR('Tabel 4 Be'!F36/'Tabel 4 F'!F36*100,"-"))</f>
        <v>2.956989247311828</v>
      </c>
      <c r="G36" s="63"/>
      <c r="H36" s="63">
        <f>IF(OR('Tabel 4 F'!H36&lt;5,'Tabel 4 Be'!H36&lt;0.5),"-",IFERROR('Tabel 4 Be'!H36/'Tabel 4 F'!H36*100,"-"))</f>
        <v>6.1719833564493758</v>
      </c>
    </row>
    <row r="37" spans="1:19" ht="15.75" customHeight="1" x14ac:dyDescent="0.2">
      <c r="A37" s="50" t="s">
        <v>51</v>
      </c>
      <c r="B37" s="62">
        <f>IF(OR('Tabel 4 F'!B37&lt;5,'Tabel 4 Be'!B37&lt;0.5),"-",IFERROR('Tabel 4 Be'!B37/'Tabel 4 F'!B37*100,"-"))</f>
        <v>14.159292035398231</v>
      </c>
      <c r="C37" s="62">
        <f>IF(OR('Tabel 4 F'!C37&lt;5,'Tabel 4 Be'!C37&lt;0.5),"-",IFERROR('Tabel 4 Be'!C37/'Tabel 4 F'!C37*100,"-"))</f>
        <v>4.0522287257991891</v>
      </c>
      <c r="D37" s="62">
        <f>IF(OR('Tabel 4 F'!D37&lt;5,'Tabel 4 Be'!D37&lt;0.5),"-",IFERROR('Tabel 4 Be'!D37/'Tabel 4 F'!D37*100,"-"))</f>
        <v>2.661788823009966</v>
      </c>
      <c r="E37" s="62">
        <f>IF(OR('Tabel 4 F'!E37&lt;5,'Tabel 4 Be'!E37&lt;0.5),"-",IFERROR('Tabel 4 Be'!E37/'Tabel 4 F'!E37*100,"-"))</f>
        <v>3.2924335378323106</v>
      </c>
      <c r="F37" s="62">
        <f>IF(OR('Tabel 4 F'!F37&lt;5,'Tabel 4 Be'!F37&lt;0.5),"-",IFERROR('Tabel 4 Be'!F37/'Tabel 4 F'!F37*100,"-"))</f>
        <v>4.1118421052631584</v>
      </c>
      <c r="G37" s="63"/>
      <c r="H37" s="62">
        <f>IF(OR('Tabel 4 F'!H37&lt;5,'Tabel 4 Be'!H37&lt;0.5),"-",IFERROR('Tabel 4 Be'!H37/'Tabel 4 F'!H37*100,"-"))</f>
        <v>5.9879038037091181</v>
      </c>
    </row>
    <row r="38" spans="1:19" ht="15.75" customHeight="1" x14ac:dyDescent="0.2">
      <c r="A38" s="52" t="s">
        <v>52</v>
      </c>
      <c r="B38" s="63">
        <f>IF(OR('Tabel 4 F'!B38&lt;5,'Tabel 4 Be'!B38&lt;0.5),"-",IFERROR('Tabel 4 Be'!B38/'Tabel 4 F'!B38*100,"-"))</f>
        <v>22.148209825145713</v>
      </c>
      <c r="C38" s="63">
        <f>IF(OR('Tabel 4 F'!C38&lt;5,'Tabel 4 Be'!C38&lt;0.5),"-",IFERROR('Tabel 4 Be'!C38/'Tabel 4 F'!C38*100,"-"))</f>
        <v>6.8859198355601237</v>
      </c>
      <c r="D38" s="63">
        <f>IF(OR('Tabel 4 F'!D38&lt;5,'Tabel 4 Be'!D38&lt;0.5),"-",IFERROR('Tabel 4 Be'!D38/'Tabel 4 F'!D38*100,"-"))</f>
        <v>2.0467836257309941</v>
      </c>
      <c r="E38" s="63">
        <f>IF(OR('Tabel 4 F'!E38&lt;5,'Tabel 4 Be'!E38&lt;0.5),"-",IFERROR('Tabel 4 Be'!E38/'Tabel 4 F'!E38*100,"-"))</f>
        <v>4.1019955654102001</v>
      </c>
      <c r="F38" s="63">
        <f>IF(OR('Tabel 4 F'!F38&lt;5,'Tabel 4 Be'!F38&lt;0.5),"-",IFERROR('Tabel 4 Be'!F38/'Tabel 4 F'!F38*100,"-"))</f>
        <v>4.1975308641975309</v>
      </c>
      <c r="G38" s="63"/>
      <c r="H38" s="63">
        <f>IF(OR('Tabel 4 F'!H38&lt;5,'Tabel 4 Be'!H38&lt;0.5),"-",IFERROR('Tabel 4 Be'!H38/'Tabel 4 F'!H38*100,"-"))</f>
        <v>7.8595026951834459</v>
      </c>
    </row>
    <row r="39" spans="1:19" ht="15.75" customHeight="1" x14ac:dyDescent="0.2">
      <c r="A39" s="50" t="s">
        <v>53</v>
      </c>
      <c r="B39" s="62">
        <f>IF(OR('Tabel 4 F'!B39&lt;5,'Tabel 4 Be'!B39&lt;0.5),"-",IFERROR('Tabel 4 Be'!B39/'Tabel 4 F'!B39*100,"-"))</f>
        <v>23.622782446311856</v>
      </c>
      <c r="C39" s="62">
        <f>IF(OR('Tabel 4 F'!C39&lt;5,'Tabel 4 Be'!C39&lt;0.5),"-",IFERROR('Tabel 4 Be'!C39/'Tabel 4 F'!C39*100,"-"))</f>
        <v>7.9326923076923075</v>
      </c>
      <c r="D39" s="62">
        <f>IF(OR('Tabel 4 F'!D39&lt;5,'Tabel 4 Be'!D39&lt;0.5),"-",IFERROR('Tabel 4 Be'!D39/'Tabel 4 F'!D39*100,"-"))</f>
        <v>1.5810276679841897</v>
      </c>
      <c r="E39" s="62">
        <f>IF(OR('Tabel 4 F'!E39&lt;5,'Tabel 4 Be'!E39&lt;0.5),"-",IFERROR('Tabel 4 Be'!E39/'Tabel 4 F'!E39*100,"-"))</f>
        <v>3.397260273972603</v>
      </c>
      <c r="F39" s="62">
        <f>IF(OR('Tabel 4 F'!F39&lt;5,'Tabel 4 Be'!F39&lt;0.5),"-",IFERROR('Tabel 4 Be'!F39/'Tabel 4 F'!F39*100,"-"))</f>
        <v>5.2453468697123524</v>
      </c>
      <c r="G39" s="63"/>
      <c r="H39" s="62">
        <f>IF(OR('Tabel 4 F'!H39&lt;5,'Tabel 4 Be'!H39&lt;0.5),"-",IFERROR('Tabel 4 Be'!H39/'Tabel 4 F'!H39*100,"-"))</f>
        <v>8.0285124742074654</v>
      </c>
    </row>
    <row r="40" spans="1:19" ht="15.75" customHeight="1" x14ac:dyDescent="0.2">
      <c r="A40" s="52" t="s">
        <v>54</v>
      </c>
      <c r="B40" s="63">
        <f>IF(OR('Tabel 4 F'!B40&lt;5,'Tabel 4 Be'!B40&lt;0.5),"-",IFERROR('Tabel 4 Be'!B40/'Tabel 4 F'!B40*100,"-"))</f>
        <v>19.510061242344705</v>
      </c>
      <c r="C40" s="63">
        <f>IF(OR('Tabel 4 F'!C40&lt;5,'Tabel 4 Be'!C40&lt;0.5),"-",IFERROR('Tabel 4 Be'!C40/'Tabel 4 F'!C40*100,"-"))</f>
        <v>7.1723426212590295</v>
      </c>
      <c r="D40" s="63">
        <f>IF(OR('Tabel 4 F'!D40&lt;5,'Tabel 4 Be'!D40&lt;0.5),"-",IFERROR('Tabel 4 Be'!D40/'Tabel 4 F'!D40*100,"-"))</f>
        <v>4.2294603791929992</v>
      </c>
      <c r="E40" s="63">
        <f>IF(OR('Tabel 4 F'!E40&lt;5,'Tabel 4 Be'!E40&lt;0.5),"-",IFERROR('Tabel 4 Be'!E40/'Tabel 4 F'!E40*100,"-"))</f>
        <v>4.3552036199095019</v>
      </c>
      <c r="F40" s="63">
        <f>IF(OR('Tabel 4 F'!F40&lt;5,'Tabel 4 Be'!F40&lt;0.5),"-",IFERROR('Tabel 4 Be'!F40/'Tabel 4 F'!F40*100,"-"))</f>
        <v>5.8371735791090629</v>
      </c>
      <c r="G40" s="63"/>
      <c r="H40" s="63">
        <f>IF(OR('Tabel 4 F'!H40&lt;5,'Tabel 4 Be'!H40&lt;0.5),"-",IFERROR('Tabel 4 Be'!H40/'Tabel 4 F'!H40*100,"-"))</f>
        <v>7.4632790789996033</v>
      </c>
    </row>
    <row r="41" spans="1:19" ht="15.75" customHeight="1" x14ac:dyDescent="0.2">
      <c r="A41" s="50" t="s">
        <v>55</v>
      </c>
      <c r="B41" s="62">
        <f>IF(OR('Tabel 4 F'!B41&lt;5,'Tabel 4 Be'!B41&lt;0.5),"-",IFERROR('Tabel 4 Be'!B41/'Tabel 4 F'!B41*100,"-"))</f>
        <v>18.545751633986928</v>
      </c>
      <c r="C41" s="62">
        <f>IF(OR('Tabel 4 F'!C41&lt;5,'Tabel 4 Be'!C41&lt;0.5),"-",IFERROR('Tabel 4 Be'!C41/'Tabel 4 F'!C41*100,"-"))</f>
        <v>7.055365017148457</v>
      </c>
      <c r="D41" s="62">
        <f>IF(OR('Tabel 4 F'!D41&lt;5,'Tabel 4 Be'!D41&lt;0.5),"-",IFERROR('Tabel 4 Be'!D41/'Tabel 4 F'!D41*100,"-"))</f>
        <v>3.3477321814254863</v>
      </c>
      <c r="E41" s="62">
        <f>IF(OR('Tabel 4 F'!E41&lt;5,'Tabel 4 Be'!E41&lt;0.5),"-",IFERROR('Tabel 4 Be'!E41/'Tabel 4 F'!E41*100,"-"))</f>
        <v>8.6021505376344098</v>
      </c>
      <c r="F41" s="62">
        <f>IF(OR('Tabel 4 F'!F41&lt;5,'Tabel 4 Be'!F41&lt;0.5),"-",IFERROR('Tabel 4 Be'!F41/'Tabel 4 F'!F41*100,"-"))</f>
        <v>33.333333333333329</v>
      </c>
      <c r="G41" s="63"/>
      <c r="H41" s="62">
        <f>IF(OR('Tabel 4 F'!H41&lt;5,'Tabel 4 Be'!H41&lt;0.5),"-",IFERROR('Tabel 4 Be'!H41/'Tabel 4 F'!H41*100,"-"))</f>
        <v>9.6368715083798886</v>
      </c>
    </row>
    <row r="42" spans="1:19" ht="15.75" customHeight="1" x14ac:dyDescent="0.2">
      <c r="A42" s="52" t="s">
        <v>56</v>
      </c>
      <c r="B42" s="63">
        <f>IF(OR('Tabel 4 F'!B42&lt;5,'Tabel 4 Be'!B42&lt;0.5),"-",IFERROR('Tabel 4 Be'!B42/'Tabel 4 F'!B42*100,"-"))</f>
        <v>20.183486238532112</v>
      </c>
      <c r="C42" s="63">
        <f>IF(OR('Tabel 4 F'!C42&lt;5,'Tabel 4 Be'!C42&lt;0.5),"-",IFERROR('Tabel 4 Be'!C42/'Tabel 4 F'!C42*100,"-"))</f>
        <v>4.8517520215633425</v>
      </c>
      <c r="D42" s="63">
        <f>IF(OR('Tabel 4 F'!D42&lt;5,'Tabel 4 Be'!D42&lt;0.5),"-",IFERROR('Tabel 4 Be'!D42/'Tabel 4 F'!D42*100,"-"))</f>
        <v>3.4210526315789478</v>
      </c>
      <c r="E42" s="63">
        <f>IF(OR('Tabel 4 F'!E42&lt;5,'Tabel 4 Be'!E42&lt;0.5),"-",IFERROR('Tabel 4 Be'!E42/'Tabel 4 F'!E42*100,"-"))</f>
        <v>3.8135593220338984</v>
      </c>
      <c r="F42" s="63">
        <f>IF(OR('Tabel 4 F'!F42&lt;5,'Tabel 4 Be'!F42&lt;0.5),"-",IFERROR('Tabel 4 Be'!F42/'Tabel 4 F'!F42*100,"-"))</f>
        <v>14.285714285714285</v>
      </c>
      <c r="G42" s="63"/>
      <c r="H42" s="63">
        <f>IF(OR('Tabel 4 F'!H42&lt;5,'Tabel 4 Be'!H42&lt;0.5),"-",IFERROR('Tabel 4 Be'!H42/'Tabel 4 F'!H42*100,"-"))</f>
        <v>7.1370640713706415</v>
      </c>
    </row>
    <row r="43" spans="1:19" ht="15.75" customHeight="1" x14ac:dyDescent="0.2">
      <c r="A43" s="50" t="s">
        <v>57</v>
      </c>
      <c r="B43" s="62">
        <f>IF(OR('Tabel 4 F'!B43&lt;5,'Tabel 4 Be'!B43&lt;0.5),"-",IFERROR('Tabel 4 Be'!B43/'Tabel 4 F'!B43*100,"-"))</f>
        <v>15.853018372703412</v>
      </c>
      <c r="C43" s="62">
        <f>IF(OR('Tabel 4 F'!C43&lt;5,'Tabel 4 Be'!C43&lt;0.5),"-",IFERROR('Tabel 4 Be'!C43/'Tabel 4 F'!C43*100,"-"))</f>
        <v>12.78600269179004</v>
      </c>
      <c r="D43" s="62">
        <f>IF(OR('Tabel 4 F'!D43&lt;5,'Tabel 4 Be'!D43&lt;0.5),"-",IFERROR('Tabel 4 Be'!D43/'Tabel 4 F'!D43*100,"-"))</f>
        <v>6.0948081264108351</v>
      </c>
      <c r="E43" s="62">
        <f>IF(OR('Tabel 4 F'!E43&lt;5,'Tabel 4 Be'!E43&lt;0.5),"-",IFERROR('Tabel 4 Be'!E43/'Tabel 4 F'!E43*100,"-"))</f>
        <v>6.0747663551401869</v>
      </c>
      <c r="F43" s="62">
        <f>IF(OR('Tabel 4 F'!F43&lt;5,'Tabel 4 Be'!F43&lt;0.5),"-",IFERROR('Tabel 4 Be'!F43/'Tabel 4 F'!F43*100,"-"))</f>
        <v>11.949685534591195</v>
      </c>
      <c r="G43" s="63"/>
      <c r="H43" s="62">
        <f>IF(OR('Tabel 4 F'!H43&lt;5,'Tabel 4 Be'!H43&lt;0.5),"-",IFERROR('Tabel 4 Be'!H43/'Tabel 4 F'!H43*100,"-"))</f>
        <v>11.74163783160323</v>
      </c>
    </row>
    <row r="44" spans="1:19" ht="15.75" customHeight="1" x14ac:dyDescent="0.2">
      <c r="A44" s="52" t="s">
        <v>58</v>
      </c>
      <c r="B44" s="63">
        <f>IF(OR('Tabel 4 F'!B44&lt;5,'Tabel 4 Be'!B44&lt;0.5),"-",IFERROR('Tabel 4 Be'!B44/'Tabel 4 F'!B44*100,"-"))</f>
        <v>15.11216056670602</v>
      </c>
      <c r="C44" s="63">
        <f>IF(OR('Tabel 4 F'!C44&lt;5,'Tabel 4 Be'!C44&lt;0.5),"-",IFERROR('Tabel 4 Be'!C44/'Tabel 4 F'!C44*100,"-"))</f>
        <v>5.8954393770856504</v>
      </c>
      <c r="D44" s="63">
        <f>IF(OR('Tabel 4 F'!D44&lt;5,'Tabel 4 Be'!D44&lt;0.5),"-",IFERROR('Tabel 4 Be'!D44/'Tabel 4 F'!D44*100,"-"))</f>
        <v>2.3316062176165802</v>
      </c>
      <c r="E44" s="63">
        <f>IF(OR('Tabel 4 F'!E44&lt;5,'Tabel 4 Be'!E44&lt;0.5),"-",IFERROR('Tabel 4 Be'!E44/'Tabel 4 F'!E44*100,"-"))</f>
        <v>6.666666666666667</v>
      </c>
      <c r="F44" s="63">
        <f>IF(OR('Tabel 4 F'!F44&lt;5,'Tabel 4 Be'!F44&lt;0.5),"-",IFERROR('Tabel 4 Be'!F44/'Tabel 4 F'!F44*100,"-"))</f>
        <v>3.3333333333333335</v>
      </c>
      <c r="G44" s="63"/>
      <c r="H44" s="63">
        <f>IF(OR('Tabel 4 F'!H44&lt;5,'Tabel 4 Be'!H44&lt;0.5),"-",IFERROR('Tabel 4 Be'!H44/'Tabel 4 F'!H44*100,"-"))</f>
        <v>8.6550700042426811</v>
      </c>
    </row>
    <row r="45" spans="1:19" ht="15.75" customHeight="1" x14ac:dyDescent="0.2">
      <c r="A45" s="50" t="s">
        <v>59</v>
      </c>
      <c r="B45" s="62">
        <f>IF(OR('Tabel 4 F'!B45&lt;5,'Tabel 4 Be'!B45&lt;0.5),"-",IFERROR('Tabel 4 Be'!B45/'Tabel 4 F'!B45*100,"-"))</f>
        <v>14.215686274509803</v>
      </c>
      <c r="C45" s="62">
        <f>IF(OR('Tabel 4 F'!C45&lt;5,'Tabel 4 Be'!C45&lt;0.5),"-",IFERROR('Tabel 4 Be'!C45/'Tabel 4 F'!C45*100,"-"))</f>
        <v>5.4749966120070468</v>
      </c>
      <c r="D45" s="62">
        <f>IF(OR('Tabel 4 F'!D45&lt;5,'Tabel 4 Be'!D45&lt;0.5),"-",IFERROR('Tabel 4 Be'!D45/'Tabel 4 F'!D45*100,"-"))</f>
        <v>4.3035714285714288</v>
      </c>
      <c r="E45" s="62">
        <f>IF(OR('Tabel 4 F'!E45&lt;5,'Tabel 4 Be'!E45&lt;0.5),"-",IFERROR('Tabel 4 Be'!E45/'Tabel 4 F'!E45*100,"-"))</f>
        <v>5.7586116224033663</v>
      </c>
      <c r="F45" s="62">
        <f>IF(OR('Tabel 4 F'!F45&lt;5,'Tabel 4 Be'!F45&lt;0.5),"-",IFERROR('Tabel 4 Be'!F45/'Tabel 4 F'!F45*100,"-"))</f>
        <v>6.819553409776705</v>
      </c>
      <c r="G45" s="63"/>
      <c r="H45" s="62">
        <f>IF(OR('Tabel 4 F'!H45&lt;5,'Tabel 4 Be'!H45&lt;0.5),"-",IFERROR('Tabel 4 Be'!H45/'Tabel 4 F'!H45*100,"-"))</f>
        <v>6.41979991465554</v>
      </c>
    </row>
    <row r="46" spans="1:19" ht="15.75" customHeight="1" x14ac:dyDescent="0.2">
      <c r="A46" s="59"/>
      <c r="B46" s="69"/>
      <c r="C46" s="69"/>
      <c r="D46" s="69"/>
      <c r="E46" s="69"/>
      <c r="F46" s="69"/>
      <c r="G46" s="69"/>
      <c r="H46" s="69"/>
    </row>
    <row r="47" spans="1:19" ht="15.75" customHeight="1" x14ac:dyDescent="0.2">
      <c r="A47" s="53" t="s">
        <v>20</v>
      </c>
      <c r="B47" s="114">
        <f>IF(OR('Tabel 4 F'!B47&lt;5,'Tabel 4 Be'!B47&lt;0.5),"-",IFERROR('Tabel 4 Be'!B47/'Tabel 4 F'!B47*100,"-"))</f>
        <v>16.417803559279552</v>
      </c>
      <c r="C47" s="114">
        <f>IF(OR('Tabel 4 F'!C47&lt;5,'Tabel 4 Be'!C47&lt;0.5),"-",IFERROR('Tabel 4 Be'!C47/'Tabel 4 F'!C47*100,"-"))</f>
        <v>5.2021754551903525</v>
      </c>
      <c r="D47" s="114">
        <f>IF(OR('Tabel 4 F'!D47&lt;5,'Tabel 4 Be'!D47&lt;0.5),"-",IFERROR('Tabel 4 Be'!D47/'Tabel 4 F'!D47*100,"-"))</f>
        <v>2.5595408895265424</v>
      </c>
      <c r="E47" s="114">
        <f>IF(OR('Tabel 4 F'!E47&lt;5,'Tabel 4 Be'!E47&lt;0.5),"-",IFERROR('Tabel 4 Be'!E47/'Tabel 4 F'!E47*100,"-"))</f>
        <v>2.9243219946685399</v>
      </c>
      <c r="F47" s="114">
        <f>IF(OR('Tabel 4 F'!F47&lt;5,'Tabel 4 Be'!F47&lt;0.5),"-",IFERROR('Tabel 4 Be'!F47/'Tabel 4 F'!F47*100,"-"))</f>
        <v>3.690853321265148</v>
      </c>
      <c r="G47" s="115"/>
      <c r="H47" s="114">
        <f>IF(OR('Tabel 4 F'!H47&lt;5,'Tabel 4 Be'!H47&lt;0.5),"-",IFERROR('Tabel 4 Be'!H47/'Tabel 4 F'!H47*100,"-"))</f>
        <v>5.8767411951527304</v>
      </c>
      <c r="I47" s="109"/>
      <c r="J47" s="109">
        <v>6.6425502300000003</v>
      </c>
      <c r="K47" s="109">
        <v>6.7017909700000002</v>
      </c>
      <c r="L47" s="55"/>
      <c r="M47" s="55"/>
      <c r="N47" s="55"/>
      <c r="O47" s="55"/>
      <c r="P47" s="55"/>
      <c r="Q47" s="55"/>
      <c r="R47" s="55"/>
      <c r="S47" s="55"/>
    </row>
    <row r="48" spans="1:19" ht="15.75" customHeight="1" x14ac:dyDescent="0.2">
      <c r="B48" s="64"/>
      <c r="C48" s="64"/>
      <c r="D48" s="64"/>
      <c r="E48" s="64"/>
      <c r="F48" s="64"/>
      <c r="G48" s="109"/>
      <c r="H48" s="64"/>
      <c r="I48" s="64"/>
    </row>
    <row r="49" spans="1:21" ht="15.75" customHeight="1" x14ac:dyDescent="0.2">
      <c r="A49" s="35" t="s">
        <v>60</v>
      </c>
      <c r="B49" s="62">
        <f>IF(OR('Tabel 4 F'!B49&lt;5,'Tabel 4 Be'!B49&lt;0.5),"-",IFERROR('Tabel 4 Be'!B49/'Tabel 4 F'!B49*100,"-"))</f>
        <v>11.913767019667171</v>
      </c>
      <c r="C49" s="62">
        <f>IF(OR('Tabel 4 F'!C49&lt;5,'Tabel 4 Be'!C49&lt;0.5),"-",IFERROR('Tabel 4 Be'!C49/'Tabel 4 F'!C49*100,"-"))</f>
        <v>2.3591248013690258</v>
      </c>
      <c r="D49" s="62">
        <f>IF(OR('Tabel 4 F'!D49&lt;5,'Tabel 4 Be'!D49&lt;0.5),"-",IFERROR('Tabel 4 Be'!D49/'Tabel 4 F'!D49*100,"-"))</f>
        <v>1.1759911509576759</v>
      </c>
      <c r="E49" s="62">
        <f>IF(OR('Tabel 4 F'!E49&lt;5,'Tabel 4 Be'!E49&lt;0.5),"-",IFERROR('Tabel 4 Be'!E49/'Tabel 4 F'!E49*100,"-"))</f>
        <v>1.7443445080403381</v>
      </c>
      <c r="F49" s="62">
        <f>IF(OR('Tabel 4 F'!F49&lt;5,'Tabel 4 Be'!F49&lt;0.5),"-",IFERROR('Tabel 4 Be'!F49/'Tabel 4 F'!F49*100,"-"))</f>
        <v>2.7213647441104794</v>
      </c>
      <c r="G49" s="63"/>
      <c r="H49" s="62">
        <f>IF(OR('Tabel 4 F'!H49&lt;5,'Tabel 4 Be'!H49&lt;0.5),"-",IFERROR('Tabel 4 Be'!H49/'Tabel 4 F'!H49*100,"-"))</f>
        <v>3.069199876428792</v>
      </c>
      <c r="I49" s="63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63">
        <f>IF(OR('Tabel 4 F'!B50&lt;5,'Tabel 4 Be'!B50&lt;0.5),"-",IFERROR('Tabel 4 Be'!B50/'Tabel 4 F'!B50*100,"-"))</f>
        <v>22.668306866472825</v>
      </c>
      <c r="C50" s="63">
        <f>IF(OR('Tabel 4 F'!C50&lt;5,'Tabel 4 Be'!C50&lt;0.5),"-",IFERROR('Tabel 4 Be'!C50/'Tabel 4 F'!C50*100,"-"))</f>
        <v>9.3263239875389417</v>
      </c>
      <c r="D50" s="63">
        <f>IF(OR('Tabel 4 F'!D50&lt;5,'Tabel 4 Be'!D50&lt;0.5),"-",IFERROR('Tabel 4 Be'!D50/'Tabel 4 F'!D50*100,"-"))</f>
        <v>3.6819409562621428</v>
      </c>
      <c r="E50" s="63">
        <f>IF(OR('Tabel 4 F'!E50&lt;5,'Tabel 4 Be'!E50&lt;0.5),"-",IFERROR('Tabel 4 Be'!E50/'Tabel 4 F'!E50*100,"-"))</f>
        <v>3.8715769593956564</v>
      </c>
      <c r="F50" s="63">
        <f>IF(OR('Tabel 4 F'!F50&lt;5,'Tabel 4 Be'!F50&lt;0.5),"-",IFERROR('Tabel 4 Be'!F50/'Tabel 4 F'!F50*100,"-"))</f>
        <v>3.9881494986326342</v>
      </c>
      <c r="G50" s="63"/>
      <c r="H50" s="63">
        <f>IF(OR('Tabel 4 F'!H50&lt;5,'Tabel 4 Be'!H50&lt;0.5),"-",IFERROR('Tabel 4 Be'!H50/'Tabel 4 F'!H50*100,"-"))</f>
        <v>8.0909603916604382</v>
      </c>
      <c r="I50" s="63"/>
      <c r="S50" s="41"/>
      <c r="T50" s="41"/>
      <c r="U50" s="41"/>
    </row>
    <row r="51" spans="1:21" ht="15" x14ac:dyDescent="0.2">
      <c r="A51" s="35" t="s">
        <v>62</v>
      </c>
      <c r="B51" s="62">
        <f>IF(OR('Tabel 4 F'!B51&lt;5,'Tabel 4 Be'!B51&lt;0.5),"-",IFERROR('Tabel 4 Be'!B51/'Tabel 4 F'!B51*100,"-"))</f>
        <v>13.805052537446905</v>
      </c>
      <c r="C51" s="62">
        <f>IF(OR('Tabel 4 F'!C51&lt;5,'Tabel 4 Be'!C51&lt;0.5),"-",IFERROR('Tabel 4 Be'!C51/'Tabel 4 F'!C51*100,"-"))</f>
        <v>3.8984530938123756</v>
      </c>
      <c r="D51" s="62">
        <f>IF(OR('Tabel 4 F'!D51&lt;5,'Tabel 4 Be'!D51&lt;0.5),"-",IFERROR('Tabel 4 Be'!D51/'Tabel 4 F'!D51*100,"-"))</f>
        <v>2.2183329687158171</v>
      </c>
      <c r="E51" s="62">
        <f>IF(OR('Tabel 4 F'!E51&lt;5,'Tabel 4 Be'!E51&lt;0.5),"-",IFERROR('Tabel 4 Be'!E51/'Tabel 4 F'!E51*100,"-"))</f>
        <v>2.8840336134453781</v>
      </c>
      <c r="F51" s="62">
        <f>IF(OR('Tabel 4 F'!F51&lt;5,'Tabel 4 Be'!F51&lt;0.5),"-",IFERROR('Tabel 4 Be'!F51/'Tabel 4 F'!F51*100,"-"))</f>
        <v>3.4832600608725062</v>
      </c>
      <c r="G51" s="99"/>
      <c r="H51" s="62">
        <f>IF(OR('Tabel 4 F'!H51&lt;5,'Tabel 4 Be'!H51&lt;0.5),"-",IFERROR('Tabel 4 Be'!H51/'Tabel 4 F'!H51*100,"-"))</f>
        <v>5.2502675330692936</v>
      </c>
      <c r="I51" s="63"/>
      <c r="J51" s="41"/>
      <c r="K51" s="41"/>
      <c r="L51" s="41"/>
      <c r="M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U53"/>
  <sheetViews>
    <sheetView showGridLines="0" zoomScaleNormal="100" zoomScaleSheetLayoutView="5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10" max="13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204</v>
      </c>
    </row>
    <row r="4" spans="1:8" ht="15.75" customHeight="1" x14ac:dyDescent="0.25">
      <c r="A4" s="33"/>
    </row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62">
        <f>IF(OR('Tabel 4 F'!B9&lt;5,'Tabel 4 Br'!B9&lt;0.5),"-",IFERROR('Tabel 4 Br'!B9/'Tabel 4 F'!B9*100,"-"))</f>
        <v>8.1813860398860392</v>
      </c>
      <c r="C9" s="62">
        <f>IF(OR('Tabel 4 F'!C9&lt;5,'Tabel 4 Br'!C9&lt;0.5),"-",IFERROR('Tabel 4 Br'!C9/'Tabel 4 F'!C9*100,"-"))</f>
        <v>1.9984873111197208</v>
      </c>
      <c r="D9" s="62">
        <f>IF(OR('Tabel 4 F'!D9&lt;5,'Tabel 4 Br'!D9&lt;0.5),"-",IFERROR('Tabel 4 Br'!D9/'Tabel 4 F'!D9*100,"-"))</f>
        <v>0.81285484923639217</v>
      </c>
      <c r="E9" s="62">
        <f>IF(OR('Tabel 4 F'!E9&lt;5,'Tabel 4 Br'!E9&lt;0.5),"-",IFERROR('Tabel 4 Br'!E9/'Tabel 4 F'!E9*100,"-"))</f>
        <v>1.2875188916876574</v>
      </c>
      <c r="F9" s="62">
        <f>IF(OR('Tabel 4 F'!F9&lt;5,'Tabel 4 Br'!F9&lt;0.5),"-",IFERROR('Tabel 4 Br'!F9/'Tabel 4 F'!F9*100,"-"))</f>
        <v>2.2070157671315949</v>
      </c>
      <c r="G9" s="63"/>
      <c r="H9" s="62">
        <f>IF(OR('Tabel 4 F'!H9&lt;5,'Tabel 4 Br'!H9&lt;0.5),"-",IFERROR('Tabel 4 Br'!H9/'Tabel 4 F'!H9*100,"-"))</f>
        <v>2.5527729449838188</v>
      </c>
    </row>
    <row r="10" spans="1:8" ht="15.75" customHeight="1" x14ac:dyDescent="0.2">
      <c r="A10" s="52" t="s">
        <v>230</v>
      </c>
      <c r="B10" s="63">
        <f>IF(OR('Tabel 4 F'!B10&lt;5,'Tabel 4 Br'!B10&lt;0.5),"-",IFERROR('Tabel 4 Br'!B10/'Tabel 4 F'!B10*100,"-"))</f>
        <v>9.1637743538767378</v>
      </c>
      <c r="C10" s="63">
        <f>IF(OR('Tabel 4 F'!C10&lt;5,'Tabel 4 Br'!C10&lt;0.5),"-",IFERROR('Tabel 4 Br'!C10/'Tabel 4 F'!C10*100,"-"))</f>
        <v>2.0750924147068566</v>
      </c>
      <c r="D10" s="63">
        <f>IF(OR('Tabel 4 F'!D10&lt;5,'Tabel 4 Br'!D10&lt;0.5),"-",IFERROR('Tabel 4 Br'!D10/'Tabel 4 F'!D10*100,"-"))</f>
        <v>1.1383953341740227</v>
      </c>
      <c r="E10" s="63">
        <f>IF(OR('Tabel 4 F'!E10&lt;5,'Tabel 4 Br'!E10&lt;0.5),"-",IFERROR('Tabel 4 Br'!E10/'Tabel 4 F'!E10*100,"-"))</f>
        <v>1.6762724922871675</v>
      </c>
      <c r="F10" s="63">
        <f>IF(OR('Tabel 4 F'!F10&lt;5,'Tabel 4 Br'!F10&lt;0.5),"-",IFERROR('Tabel 4 Br'!F10/'Tabel 4 F'!F10*100,"-"))</f>
        <v>2.6186259541984733</v>
      </c>
      <c r="G10" s="63"/>
      <c r="H10" s="63">
        <f>IF(OR('Tabel 4 F'!H10&lt;5,'Tabel 4 Br'!H10&lt;0.5),"-",IFERROR('Tabel 4 Br'!H10/'Tabel 4 F'!H10*100,"-"))</f>
        <v>2.3551473108747047</v>
      </c>
    </row>
    <row r="11" spans="1:8" ht="15.75" customHeight="1" x14ac:dyDescent="0.2">
      <c r="A11" s="50" t="s">
        <v>231</v>
      </c>
      <c r="B11" s="62">
        <f>IF(OR('Tabel 4 F'!B11&lt;5,'Tabel 4 Br'!B11&lt;0.5),"-",IFERROR('Tabel 4 Br'!B11/'Tabel 4 F'!B11*100,"-"))</f>
        <v>13.893583576110707</v>
      </c>
      <c r="C11" s="62">
        <f>IF(OR('Tabel 4 F'!C11&lt;5,'Tabel 4 Br'!C11&lt;0.5),"-",IFERROR('Tabel 4 Br'!C11/'Tabel 4 F'!C11*100,"-"))</f>
        <v>5.0396405793250061</v>
      </c>
      <c r="D11" s="62">
        <f>IF(OR('Tabel 4 F'!D11&lt;5,'Tabel 4 Br'!D11&lt;0.5),"-",IFERROR('Tabel 4 Br'!D11/'Tabel 4 F'!D11*100,"-"))</f>
        <v>2.7692731727235609</v>
      </c>
      <c r="E11" s="62">
        <f>IF(OR('Tabel 4 F'!E11&lt;5,'Tabel 4 Br'!E11&lt;0.5),"-",IFERROR('Tabel 4 Br'!E11/'Tabel 4 F'!E11*100,"-"))</f>
        <v>3.3679130925507903</v>
      </c>
      <c r="F11" s="62">
        <f>IF(OR('Tabel 4 F'!F11&lt;5,'Tabel 4 Br'!F11&lt;0.5),"-",IFERROR('Tabel 4 Br'!F11/'Tabel 4 F'!F11*100,"-"))</f>
        <v>5.2686648351648353</v>
      </c>
      <c r="G11" s="63"/>
      <c r="H11" s="62">
        <f>IF(OR('Tabel 4 F'!H11&lt;5,'Tabel 4 Br'!H11&lt;0.5),"-",IFERROR('Tabel 4 Br'!H11/'Tabel 4 F'!H11*100,"-"))</f>
        <v>7.5571039612942243</v>
      </c>
    </row>
    <row r="12" spans="1:8" ht="15.75" customHeight="1" x14ac:dyDescent="0.2">
      <c r="A12" s="52" t="s">
        <v>26</v>
      </c>
      <c r="B12" s="63">
        <f>IF(OR('Tabel 4 F'!B12&lt;5,'Tabel 4 Br'!B12&lt;0.5),"-",IFERROR('Tabel 4 Br'!B12/'Tabel 4 F'!B12*100,"-"))</f>
        <v>19.215274836106911</v>
      </c>
      <c r="C12" s="63">
        <f>IF(OR('Tabel 4 F'!C12&lt;5,'Tabel 4 Br'!C12&lt;0.5),"-",IFERROR('Tabel 4 Br'!C12/'Tabel 4 F'!C12*100,"-"))</f>
        <v>8.3296509392747922</v>
      </c>
      <c r="D12" s="63">
        <f>IF(OR('Tabel 4 F'!D12&lt;5,'Tabel 4 Br'!D12&lt;0.5),"-",IFERROR('Tabel 4 Br'!D12/'Tabel 4 F'!D12*100,"-"))</f>
        <v>3.5978490896625277</v>
      </c>
      <c r="E12" s="63">
        <f>IF(OR('Tabel 4 F'!E12&lt;5,'Tabel 4 Br'!E12&lt;0.5),"-",IFERROR('Tabel 4 Br'!E12/'Tabel 4 F'!E12*100,"-"))</f>
        <v>4.1452483130904181</v>
      </c>
      <c r="F12" s="63">
        <f>IF(OR('Tabel 4 F'!F12&lt;5,'Tabel 4 Br'!F12&lt;0.5),"-",IFERROR('Tabel 4 Br'!F12/'Tabel 4 F'!F12*100,"-"))</f>
        <v>4.364100421940929</v>
      </c>
      <c r="G12" s="63"/>
      <c r="H12" s="63">
        <f>IF(OR('Tabel 4 F'!H12&lt;5,'Tabel 4 Br'!H12&lt;0.5),"-",IFERROR('Tabel 4 Br'!H12/'Tabel 4 F'!H12*100,"-"))</f>
        <v>7.6246533554636216</v>
      </c>
    </row>
    <row r="13" spans="1:8" ht="15.75" customHeight="1" x14ac:dyDescent="0.2">
      <c r="A13" s="50" t="s">
        <v>27</v>
      </c>
      <c r="B13" s="62">
        <f>IF(OR('Tabel 4 F'!B13&lt;5,'Tabel 4 Br'!B13&lt;0.5),"-",IFERROR('Tabel 4 Br'!B13/'Tabel 4 F'!B13*100,"-"))</f>
        <v>13.340041777777778</v>
      </c>
      <c r="C13" s="62">
        <f>IF(OR('Tabel 4 F'!C13&lt;5,'Tabel 4 Br'!C13&lt;0.5),"-",IFERROR('Tabel 4 Br'!C13/'Tabel 4 F'!C13*100,"-"))</f>
        <v>4.8374448441247004</v>
      </c>
      <c r="D13" s="62">
        <f>IF(OR('Tabel 4 F'!D13&lt;5,'Tabel 4 Br'!D13&lt;0.5),"-",IFERROR('Tabel 4 Br'!D13/'Tabel 4 F'!D13*100,"-"))</f>
        <v>1.4374632173095012</v>
      </c>
      <c r="E13" s="62">
        <f>IF(OR('Tabel 4 F'!E13&lt;5,'Tabel 4 Br'!E13&lt;0.5),"-",IFERROR('Tabel 4 Br'!E13/'Tabel 4 F'!E13*100,"-"))</f>
        <v>1.9697446462455952</v>
      </c>
      <c r="F13" s="62">
        <f>IF(OR('Tabel 4 F'!F13&lt;5,'Tabel 4 Br'!F13&lt;0.5),"-",IFERROR('Tabel 4 Br'!F13/'Tabel 4 F'!F13*100,"-"))</f>
        <v>1.2931238095238096</v>
      </c>
      <c r="G13" s="63"/>
      <c r="H13" s="62">
        <f>IF(OR('Tabel 4 F'!H13&lt;5,'Tabel 4 Br'!H13&lt;0.5),"-",IFERROR('Tabel 4 Br'!H13/'Tabel 4 F'!H13*100,"-"))</f>
        <v>3.210757281553398</v>
      </c>
    </row>
    <row r="14" spans="1:8" ht="15.75" customHeight="1" x14ac:dyDescent="0.2">
      <c r="A14" s="52" t="s">
        <v>28</v>
      </c>
      <c r="B14" s="63">
        <f>IF(OR('Tabel 4 F'!B14&lt;5,'Tabel 4 Br'!B14&lt;0.5),"-",IFERROR('Tabel 4 Br'!B14/'Tabel 4 F'!B14*100,"-"))</f>
        <v>19.995615384615384</v>
      </c>
      <c r="C14" s="63">
        <f>IF(OR('Tabel 4 F'!C14&lt;5,'Tabel 4 Br'!C14&lt;0.5),"-",IFERROR('Tabel 4 Br'!C14/'Tabel 4 F'!C14*100,"-"))</f>
        <v>4.5011477428180573</v>
      </c>
      <c r="D14" s="63">
        <f>IF(OR('Tabel 4 F'!D14&lt;5,'Tabel 4 Br'!D14&lt;0.5),"-",IFERROR('Tabel 4 Br'!D14/'Tabel 4 F'!D14*100,"-"))</f>
        <v>3.291575200918484</v>
      </c>
      <c r="E14" s="63">
        <f>IF(OR('Tabel 4 F'!E14&lt;5,'Tabel 4 Br'!E14&lt;0.5),"-",IFERROR('Tabel 4 Br'!E14/'Tabel 4 F'!E14*100,"-"))</f>
        <v>4.2591862567811933</v>
      </c>
      <c r="F14" s="63">
        <f>IF(OR('Tabel 4 F'!F14&lt;5,'Tabel 4 Br'!F14&lt;0.5),"-",IFERROR('Tabel 4 Br'!F14/'Tabel 4 F'!F14*100,"-"))</f>
        <v>3.8070305343511452</v>
      </c>
      <c r="G14" s="63"/>
      <c r="H14" s="63">
        <f>IF(OR('Tabel 4 F'!H14&lt;5,'Tabel 4 Br'!H14&lt;0.5),"-",IFERROR('Tabel 4 Br'!H14/'Tabel 4 F'!H14*100,"-"))</f>
        <v>4.21126064516129</v>
      </c>
    </row>
    <row r="15" spans="1:8" ht="15.75" customHeight="1" x14ac:dyDescent="0.2">
      <c r="A15" s="50" t="s">
        <v>29</v>
      </c>
      <c r="B15" s="62">
        <f>IF(OR('Tabel 4 F'!B15&lt;5,'Tabel 4 Br'!B15&lt;0.5),"-",IFERROR('Tabel 4 Br'!B15/'Tabel 4 F'!B15*100,"-"))</f>
        <v>17.270932135728543</v>
      </c>
      <c r="C15" s="62">
        <f>IF(OR('Tabel 4 F'!C15&lt;5,'Tabel 4 Br'!C15&lt;0.5),"-",IFERROR('Tabel 4 Br'!C15/'Tabel 4 F'!C15*100,"-"))</f>
        <v>10.880236009732361</v>
      </c>
      <c r="D15" s="62">
        <f>IF(OR('Tabel 4 F'!D15&lt;5,'Tabel 4 Br'!D15&lt;0.5),"-",IFERROR('Tabel 4 Br'!D15/'Tabel 4 F'!D15*100,"-"))</f>
        <v>6.2021694915254235</v>
      </c>
      <c r="E15" s="62">
        <f>IF(OR('Tabel 4 F'!E15&lt;5,'Tabel 4 Br'!E15&lt;0.5),"-",IFERROR('Tabel 4 Br'!E15/'Tabel 4 F'!E15*100,"-"))</f>
        <v>5.1198762541806015</v>
      </c>
      <c r="F15" s="62">
        <f>IF(OR('Tabel 4 F'!F15&lt;5,'Tabel 4 Br'!F15&lt;0.5),"-",IFERROR('Tabel 4 Br'!F15/'Tabel 4 F'!F15*100,"-"))</f>
        <v>4.2886901408450706</v>
      </c>
      <c r="G15" s="63"/>
      <c r="H15" s="62">
        <f>IF(OR('Tabel 4 F'!H15&lt;5,'Tabel 4 Br'!H15&lt;0.5),"-",IFERROR('Tabel 4 Br'!H15/'Tabel 4 F'!H15*100,"-"))</f>
        <v>11.695314164004262</v>
      </c>
    </row>
    <row r="16" spans="1:8" ht="15.75" customHeight="1" x14ac:dyDescent="0.2">
      <c r="A16" s="52" t="s">
        <v>30</v>
      </c>
      <c r="B16" s="63">
        <f>IF(OR('Tabel 4 F'!B16&lt;5,'Tabel 4 Br'!B16&lt;0.5),"-",IFERROR('Tabel 4 Br'!B16/'Tabel 4 F'!B16*100,"-"))</f>
        <v>14.321496932515338</v>
      </c>
      <c r="C16" s="63">
        <f>IF(OR('Tabel 4 F'!C16&lt;5,'Tabel 4 Br'!C16&lt;0.5),"-",IFERROR('Tabel 4 Br'!C16/'Tabel 4 F'!C16*100,"-"))</f>
        <v>8.1937659883720926</v>
      </c>
      <c r="D16" s="63">
        <f>IF(OR('Tabel 4 F'!D16&lt;5,'Tabel 4 Br'!D16&lt;0.5),"-",IFERROR('Tabel 4 Br'!D16/'Tabel 4 F'!D16*100,"-"))</f>
        <v>4.300758553274683</v>
      </c>
      <c r="E16" s="63">
        <f>IF(OR('Tabel 4 F'!E16&lt;5,'Tabel 4 Br'!E16&lt;0.5),"-",IFERROR('Tabel 4 Br'!E16/'Tabel 4 F'!E16*100,"-"))</f>
        <v>3.1574953596287703</v>
      </c>
      <c r="F16" s="63">
        <f>IF(OR('Tabel 4 F'!F16&lt;5,'Tabel 4 Br'!F16&lt;0.5),"-",IFERROR('Tabel 4 Br'!F16/'Tabel 4 F'!F16*100,"-"))</f>
        <v>4.4828063583815032</v>
      </c>
      <c r="G16" s="63"/>
      <c r="H16" s="63">
        <f>IF(OR('Tabel 4 F'!H16&lt;5,'Tabel 4 Br'!H16&lt;0.5),"-",IFERROR('Tabel 4 Br'!H16/'Tabel 4 F'!H16*100,"-"))</f>
        <v>5.8485691833590145</v>
      </c>
    </row>
    <row r="17" spans="1:8" ht="15.75" hidden="1" customHeight="1" x14ac:dyDescent="0.2">
      <c r="A17" s="50" t="s">
        <v>31</v>
      </c>
      <c r="B17" s="62">
        <f>IF(OR('Tabel 4 F'!B17&lt;5,'Tabel 4 Br'!B17&lt;0.5),"-",IFERROR('Tabel 4 Br'!B17/'Tabel 4 F'!B17*100,"-"))</f>
        <v>14.799833333333334</v>
      </c>
      <c r="C17" s="62">
        <f>IF(OR('Tabel 4 F'!C17&lt;5,'Tabel 4 Br'!C17&lt;0.5),"-",IFERROR('Tabel 4 Br'!C17/'Tabel 4 F'!C17*100,"-"))</f>
        <v>5.6522634730538925</v>
      </c>
      <c r="D17" s="62">
        <f>IF(OR('Tabel 4 F'!D17&lt;5,'Tabel 4 Br'!D17&lt;0.5),"-",IFERROR('Tabel 4 Br'!D17/'Tabel 4 F'!D17*100,"-"))</f>
        <v>1.5997317073170734</v>
      </c>
      <c r="E17" s="62">
        <f>IF(OR('Tabel 4 F'!E17&lt;5,'Tabel 4 Br'!E17&lt;0.5),"-",IFERROR('Tabel 4 Br'!E17/'Tabel 4 F'!E17*100,"-"))</f>
        <v>1.7187841409691631</v>
      </c>
      <c r="F17" s="62">
        <f>IF(OR('Tabel 4 F'!F17&lt;5,'Tabel 4 Br'!F17&lt;0.5),"-",IFERROR('Tabel 4 Br'!F17/'Tabel 4 F'!F17*100,"-"))</f>
        <v>2.491985632183908</v>
      </c>
      <c r="G17" s="63"/>
      <c r="H17" s="62">
        <f>IF(OR('Tabel 4 F'!H17&lt;5,'Tabel 4 Br'!H17&lt;0.5),"-",IFERROR('Tabel 4 Br'!H17/'Tabel 4 F'!H17*100,"-"))</f>
        <v>3.023421052631579</v>
      </c>
    </row>
    <row r="18" spans="1:8" ht="15.75" hidden="1" customHeight="1" x14ac:dyDescent="0.2">
      <c r="A18" s="52" t="s">
        <v>32</v>
      </c>
      <c r="B18" s="63">
        <f>IF(OR('Tabel 4 F'!B18&lt;5,'Tabel 4 Br'!B18&lt;0.5),"-",IFERROR('Tabel 4 Br'!B18/'Tabel 4 F'!B18*100,"-"))</f>
        <v>18.45207894736842</v>
      </c>
      <c r="C18" s="63">
        <f>IF(OR('Tabel 4 F'!C18&lt;5,'Tabel 4 Br'!C18&lt;0.5),"-",IFERROR('Tabel 4 Br'!C18/'Tabel 4 F'!C18*100,"-"))</f>
        <v>4.3441946902654873</v>
      </c>
      <c r="D18" s="63">
        <f>IF(OR('Tabel 4 F'!D18&lt;5,'Tabel 4 Br'!D18&lt;0.5),"-",IFERROR('Tabel 4 Br'!D18/'Tabel 4 F'!D18*100,"-"))</f>
        <v>1.9808703703703703</v>
      </c>
      <c r="E18" s="63">
        <f>IF(OR('Tabel 4 F'!E18&lt;5,'Tabel 4 Br'!E18&lt;0.5),"-",IFERROR('Tabel 4 Br'!E18/'Tabel 4 F'!E18*100,"-"))</f>
        <v>2.3746</v>
      </c>
      <c r="F18" s="63">
        <f>IF(OR('Tabel 4 F'!F18&lt;5,'Tabel 4 Br'!F18&lt;0.5),"-",IFERROR('Tabel 4 Br'!F18/'Tabel 4 F'!F18*100,"-"))</f>
        <v>3.3302894736842101</v>
      </c>
      <c r="G18" s="63"/>
      <c r="H18" s="63">
        <f>IF(OR('Tabel 4 F'!H18&lt;5,'Tabel 4 Br'!H18&lt;0.5),"-",IFERROR('Tabel 4 Br'!H18/'Tabel 4 F'!H18*100,"-"))</f>
        <v>4.7509397944199714</v>
      </c>
    </row>
    <row r="19" spans="1:8" ht="15.75" hidden="1" customHeight="1" x14ac:dyDescent="0.2">
      <c r="A19" s="50" t="s">
        <v>33</v>
      </c>
      <c r="B19" s="62" t="str">
        <f>IF(OR('Tabel 4 F'!B19&lt;5,'Tabel 4 Br'!B19&lt;0.5),"-",IFERROR('Tabel 4 Br'!B19/'Tabel 4 F'!B19*100,"-"))</f>
        <v>-</v>
      </c>
      <c r="C19" s="62">
        <f>IF(OR('Tabel 4 F'!C19&lt;5,'Tabel 4 Br'!C19&lt;0.5),"-",IFERROR('Tabel 4 Br'!C19/'Tabel 4 F'!C19*100,"-"))</f>
        <v>3.029727272727273</v>
      </c>
      <c r="D19" s="62" t="str">
        <f>IF(OR('Tabel 4 F'!D19&lt;5,'Tabel 4 Br'!D19&lt;0.5),"-",IFERROR('Tabel 4 Br'!D19/'Tabel 4 F'!D19*100,"-"))</f>
        <v>-</v>
      </c>
      <c r="E19" s="62">
        <f>IF(OR('Tabel 4 F'!E19&lt;5,'Tabel 4 Br'!E19&lt;0.5),"-",IFERROR('Tabel 4 Br'!E19/'Tabel 4 F'!E19*100,"-"))</f>
        <v>2.2391333333333332</v>
      </c>
      <c r="F19" s="62">
        <f>IF(OR('Tabel 4 F'!F19&lt;5,'Tabel 4 Br'!F19&lt;0.5),"-",IFERROR('Tabel 4 Br'!F19/'Tabel 4 F'!F19*100,"-"))</f>
        <v>3.5201578947368417</v>
      </c>
      <c r="G19" s="63"/>
      <c r="H19" s="62">
        <f>IF(OR('Tabel 4 F'!H19&lt;5,'Tabel 4 Br'!H19&lt;0.5),"-",IFERROR('Tabel 4 Br'!H19/'Tabel 4 F'!H19*100,"-"))</f>
        <v>1.9287878787878787</v>
      </c>
    </row>
    <row r="20" spans="1:8" ht="15.75" hidden="1" customHeight="1" x14ac:dyDescent="0.2">
      <c r="A20" s="52" t="s">
        <v>34</v>
      </c>
      <c r="B20" s="63">
        <f>IF(OR('Tabel 4 F'!B20&lt;5,'Tabel 4 Br'!B20&lt;0.5),"-",IFERROR('Tabel 4 Br'!B20/'Tabel 4 F'!B20*100,"-"))</f>
        <v>20.317458333333335</v>
      </c>
      <c r="C20" s="63">
        <f>IF(OR('Tabel 4 F'!C20&lt;5,'Tabel 4 Br'!C20&lt;0.5),"-",IFERROR('Tabel 4 Br'!C20/'Tabel 4 F'!C20*100,"-"))</f>
        <v>6.1334374999999994</v>
      </c>
      <c r="D20" s="63">
        <f>IF(OR('Tabel 4 F'!D20&lt;5,'Tabel 4 Br'!D20&lt;0.5),"-",IFERROR('Tabel 4 Br'!D20/'Tabel 4 F'!D20*100,"-"))</f>
        <v>0.2304018264840183</v>
      </c>
      <c r="E20" s="63">
        <f>IF(OR('Tabel 4 F'!E20&lt;5,'Tabel 4 Br'!E20&lt;0.5),"-",IFERROR('Tabel 4 Br'!E20/'Tabel 4 F'!E20*100,"-"))</f>
        <v>3.8813053435114502</v>
      </c>
      <c r="F20" s="63">
        <f>IF(OR('Tabel 4 F'!F20&lt;5,'Tabel 4 Br'!F20&lt;0.5),"-",IFERROR('Tabel 4 Br'!F20/'Tabel 4 F'!F20*100,"-"))</f>
        <v>1.6945932203389829</v>
      </c>
      <c r="G20" s="63"/>
      <c r="H20" s="63">
        <f>IF(OR('Tabel 4 F'!H20&lt;5,'Tabel 4 Br'!H20&lt;0.5),"-",IFERROR('Tabel 4 Br'!H20/'Tabel 4 F'!H20*100,"-"))</f>
        <v>3.191391812865497</v>
      </c>
    </row>
    <row r="21" spans="1:8" ht="15.75" customHeight="1" x14ac:dyDescent="0.2">
      <c r="A21" s="50" t="s">
        <v>35</v>
      </c>
      <c r="B21" s="62">
        <f>IF(OR('Tabel 4 F'!B21&lt;5,'Tabel 4 Br'!B21&lt;0.5),"-",IFERROR('Tabel 4 Br'!B21/'Tabel 4 F'!B21*100,"-"))</f>
        <v>16.396314410480347</v>
      </c>
      <c r="C21" s="62">
        <f>IF(OR('Tabel 4 F'!C21&lt;5,'Tabel 4 Br'!C21&lt;0.5),"-",IFERROR('Tabel 4 Br'!C21/'Tabel 4 F'!C21*100,"-"))</f>
        <v>5.1416062407132239</v>
      </c>
      <c r="D21" s="62">
        <f>IF(OR('Tabel 4 F'!D21&lt;5,'Tabel 4 Br'!D21&lt;0.5),"-",IFERROR('Tabel 4 Br'!D21/'Tabel 4 F'!D21*100,"-"))</f>
        <v>1.3070869565217391</v>
      </c>
      <c r="E21" s="62">
        <f>IF(OR('Tabel 4 F'!E21&lt;5,'Tabel 4 Br'!E21&lt;0.5),"-",IFERROR('Tabel 4 Br'!E21/'Tabel 4 F'!E21*100,"-"))</f>
        <v>2.0561666666666665</v>
      </c>
      <c r="F21" s="62">
        <f>IF(OR('Tabel 4 F'!F21&lt;5,'Tabel 4 Br'!F21&lt;0.5),"-",IFERROR('Tabel 4 Br'!F21/'Tabel 4 F'!F21*100,"-"))</f>
        <v>2.578472111553785</v>
      </c>
      <c r="G21" s="63"/>
      <c r="H21" s="62">
        <f>IF(OR('Tabel 4 F'!H21&lt;5,'Tabel 4 Br'!H21&lt;0.5),"-",IFERROR('Tabel 4 Br'!H21/'Tabel 4 F'!H21*100,"-"))</f>
        <v>3.2523728727457457</v>
      </c>
    </row>
    <row r="22" spans="1:8" ht="15.75" customHeight="1" x14ac:dyDescent="0.2">
      <c r="A22" s="52" t="s">
        <v>36</v>
      </c>
      <c r="B22" s="63">
        <f>IF(OR('Tabel 4 F'!B22&lt;5,'Tabel 4 Br'!B22&lt;0.5),"-",IFERROR('Tabel 4 Br'!B22/'Tabel 4 F'!B22*100,"-"))</f>
        <v>25.25328571428571</v>
      </c>
      <c r="C22" s="63">
        <f>IF(OR('Tabel 4 F'!C22&lt;5,'Tabel 4 Br'!C22&lt;0.5),"-",IFERROR('Tabel 4 Br'!C22/'Tabel 4 F'!C22*100,"-"))</f>
        <v>1.3816779661016949</v>
      </c>
      <c r="D22" s="63" t="str">
        <f>IF(OR('Tabel 4 F'!D22&lt;5,'Tabel 4 Br'!D22&lt;0.5),"-",IFERROR('Tabel 4 Br'!D22/'Tabel 4 F'!D22*100,"-"))</f>
        <v>-</v>
      </c>
      <c r="E22" s="63">
        <f>IF(OR('Tabel 4 F'!E22&lt;5,'Tabel 4 Br'!E22&lt;0.5),"-",IFERROR('Tabel 4 Br'!E22/'Tabel 4 F'!E22*100,"-"))</f>
        <v>4.1198396946564877</v>
      </c>
      <c r="F22" s="63">
        <f>IF(OR('Tabel 4 F'!F22&lt;5,'Tabel 4 Br'!F22&lt;0.5),"-",IFERROR('Tabel 4 Br'!F22/'Tabel 4 F'!F22*100,"-"))</f>
        <v>1.9488113207547169</v>
      </c>
      <c r="G22" s="63"/>
      <c r="H22" s="63">
        <f>IF(OR('Tabel 4 F'!H22&lt;5,'Tabel 4 Br'!H22&lt;0.5),"-",IFERROR('Tabel 4 Br'!H22/'Tabel 4 F'!H22*100,"-"))</f>
        <v>4.5178932584269651</v>
      </c>
    </row>
    <row r="23" spans="1:8" ht="15.75" customHeight="1" x14ac:dyDescent="0.2">
      <c r="A23" s="50" t="s">
        <v>37</v>
      </c>
      <c r="B23" s="62">
        <f>IF(OR('Tabel 4 F'!B23&lt;5,'Tabel 4 Br'!B23&lt;0.5),"-",IFERROR('Tabel 4 Br'!B23/'Tabel 4 F'!B23*100,"-"))</f>
        <v>18.116709302325582</v>
      </c>
      <c r="C23" s="62">
        <f>IF(OR('Tabel 4 F'!C23&lt;5,'Tabel 4 Br'!C23&lt;0.5),"-",IFERROR('Tabel 4 Br'!C23/'Tabel 4 F'!C23*100,"-"))</f>
        <v>6.5450106382978728</v>
      </c>
      <c r="D23" s="62">
        <f>IF(OR('Tabel 4 F'!D23&lt;5,'Tabel 4 Br'!D23&lt;0.5),"-",IFERROR('Tabel 4 Br'!D23/'Tabel 4 F'!D23*100,"-"))</f>
        <v>4.5795543478260869</v>
      </c>
      <c r="E23" s="62">
        <f>IF(OR('Tabel 4 F'!E23&lt;5,'Tabel 4 Br'!E23&lt;0.5),"-",IFERROR('Tabel 4 Br'!E23/'Tabel 4 F'!E23*100,"-"))</f>
        <v>9.0891818181818191</v>
      </c>
      <c r="F23" s="62" t="str">
        <f>IF(OR('Tabel 4 F'!F23&lt;5,'Tabel 4 Br'!F23&lt;0.5),"-",IFERROR('Tabel 4 Br'!F23/'Tabel 4 F'!F23*100,"-"))</f>
        <v>-</v>
      </c>
      <c r="G23" s="63"/>
      <c r="H23" s="62">
        <f>IF(OR('Tabel 4 F'!H23&lt;5,'Tabel 4 Br'!H23&lt;0.5),"-",IFERROR('Tabel 4 Br'!H23/'Tabel 4 F'!H23*100,"-"))</f>
        <v>8.7099973684210514</v>
      </c>
    </row>
    <row r="24" spans="1:8" ht="15.75" customHeight="1" x14ac:dyDescent="0.2">
      <c r="A24" s="52" t="s">
        <v>38</v>
      </c>
      <c r="B24" s="63">
        <f>IF(OR('Tabel 4 F'!B24&lt;5,'Tabel 4 Br'!B24&lt;0.5),"-",IFERROR('Tabel 4 Br'!B24/'Tabel 4 F'!B24*100,"-"))</f>
        <v>6.4974296028880856</v>
      </c>
      <c r="C24" s="63">
        <f>IF(OR('Tabel 4 F'!C24&lt;5,'Tabel 4 Br'!C24&lt;0.5),"-",IFERROR('Tabel 4 Br'!C24/'Tabel 4 F'!C24*100,"-"))</f>
        <v>3.0438352638352639</v>
      </c>
      <c r="D24" s="63">
        <f>IF(OR('Tabel 4 F'!D24&lt;5,'Tabel 4 Br'!D24&lt;0.5),"-",IFERROR('Tabel 4 Br'!D24/'Tabel 4 F'!D24*100,"-"))</f>
        <v>1.3756120129870131</v>
      </c>
      <c r="E24" s="63">
        <f>IF(OR('Tabel 4 F'!E24&lt;5,'Tabel 4 Br'!E24&lt;0.5),"-",IFERROR('Tabel 4 Br'!E24/'Tabel 4 F'!E24*100,"-"))</f>
        <v>1.4202690677966101</v>
      </c>
      <c r="F24" s="63">
        <f>IF(OR('Tabel 4 F'!F24&lt;5,'Tabel 4 Br'!F24&lt;0.5),"-",IFERROR('Tabel 4 Br'!F24/'Tabel 4 F'!F24*100,"-"))</f>
        <v>0.77184868421052644</v>
      </c>
      <c r="G24" s="63"/>
      <c r="H24" s="63">
        <f>IF(OR('Tabel 4 F'!H24&lt;5,'Tabel 4 Br'!H24&lt;0.5),"-",IFERROR('Tabel 4 Br'!H24/'Tabel 4 F'!H24*100,"-"))</f>
        <v>2.5282968613775063</v>
      </c>
    </row>
    <row r="25" spans="1:8" ht="15.75" customHeight="1" x14ac:dyDescent="0.2">
      <c r="A25" s="50" t="s">
        <v>39</v>
      </c>
      <c r="B25" s="62">
        <f>IF(OR('Tabel 4 F'!B25&lt;5,'Tabel 4 Br'!B25&lt;0.5),"-",IFERROR('Tabel 4 Br'!B25/'Tabel 4 F'!B25*100,"-"))</f>
        <v>11.341996632996635</v>
      </c>
      <c r="C25" s="62">
        <f>IF(OR('Tabel 4 F'!C25&lt;5,'Tabel 4 Br'!C25&lt;0.5),"-",IFERROR('Tabel 4 Br'!C25/'Tabel 4 F'!C25*100,"-"))</f>
        <v>2.5232850412249705</v>
      </c>
      <c r="D25" s="62">
        <f>IF(OR('Tabel 4 F'!D25&lt;5,'Tabel 4 Br'!D25&lt;0.5),"-",IFERROR('Tabel 4 Br'!D25/'Tabel 4 F'!D25*100,"-"))</f>
        <v>0.90803122730573715</v>
      </c>
      <c r="E25" s="62">
        <f>IF(OR('Tabel 4 F'!E25&lt;5,'Tabel 4 Br'!E25&lt;0.5),"-",IFERROR('Tabel 4 Br'!E25/'Tabel 4 F'!E25*100,"-"))</f>
        <v>1.5712703583061889</v>
      </c>
      <c r="F25" s="62">
        <f>IF(OR('Tabel 4 F'!F25&lt;5,'Tabel 4 Br'!F25&lt;0.5),"-",IFERROR('Tabel 4 Br'!F25/'Tabel 4 F'!F25*100,"-"))</f>
        <v>2.5142622377622379</v>
      </c>
      <c r="G25" s="63"/>
      <c r="H25" s="62">
        <f>IF(OR('Tabel 4 F'!H25&lt;5,'Tabel 4 Br'!H25&lt;0.5),"-",IFERROR('Tabel 4 Br'!H25/'Tabel 4 F'!H25*100,"-"))</f>
        <v>3.4422646433404211</v>
      </c>
    </row>
    <row r="26" spans="1:8" ht="15.75" customHeight="1" x14ac:dyDescent="0.2">
      <c r="A26" s="52" t="s">
        <v>40</v>
      </c>
      <c r="B26" s="63">
        <f>IF(OR('Tabel 4 F'!B26&lt;5,'Tabel 4 Br'!B26&lt;0.5),"-",IFERROR('Tabel 4 Br'!B26/'Tabel 4 F'!B26*100,"-"))</f>
        <v>7.2741658079625289</v>
      </c>
      <c r="C26" s="63">
        <f>IF(OR('Tabel 4 F'!C26&lt;5,'Tabel 4 Br'!C26&lt;0.5),"-",IFERROR('Tabel 4 Br'!C26/'Tabel 4 F'!C26*100,"-"))</f>
        <v>1.0324746024734983</v>
      </c>
      <c r="D26" s="63">
        <f>IF(OR('Tabel 4 F'!D26&lt;5,'Tabel 4 Br'!D26&lt;0.5),"-",IFERROR('Tabel 4 Br'!D26/'Tabel 4 F'!D26*100,"-"))</f>
        <v>0.38279420411591769</v>
      </c>
      <c r="E26" s="63">
        <f>IF(OR('Tabel 4 F'!E26&lt;5,'Tabel 4 Br'!E26&lt;0.5),"-",IFERROR('Tabel 4 Br'!E26/'Tabel 4 F'!E26*100,"-"))</f>
        <v>0.40203590664272892</v>
      </c>
      <c r="F26" s="63">
        <f>IF(OR('Tabel 4 F'!F26&lt;5,'Tabel 4 Br'!F26&lt;0.5),"-",IFERROR('Tabel 4 Br'!F26/'Tabel 4 F'!F26*100,"-"))</f>
        <v>0.24130637254901963</v>
      </c>
      <c r="G26" s="63"/>
      <c r="H26" s="63">
        <f>IF(OR('Tabel 4 F'!H26&lt;5,'Tabel 4 Br'!H26&lt;0.5),"-",IFERROR('Tabel 4 Br'!H26/'Tabel 4 F'!H26*100,"-"))</f>
        <v>1.9066455641314717</v>
      </c>
    </row>
    <row r="27" spans="1:8" ht="15.75" customHeight="1" x14ac:dyDescent="0.2">
      <c r="A27" s="50" t="s">
        <v>41</v>
      </c>
      <c r="B27" s="62">
        <f>IF(OR('Tabel 4 F'!B27&lt;5,'Tabel 4 Br'!B27&lt;0.5),"-",IFERROR('Tabel 4 Br'!B27/'Tabel 4 F'!B27*100,"-"))</f>
        <v>8.7442036553524805</v>
      </c>
      <c r="C27" s="62">
        <f>IF(OR('Tabel 4 F'!C27&lt;5,'Tabel 4 Br'!C27&lt;0.5),"-",IFERROR('Tabel 4 Br'!C27/'Tabel 4 F'!C27*100,"-"))</f>
        <v>0.90135106382978714</v>
      </c>
      <c r="D27" s="62">
        <f>IF(OR('Tabel 4 F'!D27&lt;5,'Tabel 4 Br'!D27&lt;0.5),"-",IFERROR('Tabel 4 Br'!D27/'Tabel 4 F'!D27*100,"-"))</f>
        <v>0.43020501138952161</v>
      </c>
      <c r="E27" s="62">
        <f>IF(OR('Tabel 4 F'!E27&lt;5,'Tabel 4 Br'!E27&lt;0.5),"-",IFERROR('Tabel 4 Br'!E27/'Tabel 4 F'!E27*100,"-"))</f>
        <v>0.6376608040201005</v>
      </c>
      <c r="F27" s="62">
        <f>IF(OR('Tabel 4 F'!F27&lt;5,'Tabel 4 Br'!F27&lt;0.5),"-",IFERROR('Tabel 4 Br'!F27/'Tabel 4 F'!F27*100,"-"))</f>
        <v>1.0976666666666668</v>
      </c>
      <c r="G27" s="63"/>
      <c r="H27" s="62">
        <f>IF(OR('Tabel 4 F'!H27&lt;5,'Tabel 4 Br'!H27&lt;0.5),"-",IFERROR('Tabel 4 Br'!H27/'Tabel 4 F'!H27*100,"-"))</f>
        <v>2.2282506082725058</v>
      </c>
    </row>
    <row r="28" spans="1:8" ht="15.75" customHeight="1" x14ac:dyDescent="0.2">
      <c r="A28" s="52" t="s">
        <v>191</v>
      </c>
      <c r="B28" s="63">
        <f>IF(OR('Tabel 4 F'!B28&lt;5,'Tabel 4 Br'!B28&lt;0.5),"-",IFERROR('Tabel 4 Br'!B28/'Tabel 4 F'!B28*100,"-"))</f>
        <v>21.470244594594593</v>
      </c>
      <c r="C28" s="63">
        <f>IF(OR('Tabel 4 F'!C28&lt;5,'Tabel 4 Br'!C28&lt;0.5),"-",IFERROR('Tabel 4 Br'!C28/'Tabel 4 F'!C28*100,"-"))</f>
        <v>6.565138852387209</v>
      </c>
      <c r="D28" s="63">
        <f>IF(OR('Tabel 4 F'!D28&lt;5,'Tabel 4 Br'!D28&lt;0.5),"-",IFERROR('Tabel 4 Br'!D28/'Tabel 4 F'!D28*100,"-"))</f>
        <v>3.0071515778582514</v>
      </c>
      <c r="E28" s="63">
        <f>IF(OR('Tabel 4 F'!E28&lt;5,'Tabel 4 Br'!E28&lt;0.5),"-",IFERROR('Tabel 4 Br'!E28/'Tabel 4 F'!E28*100,"-"))</f>
        <v>3.7035111999999994</v>
      </c>
      <c r="F28" s="63">
        <f>IF(OR('Tabel 4 F'!F28&lt;5,'Tabel 4 Br'!F28&lt;0.5),"-",IFERROR('Tabel 4 Br'!F28/'Tabel 4 F'!F28*100,"-"))</f>
        <v>3.824834146341463</v>
      </c>
      <c r="G28" s="63"/>
      <c r="H28" s="63">
        <f>IF(OR('Tabel 4 F'!H28&lt;5,'Tabel 4 Br'!H28&lt;0.5),"-",IFERROR('Tabel 4 Br'!H28/'Tabel 4 F'!H28*100,"-"))</f>
        <v>6.4023866002052481</v>
      </c>
    </row>
    <row r="29" spans="1:8" ht="15.75" customHeight="1" x14ac:dyDescent="0.2">
      <c r="A29" s="50" t="s">
        <v>43</v>
      </c>
      <c r="B29" s="62">
        <f>IF(OR('Tabel 4 F'!B29&lt;5,'Tabel 4 Br'!B29&lt;0.5),"-",IFERROR('Tabel 4 Br'!B29/'Tabel 4 F'!B29*100,"-"))</f>
        <v>4.7423389830508471</v>
      </c>
      <c r="C29" s="62">
        <f>IF(OR('Tabel 4 F'!C29&lt;5,'Tabel 4 Br'!C29&lt;0.5),"-",IFERROR('Tabel 4 Br'!C29/'Tabel 4 F'!C29*100,"-"))</f>
        <v>0.33312442396313363</v>
      </c>
      <c r="D29" s="62">
        <f>IF(OR('Tabel 4 F'!D29&lt;5,'Tabel 4 Br'!D29&lt;0.5),"-",IFERROR('Tabel 4 Br'!D29/'Tabel 4 F'!D29*100,"-"))</f>
        <v>0.79985200000000001</v>
      </c>
      <c r="E29" s="62" t="str">
        <f>IF(OR('Tabel 4 F'!E29&lt;5,'Tabel 4 Br'!E29&lt;0.5),"-",IFERROR('Tabel 4 Br'!E29/'Tabel 4 F'!E29*100,"-"))</f>
        <v>-</v>
      </c>
      <c r="F29" s="62">
        <f>IF(OR('Tabel 4 F'!F29&lt;5,'Tabel 4 Br'!F29&lt;0.5),"-",IFERROR('Tabel 4 Br'!F29/'Tabel 4 F'!F29*100,"-"))</f>
        <v>0.50304672897196256</v>
      </c>
      <c r="G29" s="63"/>
      <c r="H29" s="62">
        <f>IF(OR('Tabel 4 F'!H29&lt;5,'Tabel 4 Br'!H29&lt;0.5),"-",IFERROR('Tabel 4 Br'!H29/'Tabel 4 F'!H29*100,"-"))</f>
        <v>0.71028722157092605</v>
      </c>
    </row>
    <row r="30" spans="1:8" ht="15.75" customHeight="1" x14ac:dyDescent="0.2">
      <c r="A30" s="52" t="s">
        <v>44</v>
      </c>
      <c r="B30" s="63">
        <f>IF(OR('Tabel 4 F'!B30&lt;5,'Tabel 4 Br'!B30&lt;0.5),"-",IFERROR('Tabel 4 Br'!B30/'Tabel 4 F'!B30*100,"-"))</f>
        <v>15.012045871559634</v>
      </c>
      <c r="C30" s="63">
        <f>IF(OR('Tabel 4 F'!C30&lt;5,'Tabel 4 Br'!C30&lt;0.5),"-",IFERROR('Tabel 4 Br'!C30/'Tabel 4 F'!C30*100,"-"))</f>
        <v>4.1540469973890337</v>
      </c>
      <c r="D30" s="63">
        <f>IF(OR('Tabel 4 F'!D30&lt;5,'Tabel 4 Br'!D30&lt;0.5),"-",IFERROR('Tabel 4 Br'!D30/'Tabel 4 F'!D30*100,"-"))</f>
        <v>3.04595419187554</v>
      </c>
      <c r="E30" s="63">
        <f>IF(OR('Tabel 4 F'!E30&lt;5,'Tabel 4 Br'!E30&lt;0.5),"-",IFERROR('Tabel 4 Br'!E30/'Tabel 4 F'!E30*100,"-"))</f>
        <v>3.1633804347826091</v>
      </c>
      <c r="F30" s="63">
        <f>IF(OR('Tabel 4 F'!F30&lt;5,'Tabel 4 Br'!F30&lt;0.5),"-",IFERROR('Tabel 4 Br'!F30/'Tabel 4 F'!F30*100,"-"))</f>
        <v>2.3557487922705316</v>
      </c>
      <c r="G30" s="63"/>
      <c r="H30" s="63">
        <f>IF(OR('Tabel 4 F'!H30&lt;5,'Tabel 4 Br'!H30&lt;0.5),"-",IFERROR('Tabel 4 Br'!H30/'Tabel 4 F'!H30*100,"-"))</f>
        <v>3.5588334732717608</v>
      </c>
    </row>
    <row r="31" spans="1:8" ht="15.75" customHeight="1" x14ac:dyDescent="0.2">
      <c r="A31" s="50" t="s">
        <v>45</v>
      </c>
      <c r="B31" s="62">
        <f>IF(OR('Tabel 4 F'!B31&lt;5,'Tabel 4 Br'!B31&lt;0.5),"-",IFERROR('Tabel 4 Br'!B31/'Tabel 4 F'!B31*100,"-"))</f>
        <v>25.597941176470592</v>
      </c>
      <c r="C31" s="62">
        <f>IF(OR('Tabel 4 F'!C31&lt;5,'Tabel 4 Br'!C31&lt;0.5),"-",IFERROR('Tabel 4 Br'!C31/'Tabel 4 F'!C31*100,"-"))</f>
        <v>1.6621492537313431</v>
      </c>
      <c r="D31" s="62">
        <f>IF(OR('Tabel 4 F'!D31&lt;5,'Tabel 4 Br'!D31&lt;0.5),"-",IFERROR('Tabel 4 Br'!D31/'Tabel 4 F'!D31*100,"-"))</f>
        <v>0.9841813725490195</v>
      </c>
      <c r="E31" s="62">
        <f>IF(OR('Tabel 4 F'!E31&lt;5,'Tabel 4 Br'!E31&lt;0.5),"-",IFERROR('Tabel 4 Br'!E31/'Tabel 4 F'!E31*100,"-"))</f>
        <v>2.2801619537275064</v>
      </c>
      <c r="F31" s="62">
        <f>IF(OR('Tabel 4 F'!F31&lt;5,'Tabel 4 Br'!F31&lt;0.5),"-",IFERROR('Tabel 4 Br'!F31/'Tabel 4 F'!F31*100,"-"))</f>
        <v>2.027337606837607</v>
      </c>
      <c r="G31" s="63"/>
      <c r="H31" s="62">
        <f>IF(OR('Tabel 4 F'!H31&lt;5,'Tabel 4 Br'!H31&lt;0.5),"-",IFERROR('Tabel 4 Br'!H31/'Tabel 4 F'!H31*100,"-"))</f>
        <v>2.2699856850715747</v>
      </c>
    </row>
    <row r="32" spans="1:8" ht="15.75" customHeight="1" x14ac:dyDescent="0.2">
      <c r="A32" s="52" t="s">
        <v>46</v>
      </c>
      <c r="B32" s="63">
        <f>IF(OR('Tabel 4 F'!B32&lt;5,'Tabel 4 Br'!B32&lt;0.5),"-",IFERROR('Tabel 4 Br'!B32/'Tabel 4 F'!B32*100,"-"))</f>
        <v>27.931979166666665</v>
      </c>
      <c r="C32" s="63">
        <f>IF(OR('Tabel 4 F'!C32&lt;5,'Tabel 4 Br'!C32&lt;0.5),"-",IFERROR('Tabel 4 Br'!C32/'Tabel 4 F'!C32*100,"-"))</f>
        <v>6.1602263513513504</v>
      </c>
      <c r="D32" s="63">
        <f>IF(OR('Tabel 4 F'!D32&lt;5,'Tabel 4 Br'!D32&lt;0.5),"-",IFERROR('Tabel 4 Br'!D32/'Tabel 4 F'!D32*100,"-"))</f>
        <v>1.7093151618398639</v>
      </c>
      <c r="E32" s="63">
        <f>IF(OR('Tabel 4 F'!E32&lt;5,'Tabel 4 Br'!E32&lt;0.5),"-",IFERROR('Tabel 4 Br'!E32/'Tabel 4 F'!E32*100,"-"))</f>
        <v>2.9601605960264901</v>
      </c>
      <c r="F32" s="63">
        <f>IF(OR('Tabel 4 F'!F32&lt;5,'Tabel 4 Br'!F32&lt;0.5),"-",IFERROR('Tabel 4 Br'!F32/'Tabel 4 F'!F32*100,"-"))</f>
        <v>1.3335458715596331</v>
      </c>
      <c r="G32" s="63"/>
      <c r="H32" s="63">
        <f>IF(OR('Tabel 4 F'!H32&lt;5,'Tabel 4 Br'!H32&lt;0.5),"-",IFERROR('Tabel 4 Br'!H32/'Tabel 4 F'!H32*100,"-"))</f>
        <v>3.5631374786081</v>
      </c>
    </row>
    <row r="33" spans="1:15" ht="15.75" customHeight="1" x14ac:dyDescent="0.2">
      <c r="A33" s="50" t="s">
        <v>47</v>
      </c>
      <c r="B33" s="62">
        <f>IF(OR('Tabel 4 F'!B33&lt;5,'Tabel 4 Br'!B33&lt;0.5),"-",IFERROR('Tabel 4 Br'!B33/'Tabel 4 F'!B33*100,"-"))</f>
        <v>12.859037982973149</v>
      </c>
      <c r="C33" s="62">
        <f>IF(OR('Tabel 4 F'!C33&lt;5,'Tabel 4 Br'!C33&lt;0.5),"-",IFERROR('Tabel 4 Br'!C33/'Tabel 4 F'!C33*100,"-"))</f>
        <v>4.4055190978537651</v>
      </c>
      <c r="D33" s="62">
        <f>IF(OR('Tabel 4 F'!D33&lt;5,'Tabel 4 Br'!D33&lt;0.5),"-",IFERROR('Tabel 4 Br'!D33/'Tabel 4 F'!D33*100,"-"))</f>
        <v>1.545607343192249</v>
      </c>
      <c r="E33" s="62">
        <f>IF(OR('Tabel 4 F'!E33&lt;5,'Tabel 4 Br'!E33&lt;0.5),"-",IFERROR('Tabel 4 Br'!E33/'Tabel 4 F'!E33*100,"-"))</f>
        <v>1.4032408088235293</v>
      </c>
      <c r="F33" s="62">
        <f>IF(OR('Tabel 4 F'!F33&lt;5,'Tabel 4 Br'!F33&lt;0.5),"-",IFERROR('Tabel 4 Br'!F33/'Tabel 4 F'!F33*100,"-"))</f>
        <v>2.076108778625954</v>
      </c>
      <c r="G33" s="63"/>
      <c r="H33" s="62">
        <f>IF(OR('Tabel 4 F'!H33&lt;5,'Tabel 4 Br'!H33&lt;0.5),"-",IFERROR('Tabel 4 Br'!H33/'Tabel 4 F'!H33*100,"-"))</f>
        <v>4.7639273792839862</v>
      </c>
    </row>
    <row r="34" spans="1:15" ht="15.75" customHeight="1" x14ac:dyDescent="0.2">
      <c r="A34" s="52" t="s">
        <v>48</v>
      </c>
      <c r="B34" s="63">
        <f>IF(OR('Tabel 4 F'!B34&lt;5,'Tabel 4 Br'!B34&lt;0.5),"-",IFERROR('Tabel 4 Br'!B34/'Tabel 4 F'!B34*100,"-"))</f>
        <v>3.4050292397660824</v>
      </c>
      <c r="C34" s="63">
        <f>IF(OR('Tabel 4 F'!C34&lt;5,'Tabel 4 Br'!C34&lt;0.5),"-",IFERROR('Tabel 4 Br'!C34/'Tabel 4 F'!C34*100,"-"))</f>
        <v>1.2269604543542281</v>
      </c>
      <c r="D34" s="63">
        <f>IF(OR('Tabel 4 F'!D34&lt;5,'Tabel 4 Br'!D34&lt;0.5),"-",IFERROR('Tabel 4 Br'!D34/'Tabel 4 F'!D34*100,"-"))</f>
        <v>1.2827362937236417</v>
      </c>
      <c r="E34" s="63">
        <f>IF(OR('Tabel 4 F'!E34&lt;5,'Tabel 4 Br'!E34&lt;0.5),"-",IFERROR('Tabel 4 Br'!E34/'Tabel 4 F'!E34*100,"-"))</f>
        <v>1.4204426763110307</v>
      </c>
      <c r="F34" s="63">
        <f>IF(OR('Tabel 4 F'!F34&lt;5,'Tabel 4 Br'!F34&lt;0.5),"-",IFERROR('Tabel 4 Br'!F34/'Tabel 4 F'!F34*100,"-"))</f>
        <v>2.2387243675099864</v>
      </c>
      <c r="G34" s="63"/>
      <c r="H34" s="63">
        <f>IF(OR('Tabel 4 F'!H34&lt;5,'Tabel 4 Br'!H34&lt;0.5),"-",IFERROR('Tabel 4 Br'!H34/'Tabel 4 F'!H34*100,"-"))</f>
        <v>1.7243230697612557</v>
      </c>
    </row>
    <row r="35" spans="1:15" ht="15.75" customHeight="1" x14ac:dyDescent="0.2">
      <c r="A35" s="50" t="s">
        <v>49</v>
      </c>
      <c r="B35" s="62">
        <f>IF(OR('Tabel 4 F'!B35&lt;5,'Tabel 4 Br'!B35&lt;0.5),"-",IFERROR('Tabel 4 Br'!B35/'Tabel 4 F'!B35*100,"-"))</f>
        <v>5.1092186160440898</v>
      </c>
      <c r="C35" s="62">
        <f>IF(OR('Tabel 4 F'!C35&lt;5,'Tabel 4 Br'!C35&lt;0.5),"-",IFERROR('Tabel 4 Br'!C35/'Tabel 4 F'!C35*100,"-"))</f>
        <v>1.756527932960894</v>
      </c>
      <c r="D35" s="62">
        <f>IF(OR('Tabel 4 F'!D35&lt;5,'Tabel 4 Br'!D35&lt;0.5),"-",IFERROR('Tabel 4 Br'!D35/'Tabel 4 F'!D35*100,"-"))</f>
        <v>1.1670204498977506</v>
      </c>
      <c r="E35" s="62">
        <f>IF(OR('Tabel 4 F'!E35&lt;5,'Tabel 4 Br'!E35&lt;0.5),"-",IFERROR('Tabel 4 Br'!E35/'Tabel 4 F'!E35*100,"-"))</f>
        <v>2.0099398686205157</v>
      </c>
      <c r="F35" s="62">
        <f>IF(OR('Tabel 4 F'!F35&lt;5,'Tabel 4 Br'!F35&lt;0.5),"-",IFERROR('Tabel 4 Br'!F35/'Tabel 4 F'!F35*100,"-"))</f>
        <v>3.3684699331848553</v>
      </c>
      <c r="G35" s="63"/>
      <c r="H35" s="62">
        <f>IF(OR('Tabel 4 F'!H35&lt;5,'Tabel 4 Br'!H35&lt;0.5),"-",IFERROR('Tabel 4 Br'!H35/'Tabel 4 F'!H35*100,"-"))</f>
        <v>2.3400679094540613</v>
      </c>
    </row>
    <row r="36" spans="1:15" ht="15.75" customHeight="1" x14ac:dyDescent="0.2">
      <c r="A36" s="52" t="s">
        <v>50</v>
      </c>
      <c r="B36" s="63">
        <f>IF(OR('Tabel 4 F'!B36&lt;5,'Tabel 4 Br'!B36&lt;0.5),"-",IFERROR('Tabel 4 Br'!B36/'Tabel 4 F'!B36*100,"-"))</f>
        <v>13.542168896321069</v>
      </c>
      <c r="C36" s="63">
        <f>IF(OR('Tabel 4 F'!C36&lt;5,'Tabel 4 Br'!C36&lt;0.5),"-",IFERROR('Tabel 4 Br'!C36/'Tabel 4 F'!C36*100,"-"))</f>
        <v>4.287812755830557</v>
      </c>
      <c r="D36" s="63">
        <f>IF(OR('Tabel 4 F'!D36&lt;5,'Tabel 4 Br'!D36&lt;0.5),"-",IFERROR('Tabel 4 Br'!D36/'Tabel 4 F'!D36*100,"-"))</f>
        <v>2.2481158949745903</v>
      </c>
      <c r="E36" s="63">
        <f>IF(OR('Tabel 4 F'!E36&lt;5,'Tabel 4 Br'!E36&lt;0.5),"-",IFERROR('Tabel 4 Br'!E36/'Tabel 4 F'!E36*100,"-"))</f>
        <v>2.8021926098341572</v>
      </c>
      <c r="F36" s="63">
        <f>IF(OR('Tabel 4 F'!F36&lt;5,'Tabel 4 Br'!F36&lt;0.5),"-",IFERROR('Tabel 4 Br'!F36/'Tabel 4 F'!F36*100,"-"))</f>
        <v>2.4572970430107524</v>
      </c>
      <c r="G36" s="63"/>
      <c r="H36" s="63">
        <f>IF(OR('Tabel 4 F'!H36&lt;5,'Tabel 4 Br'!H36&lt;0.5),"-",IFERROR('Tabel 4 Br'!H36/'Tabel 4 F'!H36*100,"-"))</f>
        <v>4.9744186315302814</v>
      </c>
    </row>
    <row r="37" spans="1:15" ht="15.75" customHeight="1" x14ac:dyDescent="0.2">
      <c r="A37" s="50" t="s">
        <v>51</v>
      </c>
      <c r="B37" s="62">
        <f>IF(OR('Tabel 4 F'!B37&lt;5,'Tabel 4 Br'!B37&lt;0.5),"-",IFERROR('Tabel 4 Br'!B37/'Tabel 4 F'!B37*100,"-"))</f>
        <v>9.2786672812192723</v>
      </c>
      <c r="C37" s="62">
        <f>IF(OR('Tabel 4 F'!C37&lt;5,'Tabel 4 Br'!C37&lt;0.5),"-",IFERROR('Tabel 4 Br'!C37/'Tabel 4 F'!C37*100,"-"))</f>
        <v>3.3795438241032567</v>
      </c>
      <c r="D37" s="62">
        <f>IF(OR('Tabel 4 F'!D37&lt;5,'Tabel 4 Br'!D37&lt;0.5),"-",IFERROR('Tabel 4 Br'!D37/'Tabel 4 F'!D37*100,"-"))</f>
        <v>2.4346152390563898</v>
      </c>
      <c r="E37" s="62">
        <f>IF(OR('Tabel 4 F'!E37&lt;5,'Tabel 4 Br'!E37&lt;0.5),"-",IFERROR('Tabel 4 Br'!E37/'Tabel 4 F'!E37*100,"-"))</f>
        <v>2.9339282208588955</v>
      </c>
      <c r="F37" s="62">
        <f>IF(OR('Tabel 4 F'!F37&lt;5,'Tabel 4 Br'!F37&lt;0.5),"-",IFERROR('Tabel 4 Br'!F37/'Tabel 4 F'!F37*100,"-"))</f>
        <v>3.4072401315789471</v>
      </c>
      <c r="G37" s="63"/>
      <c r="H37" s="62">
        <f>IF(OR('Tabel 4 F'!H37&lt;5,'Tabel 4 Br'!H37&lt;0.5),"-",IFERROR('Tabel 4 Br'!H37/'Tabel 4 F'!H37*100,"-"))</f>
        <v>4.4785950067360334</v>
      </c>
    </row>
    <row r="38" spans="1:15" ht="15.75" customHeight="1" x14ac:dyDescent="0.2">
      <c r="A38" s="52" t="s">
        <v>52</v>
      </c>
      <c r="B38" s="63">
        <f>IF(OR('Tabel 4 F'!B38&lt;5,'Tabel 4 Br'!B38&lt;0.5),"-",IFERROR('Tabel 4 Br'!B38/'Tabel 4 F'!B38*100,"-"))</f>
        <v>16.572137385512072</v>
      </c>
      <c r="C38" s="63">
        <f>IF(OR('Tabel 4 F'!C38&lt;5,'Tabel 4 Br'!C38&lt;0.5),"-",IFERROR('Tabel 4 Br'!C38/'Tabel 4 F'!C38*100,"-"))</f>
        <v>5.5394480986639261</v>
      </c>
      <c r="D38" s="63">
        <f>IF(OR('Tabel 4 F'!D38&lt;5,'Tabel 4 Br'!D38&lt;0.5),"-",IFERROR('Tabel 4 Br'!D38/'Tabel 4 F'!D38*100,"-"))</f>
        <v>1.7370511695906432</v>
      </c>
      <c r="E38" s="63">
        <f>IF(OR('Tabel 4 F'!E38&lt;5,'Tabel 4 Br'!E38&lt;0.5),"-",IFERROR('Tabel 4 Br'!E38/'Tabel 4 F'!E38*100,"-"))</f>
        <v>3.5556862527716193</v>
      </c>
      <c r="F38" s="63">
        <f>IF(OR('Tabel 4 F'!F38&lt;5,'Tabel 4 Br'!F38&lt;0.5),"-",IFERROR('Tabel 4 Br'!F38/'Tabel 4 F'!F38*100,"-"))</f>
        <v>3.754293827160494</v>
      </c>
      <c r="G38" s="63"/>
      <c r="H38" s="63">
        <f>IF(OR('Tabel 4 F'!H38&lt;5,'Tabel 4 Br'!H38&lt;0.5),"-",IFERROR('Tabel 4 Br'!H38/'Tabel 4 F'!H38*100,"-"))</f>
        <v>6.1909673100330371</v>
      </c>
    </row>
    <row r="39" spans="1:15" ht="15.75" customHeight="1" x14ac:dyDescent="0.2">
      <c r="A39" s="50" t="s">
        <v>53</v>
      </c>
      <c r="B39" s="62">
        <f>IF(OR('Tabel 4 F'!B39&lt;5,'Tabel 4 Br'!B39&lt;0.5),"-",IFERROR('Tabel 4 Br'!B39/'Tabel 4 F'!B39*100,"-"))</f>
        <v>17.455594771241831</v>
      </c>
      <c r="C39" s="62">
        <f>IF(OR('Tabel 4 F'!C39&lt;5,'Tabel 4 Br'!C39&lt;0.5),"-",IFERROR('Tabel 4 Br'!C39/'Tabel 4 F'!C39*100,"-"))</f>
        <v>6.6847548076923076</v>
      </c>
      <c r="D39" s="62">
        <f>IF(OR('Tabel 4 F'!D39&lt;5,'Tabel 4 Br'!D39&lt;0.5),"-",IFERROR('Tabel 4 Br'!D39/'Tabel 4 F'!D39*100,"-"))</f>
        <v>1.4347875494071147</v>
      </c>
      <c r="E39" s="62">
        <f>IF(OR('Tabel 4 F'!E39&lt;5,'Tabel 4 Br'!E39&lt;0.5),"-",IFERROR('Tabel 4 Br'!E39/'Tabel 4 F'!E39*100,"-"))</f>
        <v>3.0034630136986302</v>
      </c>
      <c r="F39" s="62">
        <f>IF(OR('Tabel 4 F'!F39&lt;5,'Tabel 4 Br'!F39&lt;0.5),"-",IFERROR('Tabel 4 Br'!F39/'Tabel 4 F'!F39*100,"-"))</f>
        <v>4.493903553299492</v>
      </c>
      <c r="G39" s="63"/>
      <c r="H39" s="62">
        <f>IF(OR('Tabel 4 F'!H39&lt;5,'Tabel 4 Br'!H39&lt;0.5),"-",IFERROR('Tabel 4 Br'!H39/'Tabel 4 F'!H39*100,"-"))</f>
        <v>6.3488801350590887</v>
      </c>
    </row>
    <row r="40" spans="1:15" ht="15.75" customHeight="1" x14ac:dyDescent="0.2">
      <c r="A40" s="52" t="s">
        <v>54</v>
      </c>
      <c r="B40" s="63">
        <f>IF(OR('Tabel 4 F'!B40&lt;5,'Tabel 4 Br'!B40&lt;0.5),"-",IFERROR('Tabel 4 Br'!B40/'Tabel 4 F'!B40*100,"-"))</f>
        <v>14.785776902887138</v>
      </c>
      <c r="C40" s="63">
        <f>IF(OR('Tabel 4 F'!C40&lt;5,'Tabel 4 Br'!C40&lt;0.5),"-",IFERROR('Tabel 4 Br'!C40/'Tabel 4 F'!C40*100,"-"))</f>
        <v>5.8934819401444791</v>
      </c>
      <c r="D40" s="63">
        <f>IF(OR('Tabel 4 F'!D40&lt;5,'Tabel 4 Br'!D40&lt;0.5),"-",IFERROR('Tabel 4 Br'!D40/'Tabel 4 F'!D40*100,"-"))</f>
        <v>3.6672357802625184</v>
      </c>
      <c r="E40" s="63">
        <f>IF(OR('Tabel 4 F'!E40&lt;5,'Tabel 4 Br'!E40&lt;0.5),"-",IFERROR('Tabel 4 Br'!E40/'Tabel 4 F'!E40*100,"-"))</f>
        <v>3.7785475113122176</v>
      </c>
      <c r="F40" s="63">
        <f>IF(OR('Tabel 4 F'!F40&lt;5,'Tabel 4 Br'!F40&lt;0.5),"-",IFERROR('Tabel 4 Br'!F40/'Tabel 4 F'!F40*100,"-"))</f>
        <v>4.683026113671275</v>
      </c>
      <c r="G40" s="63"/>
      <c r="H40" s="63">
        <f>IF(OR('Tabel 4 F'!H40&lt;5,'Tabel 4 Br'!H40&lt;0.5),"-",IFERROR('Tabel 4 Br'!H40/'Tabel 4 F'!H40*100,"-"))</f>
        <v>6.0333911605134309</v>
      </c>
    </row>
    <row r="41" spans="1:15" ht="15.75" customHeight="1" x14ac:dyDescent="0.2">
      <c r="A41" s="50" t="s">
        <v>55</v>
      </c>
      <c r="B41" s="62">
        <f>IF(OR('Tabel 4 F'!B41&lt;5,'Tabel 4 Br'!B41&lt;0.5),"-",IFERROR('Tabel 4 Br'!B41/'Tabel 4 F'!B41*100,"-"))</f>
        <v>11.319382352941176</v>
      </c>
      <c r="C41" s="62">
        <f>IF(OR('Tabel 4 F'!C41&lt;5,'Tabel 4 Br'!C41&lt;0.5),"-",IFERROR('Tabel 4 Br'!C41/'Tabel 4 F'!C41*100,"-"))</f>
        <v>5.9508265556099955</v>
      </c>
      <c r="D41" s="62">
        <f>IF(OR('Tabel 4 F'!D41&lt;5,'Tabel 4 Br'!D41&lt;0.5),"-",IFERROR('Tabel 4 Br'!D41/'Tabel 4 F'!D41*100,"-"))</f>
        <v>2.6663423326133908</v>
      </c>
      <c r="E41" s="62">
        <f>IF(OR('Tabel 4 F'!E41&lt;5,'Tabel 4 Br'!E41&lt;0.5),"-",IFERROR('Tabel 4 Br'!E41/'Tabel 4 F'!E41*100,"-"))</f>
        <v>6.8199354838709674</v>
      </c>
      <c r="F41" s="62">
        <f>IF(OR('Tabel 4 F'!F41&lt;5,'Tabel 4 Br'!F41&lt;0.5),"-",IFERROR('Tabel 4 Br'!F41/'Tabel 4 F'!F41*100,"-"))</f>
        <v>26.700166666666664</v>
      </c>
      <c r="G41" s="63"/>
      <c r="H41" s="62">
        <f>IF(OR('Tabel 4 F'!H41&lt;5,'Tabel 4 Br'!H41&lt;0.5),"-",IFERROR('Tabel 4 Br'!H41/'Tabel 4 F'!H41*100,"-"))</f>
        <v>6.8492202048417132</v>
      </c>
    </row>
    <row r="42" spans="1:15" ht="15.75" customHeight="1" x14ac:dyDescent="0.2">
      <c r="A42" s="52" t="s">
        <v>56</v>
      </c>
      <c r="B42" s="63">
        <f>IF(OR('Tabel 4 F'!B42&lt;5,'Tabel 4 Br'!B42&lt;0.5),"-",IFERROR('Tabel 4 Br'!B42/'Tabel 4 F'!B42*100,"-"))</f>
        <v>15.709857798165135</v>
      </c>
      <c r="C42" s="63">
        <f>IF(OR('Tabel 4 F'!C42&lt;5,'Tabel 4 Br'!C42&lt;0.5),"-",IFERROR('Tabel 4 Br'!C42/'Tabel 4 F'!C42*100,"-"))</f>
        <v>4.0904528301886796</v>
      </c>
      <c r="D42" s="63">
        <f>IF(OR('Tabel 4 F'!D42&lt;5,'Tabel 4 Br'!D42&lt;0.5),"-",IFERROR('Tabel 4 Br'!D42/'Tabel 4 F'!D42*100,"-"))</f>
        <v>2.8229605263157893</v>
      </c>
      <c r="E42" s="63">
        <f>IF(OR('Tabel 4 F'!E42&lt;5,'Tabel 4 Br'!E42&lt;0.5),"-",IFERROR('Tabel 4 Br'!E42/'Tabel 4 F'!E42*100,"-"))</f>
        <v>3.1164533898305082</v>
      </c>
      <c r="F42" s="63">
        <f>IF(OR('Tabel 4 F'!F42&lt;5,'Tabel 4 Br'!F42&lt;0.5),"-",IFERROR('Tabel 4 Br'!F42/'Tabel 4 F'!F42*100,"-"))</f>
        <v>11.743642857142857</v>
      </c>
      <c r="G42" s="63"/>
      <c r="H42" s="63">
        <f>IF(OR('Tabel 4 F'!H42&lt;5,'Tabel 4 Br'!H42&lt;0.5),"-",IFERROR('Tabel 4 Br'!H42/'Tabel 4 F'!H42*100,"-"))</f>
        <v>5.7415547445255459</v>
      </c>
    </row>
    <row r="43" spans="1:15" ht="15.75" customHeight="1" x14ac:dyDescent="0.2">
      <c r="A43" s="50" t="s">
        <v>57</v>
      </c>
      <c r="B43" s="62">
        <f>IF(OR('Tabel 4 F'!B43&lt;5,'Tabel 4 Br'!B43&lt;0.5),"-",IFERROR('Tabel 4 Br'!B43/'Tabel 4 F'!B43*100,"-"))</f>
        <v>12.706077165354332</v>
      </c>
      <c r="C43" s="62">
        <f>IF(OR('Tabel 4 F'!C43&lt;5,'Tabel 4 Br'!C43&lt;0.5),"-",IFERROR('Tabel 4 Br'!C43/'Tabel 4 F'!C43*100,"-"))</f>
        <v>10.952091520861371</v>
      </c>
      <c r="D43" s="62">
        <f>IF(OR('Tabel 4 F'!D43&lt;5,'Tabel 4 Br'!D43&lt;0.5),"-",IFERROR('Tabel 4 Br'!D43/'Tabel 4 F'!D43*100,"-"))</f>
        <v>5.502547404063205</v>
      </c>
      <c r="E43" s="62">
        <f>IF(OR('Tabel 4 F'!E43&lt;5,'Tabel 4 Br'!E43&lt;0.5),"-",IFERROR('Tabel 4 Br'!E43/'Tabel 4 F'!E43*100,"-"))</f>
        <v>5.1289267912772578</v>
      </c>
      <c r="F43" s="62">
        <f>IF(OR('Tabel 4 F'!F43&lt;5,'Tabel 4 Br'!F43&lt;0.5),"-",IFERROR('Tabel 4 Br'!F43/'Tabel 4 F'!F43*100,"-"))</f>
        <v>9.1874213836478003</v>
      </c>
      <c r="G43" s="63"/>
      <c r="H43" s="62">
        <f>IF(OR('Tabel 4 F'!H43&lt;5,'Tabel 4 Br'!H43&lt;0.5),"-",IFERROR('Tabel 4 Br'!H43/'Tabel 4 F'!H43*100,"-"))</f>
        <v>9.6819628604382917</v>
      </c>
    </row>
    <row r="44" spans="1:15" ht="15.75" customHeight="1" x14ac:dyDescent="0.2">
      <c r="A44" s="52" t="s">
        <v>58</v>
      </c>
      <c r="B44" s="63">
        <f>IF(OR('Tabel 4 F'!B44&lt;5,'Tabel 4 Br'!B44&lt;0.5),"-",IFERROR('Tabel 4 Br'!B44/'Tabel 4 F'!B44*100,"-"))</f>
        <v>12.00519834710744</v>
      </c>
      <c r="C44" s="63">
        <f>IF(OR('Tabel 4 F'!C44&lt;5,'Tabel 4 Br'!C44&lt;0.5),"-",IFERROR('Tabel 4 Br'!C44/'Tabel 4 F'!C44*100,"-"))</f>
        <v>5.114867630700779</v>
      </c>
      <c r="D44" s="63">
        <f>IF(OR('Tabel 4 F'!D44&lt;5,'Tabel 4 Br'!D44&lt;0.5),"-",IFERROR('Tabel 4 Br'!D44/'Tabel 4 F'!D44*100,"-"))</f>
        <v>2.2355129533678757</v>
      </c>
      <c r="E44" s="63">
        <f>IF(OR('Tabel 4 F'!E44&lt;5,'Tabel 4 Br'!E44&lt;0.5),"-",IFERROR('Tabel 4 Br'!E44/'Tabel 4 F'!E44*100,"-"))</f>
        <v>6.1351025641025636</v>
      </c>
      <c r="F44" s="63">
        <f>IF(OR('Tabel 4 F'!F44&lt;5,'Tabel 4 Br'!F44&lt;0.5),"-",IFERROR('Tabel 4 Br'!F44/'Tabel 4 F'!F44*100,"-"))</f>
        <v>3.3327000000000004</v>
      </c>
      <c r="G44" s="63"/>
      <c r="H44" s="63">
        <f>IF(OR('Tabel 4 F'!H44&lt;5,'Tabel 4 Br'!H44&lt;0.5),"-",IFERROR('Tabel 4 Br'!H44/'Tabel 4 F'!H44*100,"-"))</f>
        <v>7.1811213406873149</v>
      </c>
    </row>
    <row r="45" spans="1:15" ht="15.75" customHeight="1" x14ac:dyDescent="0.2">
      <c r="A45" s="50" t="s">
        <v>59</v>
      </c>
      <c r="B45" s="62">
        <f>IF(OR('Tabel 4 F'!B45&lt;5,'Tabel 4 Br'!B45&lt;0.5),"-",IFERROR('Tabel 4 Br'!B45/'Tabel 4 F'!B45*100,"-"))</f>
        <v>10.894573529411764</v>
      </c>
      <c r="C45" s="62">
        <f>IF(OR('Tabel 4 F'!C45&lt;5,'Tabel 4 Br'!C45&lt;0.5),"-",IFERROR('Tabel 4 Br'!C45/'Tabel 4 F'!C45*100,"-"))</f>
        <v>4.6580729096083484</v>
      </c>
      <c r="D45" s="62">
        <f>IF(OR('Tabel 4 F'!D45&lt;5,'Tabel 4 Br'!D45&lt;0.5),"-",IFERROR('Tabel 4 Br'!D45/'Tabel 4 F'!D45*100,"-"))</f>
        <v>3.624288214285714</v>
      </c>
      <c r="E45" s="62">
        <f>IF(OR('Tabel 4 F'!E45&lt;5,'Tabel 4 Br'!E45&lt;0.5),"-",IFERROR('Tabel 4 Br'!E45/'Tabel 4 F'!E45*100,"-"))</f>
        <v>4.7283491980015775</v>
      </c>
      <c r="F45" s="62">
        <f>IF(OR('Tabel 4 F'!F45&lt;5,'Tabel 4 Br'!F45&lt;0.5),"-",IFERROR('Tabel 4 Br'!F45/'Tabel 4 F'!F45*100,"-"))</f>
        <v>5.5524435727217867</v>
      </c>
      <c r="G45" s="63"/>
      <c r="H45" s="62">
        <f>IF(OR('Tabel 4 F'!H45&lt;5,'Tabel 4 Br'!H45&lt;0.5),"-",IFERROR('Tabel 4 Br'!H45/'Tabel 4 F'!H45*100,"-"))</f>
        <v>5.2507066521264996</v>
      </c>
    </row>
    <row r="46" spans="1:15" ht="15.75" customHeight="1" x14ac:dyDescent="0.2">
      <c r="A46" s="59"/>
      <c r="B46" s="69"/>
      <c r="C46" s="69"/>
      <c r="D46" s="69"/>
      <c r="E46" s="69"/>
      <c r="F46" s="69"/>
      <c r="G46" s="69"/>
      <c r="H46" s="69"/>
    </row>
    <row r="47" spans="1:15" ht="15.75" customHeight="1" x14ac:dyDescent="0.2">
      <c r="A47" s="53" t="s">
        <v>20</v>
      </c>
      <c r="B47" s="114">
        <f>IF(OR('Tabel 4 F'!B47&lt;5,'Tabel 4 Br'!B47&lt;0.5),"-",IFERROR('Tabel 4 Br'!B47/'Tabel 4 F'!B47*100,"-"))</f>
        <v>11.941285565939772</v>
      </c>
      <c r="C47" s="114">
        <f>IF(OR('Tabel 4 F'!C47&lt;5,'Tabel 4 Br'!C47&lt;0.5),"-",IFERROR('Tabel 4 Br'!C47/'Tabel 4 F'!C47*100,"-"))</f>
        <v>4.4025660818160315</v>
      </c>
      <c r="D47" s="114">
        <f>IF(OR('Tabel 4 F'!D47&lt;5,'Tabel 4 Br'!D47&lt;0.5),"-",IFERROR('Tabel 4 Br'!D47/'Tabel 4 F'!D47*100,"-"))</f>
        <v>2.2257257962697277</v>
      </c>
      <c r="E47" s="114">
        <f>IF(OR('Tabel 4 F'!E47&lt;5,'Tabel 4 Br'!E47&lt;0.5),"-",IFERROR('Tabel 4 Br'!E47/'Tabel 4 F'!E47*100,"-"))</f>
        <v>2.5391117371941196</v>
      </c>
      <c r="F47" s="114">
        <f>IF(OR('Tabel 4 F'!F47&lt;5,'Tabel 4 Br'!F47&lt;0.5),"-",IFERROR('Tabel 4 Br'!F47/'Tabel 4 F'!F47*100,"-"))</f>
        <v>3.1100027153416803</v>
      </c>
      <c r="G47" s="115"/>
      <c r="H47" s="114">
        <f>IF(OR('Tabel 4 F'!H47&lt;5,'Tabel 4 Br'!H47&lt;0.5),"-",IFERROR('Tabel 4 Br'!H47/'Tabel 4 F'!H47*100,"-"))</f>
        <v>4.6711505926252412</v>
      </c>
      <c r="I47" s="55"/>
      <c r="J47" s="55"/>
      <c r="K47" s="55"/>
      <c r="L47" s="55"/>
      <c r="M47" s="55"/>
      <c r="N47" s="55"/>
      <c r="O47" s="55"/>
    </row>
    <row r="48" spans="1:15" ht="15.75" customHeight="1" x14ac:dyDescent="0.2">
      <c r="B48" s="64"/>
      <c r="C48" s="64"/>
      <c r="D48" s="64"/>
      <c r="E48" s="64"/>
      <c r="F48" s="64"/>
      <c r="G48" s="109"/>
      <c r="H48" s="64"/>
    </row>
    <row r="49" spans="1:21" ht="15.75" customHeight="1" x14ac:dyDescent="0.2">
      <c r="A49" s="35" t="s">
        <v>60</v>
      </c>
      <c r="B49" s="62">
        <f>IF(OR('Tabel 4 F'!B49&lt;5,'Tabel 4 Br'!B49&lt;0.5),"-",IFERROR('Tabel 4 Br'!B49/'Tabel 4 F'!B49*100,"-"))</f>
        <v>8.555169188098839</v>
      </c>
      <c r="C49" s="62">
        <f>IF(OR('Tabel 4 F'!C49&lt;5,'Tabel 4 Br'!C49&lt;0.5),"-",IFERROR('Tabel 4 Br'!C49/'Tabel 4 F'!C49*100,"-"))</f>
        <v>2.0267565701014547</v>
      </c>
      <c r="D49" s="62">
        <f>IF(OR('Tabel 4 F'!D49&lt;5,'Tabel 4 Br'!D49&lt;0.5),"-",IFERROR('Tabel 4 Br'!D49/'Tabel 4 F'!D49*100,"-"))</f>
        <v>0.99320317866915064</v>
      </c>
      <c r="E49" s="62">
        <f>IF(OR('Tabel 4 F'!E49&lt;5,'Tabel 4 Br'!E49&lt;0.5),"-",IFERROR('Tabel 4 Br'!E49/'Tabel 4 F'!E49*100,"-"))</f>
        <v>1.5416656309621148</v>
      </c>
      <c r="F49" s="62">
        <f>IF(OR('Tabel 4 F'!F49&lt;5,'Tabel 4 Br'!F49&lt;0.5),"-",IFERROR('Tabel 4 Br'!F49/'Tabel 4 F'!F49*100,"-"))</f>
        <v>2.4807814784727862</v>
      </c>
      <c r="G49" s="63"/>
      <c r="H49" s="62">
        <f>IF(OR('Tabel 4 F'!H49&lt;5,'Tabel 4 Br'!H49&lt;0.5),"-",IFERROR('Tabel 4 Br'!H49/'Tabel 4 F'!H49*100,"-"))</f>
        <v>2.4494727834414576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63">
        <f>IF(OR('Tabel 4 F'!B50&lt;5,'Tabel 4 Br'!B50&lt;0.5),"-",IFERROR('Tabel 4 Br'!B50/'Tabel 4 F'!B50*100,"-"))</f>
        <v>17.974285953925296</v>
      </c>
      <c r="C50" s="63">
        <f>IF(OR('Tabel 4 F'!C50&lt;5,'Tabel 4 Br'!C50&lt;0.5),"-",IFERROR('Tabel 4 Br'!C50/'Tabel 4 F'!C50*100,"-"))</f>
        <v>7.876931269470405</v>
      </c>
      <c r="D50" s="63">
        <f>IF(OR('Tabel 4 F'!D50&lt;5,'Tabel 4 Br'!D50&lt;0.5),"-",IFERROR('Tabel 4 Br'!D50/'Tabel 4 F'!D50*100,"-"))</f>
        <v>3.1698234374259582</v>
      </c>
      <c r="E50" s="63">
        <f>IF(OR('Tabel 4 F'!E50&lt;5,'Tabel 4 Br'!E50&lt;0.5),"-",IFERROR('Tabel 4 Br'!E50/'Tabel 4 F'!E50*100,"-"))</f>
        <v>3.3404839471199246</v>
      </c>
      <c r="F50" s="63">
        <f>IF(OR('Tabel 4 F'!F50&lt;5,'Tabel 4 Br'!F50&lt;0.5),"-",IFERROR('Tabel 4 Br'!F50/'Tabel 4 F'!F50*100,"-"))</f>
        <v>3.3268183682771202</v>
      </c>
      <c r="G50" s="63"/>
      <c r="H50" s="63">
        <f>IF(OR('Tabel 4 F'!H50&lt;5,'Tabel 4 Br'!H50&lt;0.5),"-",IFERROR('Tabel 4 Br'!H50/'Tabel 4 F'!H50*100,"-"))</f>
        <v>6.7017909771683923</v>
      </c>
      <c r="S50" s="41"/>
      <c r="T50" s="41"/>
      <c r="U50" s="41"/>
    </row>
    <row r="51" spans="1:21" ht="15" x14ac:dyDescent="0.2">
      <c r="A51" s="35" t="s">
        <v>62</v>
      </c>
      <c r="B51" s="62">
        <f>IF(OR('Tabel 4 F'!B51&lt;5,'Tabel 4 Br'!B51&lt;0.5),"-",IFERROR('Tabel 4 Br'!B51/'Tabel 4 F'!B51*100,"-"))</f>
        <v>9.4870002235636033</v>
      </c>
      <c r="C51" s="62">
        <f>IF(OR('Tabel 4 F'!C51&lt;5,'Tabel 4 Br'!C51&lt;0.5),"-",IFERROR('Tabel 4 Br'!C51/'Tabel 4 F'!C51*100,"-"))</f>
        <v>3.2966562500000003</v>
      </c>
      <c r="D51" s="62">
        <f>IF(OR('Tabel 4 F'!D51&lt;5,'Tabel 4 Br'!D51&lt;0.5),"-",IFERROR('Tabel 4 Br'!D51/'Tabel 4 F'!D51*100,"-"))</f>
        <v>1.9962901334500109</v>
      </c>
      <c r="E51" s="62">
        <f>IF(OR('Tabel 4 F'!E51&lt;5,'Tabel 4 Br'!E51&lt;0.5),"-",IFERROR('Tabel 4 Br'!E51/'Tabel 4 F'!E51*100,"-"))</f>
        <v>2.5746351596638655</v>
      </c>
      <c r="F51" s="62">
        <f>IF(OR('Tabel 4 F'!F51&lt;5,'Tabel 4 Br'!F51&lt;0.5),"-",IFERROR('Tabel 4 Br'!F51/'Tabel 4 F'!F51*100,"-"))</f>
        <v>2.9131031450794724</v>
      </c>
      <c r="G51" s="101"/>
      <c r="H51" s="62">
        <f>IF(OR('Tabel 4 F'!H51&lt;5,'Tabel 4 Br'!H51&lt;0.5),"-",IFERROR('Tabel 4 Br'!H51/'Tabel 4 F'!H51*100,"-"))</f>
        <v>4.0596885473781761</v>
      </c>
      <c r="I51" s="41"/>
      <c r="J51" s="41"/>
      <c r="K51" s="41"/>
      <c r="L51" s="41"/>
      <c r="M51" s="41"/>
    </row>
    <row r="52" spans="1:21" x14ac:dyDescent="0.2">
      <c r="A52" s="72" t="s">
        <v>69</v>
      </c>
    </row>
    <row r="53" spans="1:21" x14ac:dyDescent="0.2">
      <c r="A53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W52"/>
  <sheetViews>
    <sheetView showGridLines="0" workbookViewId="0"/>
  </sheetViews>
  <sheetFormatPr defaultRowHeight="12.75" x14ac:dyDescent="0.2"/>
  <cols>
    <col min="1" max="1" width="17.140625" style="44" customWidth="1"/>
    <col min="2" max="2" width="9.7109375" style="44" customWidth="1"/>
    <col min="3" max="8" width="9.7109375" customWidth="1"/>
    <col min="9" max="9" width="0.8554687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  <c r="B1" s="33"/>
    </row>
    <row r="2" spans="1:10" ht="15.75" customHeight="1" x14ac:dyDescent="0.2"/>
    <row r="3" spans="1:10" ht="15.75" customHeight="1" x14ac:dyDescent="0.25">
      <c r="A3" s="33" t="s">
        <v>209</v>
      </c>
      <c r="B3" s="33"/>
    </row>
    <row r="4" spans="1:10" ht="15.75" customHeight="1" x14ac:dyDescent="0.25">
      <c r="A4" s="33"/>
      <c r="B4" s="33"/>
    </row>
    <row r="5" spans="1:10" ht="15.75" customHeight="1" x14ac:dyDescent="0.2"/>
    <row r="6" spans="1:10" s="44" customFormat="1" ht="15.75" customHeight="1" x14ac:dyDescent="0.2">
      <c r="C6" s="66"/>
      <c r="D6" s="66"/>
      <c r="E6" s="66"/>
      <c r="F6" s="66"/>
      <c r="G6" s="66"/>
      <c r="H6" s="66"/>
      <c r="I6" s="6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0" s="44" customFormat="1" ht="15.75" customHeight="1" x14ac:dyDescent="0.2">
      <c r="C8" s="67"/>
      <c r="D8" s="67"/>
      <c r="E8" s="67"/>
      <c r="F8" s="67"/>
      <c r="G8" s="67"/>
      <c r="H8" s="67"/>
      <c r="I8" s="67"/>
      <c r="J8" s="67"/>
    </row>
    <row r="9" spans="1:10" ht="15.75" customHeight="1" x14ac:dyDescent="0.2">
      <c r="A9" s="50" t="s">
        <v>229</v>
      </c>
      <c r="B9" s="57">
        <v>1519</v>
      </c>
      <c r="C9" s="57">
        <v>1395</v>
      </c>
      <c r="D9" s="57">
        <v>3603</v>
      </c>
      <c r="E9" s="57">
        <v>5075</v>
      </c>
      <c r="F9" s="57">
        <v>4719</v>
      </c>
      <c r="G9" s="57">
        <v>13717</v>
      </c>
      <c r="H9" s="57">
        <v>872</v>
      </c>
      <c r="I9" s="118"/>
      <c r="J9" s="57">
        <f>SUM(B9:H9)</f>
        <v>30900</v>
      </c>
    </row>
    <row r="10" spans="1:10" ht="15.75" customHeight="1" x14ac:dyDescent="0.2">
      <c r="A10" s="52" t="s">
        <v>230</v>
      </c>
      <c r="B10" s="58">
        <v>967</v>
      </c>
      <c r="C10" s="58">
        <v>930</v>
      </c>
      <c r="D10" s="58">
        <v>1971</v>
      </c>
      <c r="E10" s="58">
        <v>2642</v>
      </c>
      <c r="F10" s="58">
        <v>3547</v>
      </c>
      <c r="G10" s="58">
        <v>23060</v>
      </c>
      <c r="H10" s="58">
        <v>723</v>
      </c>
      <c r="I10" s="118"/>
      <c r="J10" s="58">
        <f t="shared" ref="J10:J45" si="0">SUM(B10:H10)</f>
        <v>33840</v>
      </c>
    </row>
    <row r="11" spans="1:10" ht="15.75" customHeight="1" x14ac:dyDescent="0.2">
      <c r="A11" s="50" t="s">
        <v>231</v>
      </c>
      <c r="B11" s="57">
        <v>1871</v>
      </c>
      <c r="C11" s="57">
        <v>1755</v>
      </c>
      <c r="D11" s="57">
        <v>4272</v>
      </c>
      <c r="E11" s="57">
        <v>2809</v>
      </c>
      <c r="F11" s="57">
        <v>1342</v>
      </c>
      <c r="G11" s="57">
        <v>1828</v>
      </c>
      <c r="H11" s="57">
        <v>2658</v>
      </c>
      <c r="I11" s="118"/>
      <c r="J11" s="57">
        <f t="shared" si="0"/>
        <v>16535</v>
      </c>
    </row>
    <row r="12" spans="1:10" ht="15.75" customHeight="1" x14ac:dyDescent="0.2">
      <c r="A12" s="52" t="s">
        <v>26</v>
      </c>
      <c r="B12" s="58">
        <v>2677</v>
      </c>
      <c r="C12" s="58">
        <v>2460</v>
      </c>
      <c r="D12" s="58">
        <v>6575</v>
      </c>
      <c r="E12" s="58">
        <v>7235</v>
      </c>
      <c r="F12" s="58">
        <v>6411</v>
      </c>
      <c r="G12" s="58">
        <v>11822</v>
      </c>
      <c r="H12" s="58">
        <v>3187</v>
      </c>
      <c r="I12" s="118"/>
      <c r="J12" s="58">
        <f t="shared" si="0"/>
        <v>40367</v>
      </c>
    </row>
    <row r="13" spans="1:10" ht="15.75" customHeight="1" x14ac:dyDescent="0.2">
      <c r="A13" s="50" t="s">
        <v>27</v>
      </c>
      <c r="B13" s="57">
        <v>388</v>
      </c>
      <c r="C13" s="57">
        <v>433</v>
      </c>
      <c r="D13" s="57">
        <v>1355</v>
      </c>
      <c r="E13" s="57">
        <v>1716</v>
      </c>
      <c r="F13" s="57">
        <v>2105</v>
      </c>
      <c r="G13" s="57">
        <v>8390</v>
      </c>
      <c r="H13" s="57">
        <v>548</v>
      </c>
      <c r="I13" s="118"/>
      <c r="J13" s="57">
        <f t="shared" si="0"/>
        <v>14935</v>
      </c>
    </row>
    <row r="14" spans="1:10" ht="15.75" customHeight="1" x14ac:dyDescent="0.2">
      <c r="A14" s="52" t="s">
        <v>28</v>
      </c>
      <c r="B14" s="58">
        <v>39</v>
      </c>
      <c r="C14" s="58">
        <v>61</v>
      </c>
      <c r="D14" s="58">
        <v>272</v>
      </c>
      <c r="E14" s="58">
        <v>578</v>
      </c>
      <c r="F14" s="58">
        <v>387</v>
      </c>
      <c r="G14" s="58">
        <v>891</v>
      </c>
      <c r="H14" s="58">
        <v>97</v>
      </c>
      <c r="I14" s="118"/>
      <c r="J14" s="58">
        <f t="shared" si="0"/>
        <v>2325</v>
      </c>
    </row>
    <row r="15" spans="1:10" ht="15.75" customHeight="1" x14ac:dyDescent="0.2">
      <c r="A15" s="50" t="s">
        <v>29</v>
      </c>
      <c r="B15" s="57">
        <v>674</v>
      </c>
      <c r="C15" s="57">
        <v>639</v>
      </c>
      <c r="D15" s="57">
        <v>1336</v>
      </c>
      <c r="E15" s="57">
        <v>748</v>
      </c>
      <c r="F15" s="57">
        <v>381</v>
      </c>
      <c r="G15" s="57">
        <v>599</v>
      </c>
      <c r="H15" s="57">
        <v>318</v>
      </c>
      <c r="I15" s="118"/>
      <c r="J15" s="57">
        <f t="shared" si="0"/>
        <v>4695</v>
      </c>
    </row>
    <row r="16" spans="1:10" ht="15.75" customHeight="1" x14ac:dyDescent="0.2">
      <c r="A16" s="52" t="s">
        <v>30</v>
      </c>
      <c r="B16" s="58">
        <v>182</v>
      </c>
      <c r="C16" s="58">
        <v>144</v>
      </c>
      <c r="D16" s="58">
        <v>339</v>
      </c>
      <c r="E16" s="58">
        <v>493</v>
      </c>
      <c r="F16" s="58">
        <v>622</v>
      </c>
      <c r="G16" s="58">
        <v>1328</v>
      </c>
      <c r="H16" s="58">
        <v>137</v>
      </c>
      <c r="I16" s="118"/>
      <c r="J16" s="58">
        <f t="shared" si="0"/>
        <v>3245</v>
      </c>
    </row>
    <row r="17" spans="1:13" ht="15.75" hidden="1" customHeight="1" x14ac:dyDescent="0.2">
      <c r="A17" s="50" t="s">
        <v>31</v>
      </c>
      <c r="B17" s="57">
        <v>69</v>
      </c>
      <c r="C17" s="57">
        <v>41</v>
      </c>
      <c r="D17" s="57">
        <v>90</v>
      </c>
      <c r="E17" s="57">
        <v>157</v>
      </c>
      <c r="F17" s="57">
        <v>218</v>
      </c>
      <c r="G17" s="57">
        <v>1543</v>
      </c>
      <c r="H17" s="57">
        <v>295</v>
      </c>
      <c r="I17" s="118"/>
      <c r="J17" s="57">
        <f t="shared" si="0"/>
        <v>2413</v>
      </c>
    </row>
    <row r="18" spans="1:13" ht="15.75" hidden="1" customHeight="1" x14ac:dyDescent="0.2">
      <c r="A18" s="52" t="s">
        <v>32</v>
      </c>
      <c r="B18" s="58">
        <v>42</v>
      </c>
      <c r="C18" s="58">
        <v>27</v>
      </c>
      <c r="D18" s="58">
        <v>113</v>
      </c>
      <c r="E18" s="58">
        <v>91</v>
      </c>
      <c r="F18" s="58">
        <v>105</v>
      </c>
      <c r="G18" s="58">
        <v>250</v>
      </c>
      <c r="H18" s="58">
        <v>53</v>
      </c>
      <c r="I18" s="118"/>
      <c r="J18" s="58">
        <f t="shared" si="0"/>
        <v>681</v>
      </c>
    </row>
    <row r="19" spans="1:13" ht="15.75" hidden="1" customHeight="1" x14ac:dyDescent="0.2">
      <c r="A19" s="50" t="s">
        <v>33</v>
      </c>
      <c r="B19" s="57">
        <v>0</v>
      </c>
      <c r="C19" s="57">
        <v>2</v>
      </c>
      <c r="D19" s="57">
        <v>4</v>
      </c>
      <c r="E19" s="57">
        <v>18</v>
      </c>
      <c r="F19" s="57">
        <v>31</v>
      </c>
      <c r="G19" s="57">
        <v>247</v>
      </c>
      <c r="H19" s="57">
        <v>28</v>
      </c>
      <c r="I19" s="118"/>
      <c r="J19" s="57">
        <f t="shared" si="0"/>
        <v>330</v>
      </c>
    </row>
    <row r="20" spans="1:13" ht="15.75" hidden="1" customHeight="1" x14ac:dyDescent="0.2">
      <c r="A20" s="52" t="s">
        <v>34</v>
      </c>
      <c r="B20" s="58">
        <v>18</v>
      </c>
      <c r="C20" s="58">
        <v>13</v>
      </c>
      <c r="D20" s="58">
        <v>23</v>
      </c>
      <c r="E20" s="58">
        <v>35</v>
      </c>
      <c r="F20" s="58">
        <v>86</v>
      </c>
      <c r="G20" s="58">
        <v>280</v>
      </c>
      <c r="H20" s="58">
        <v>58</v>
      </c>
      <c r="I20" s="118"/>
      <c r="J20" s="58">
        <f t="shared" si="0"/>
        <v>513</v>
      </c>
    </row>
    <row r="21" spans="1:13" ht="15.75" customHeight="1" x14ac:dyDescent="0.2">
      <c r="A21" s="50" t="s">
        <v>35</v>
      </c>
      <c r="B21" s="57">
        <v>129</v>
      </c>
      <c r="C21" s="57">
        <v>83</v>
      </c>
      <c r="D21" s="57">
        <v>230</v>
      </c>
      <c r="E21" s="57">
        <v>301</v>
      </c>
      <c r="F21" s="57">
        <v>440</v>
      </c>
      <c r="G21" s="57">
        <v>2320</v>
      </c>
      <c r="H21" s="57">
        <v>434</v>
      </c>
      <c r="I21" s="118"/>
      <c r="J21" s="57">
        <f t="shared" si="0"/>
        <v>3937</v>
      </c>
    </row>
    <row r="22" spans="1:13" ht="15.75" customHeight="1" x14ac:dyDescent="0.2">
      <c r="A22" s="52" t="s">
        <v>36</v>
      </c>
      <c r="B22" s="58">
        <v>16</v>
      </c>
      <c r="C22" s="58">
        <v>19</v>
      </c>
      <c r="D22" s="58">
        <v>24</v>
      </c>
      <c r="E22" s="58">
        <v>22</v>
      </c>
      <c r="F22" s="58">
        <v>24</v>
      </c>
      <c r="G22" s="58">
        <v>222</v>
      </c>
      <c r="H22" s="58">
        <v>29</v>
      </c>
      <c r="I22" s="118"/>
      <c r="J22" s="58">
        <f t="shared" si="0"/>
        <v>356</v>
      </c>
    </row>
    <row r="23" spans="1:13" ht="15.75" customHeight="1" x14ac:dyDescent="0.2">
      <c r="A23" s="50" t="s">
        <v>37</v>
      </c>
      <c r="B23" s="57">
        <v>43</v>
      </c>
      <c r="C23" s="57">
        <v>36</v>
      </c>
      <c r="D23" s="57">
        <v>117</v>
      </c>
      <c r="E23" s="57">
        <v>63</v>
      </c>
      <c r="F23" s="57">
        <v>50</v>
      </c>
      <c r="G23" s="57">
        <v>40</v>
      </c>
      <c r="H23" s="57">
        <v>31</v>
      </c>
      <c r="I23" s="118"/>
      <c r="J23" s="57">
        <f t="shared" si="0"/>
        <v>380</v>
      </c>
    </row>
    <row r="24" spans="1:13" ht="15.75" customHeight="1" x14ac:dyDescent="0.2">
      <c r="A24" s="52" t="s">
        <v>38</v>
      </c>
      <c r="B24" s="58">
        <v>121</v>
      </c>
      <c r="C24" s="58">
        <v>96</v>
      </c>
      <c r="D24" s="58">
        <v>307</v>
      </c>
      <c r="E24" s="58">
        <v>363</v>
      </c>
      <c r="F24" s="58">
        <v>289</v>
      </c>
      <c r="G24" s="58">
        <v>872</v>
      </c>
      <c r="H24" s="58">
        <v>246</v>
      </c>
      <c r="I24" s="118"/>
      <c r="J24" s="58">
        <f t="shared" si="0"/>
        <v>2294</v>
      </c>
    </row>
    <row r="25" spans="1:13" ht="15.75" customHeight="1" x14ac:dyDescent="0.2">
      <c r="A25" s="50" t="s">
        <v>39</v>
      </c>
      <c r="B25" s="57">
        <v>281</v>
      </c>
      <c r="C25" s="57">
        <v>253</v>
      </c>
      <c r="D25" s="57">
        <v>631</v>
      </c>
      <c r="E25" s="57">
        <v>941</v>
      </c>
      <c r="F25" s="57">
        <v>599</v>
      </c>
      <c r="G25" s="57">
        <v>1990</v>
      </c>
      <c r="H25" s="57">
        <v>478</v>
      </c>
      <c r="I25" s="118"/>
      <c r="J25" s="57">
        <f t="shared" si="0"/>
        <v>5173</v>
      </c>
    </row>
    <row r="26" spans="1:13" ht="15.75" customHeight="1" x14ac:dyDescent="0.2">
      <c r="A26" s="52" t="s">
        <v>40</v>
      </c>
      <c r="B26" s="58">
        <v>985</v>
      </c>
      <c r="C26" s="58">
        <v>910</v>
      </c>
      <c r="D26" s="58">
        <v>2057</v>
      </c>
      <c r="E26" s="58">
        <v>2005</v>
      </c>
      <c r="F26" s="58">
        <v>1002</v>
      </c>
      <c r="G26" s="58">
        <v>3050</v>
      </c>
      <c r="H26" s="58">
        <v>1522</v>
      </c>
      <c r="I26" s="118"/>
      <c r="J26" s="58">
        <f t="shared" si="0"/>
        <v>11531</v>
      </c>
    </row>
    <row r="27" spans="1:13" ht="15.75" customHeight="1" x14ac:dyDescent="0.2">
      <c r="A27" s="50" t="s">
        <v>41</v>
      </c>
      <c r="B27" s="57">
        <v>107</v>
      </c>
      <c r="C27" s="57">
        <v>104</v>
      </c>
      <c r="D27" s="57">
        <v>260</v>
      </c>
      <c r="E27" s="57">
        <v>375</v>
      </c>
      <c r="F27" s="57">
        <v>244</v>
      </c>
      <c r="G27" s="57">
        <v>795</v>
      </c>
      <c r="H27" s="57">
        <v>170</v>
      </c>
      <c r="I27" s="118"/>
      <c r="J27" s="57">
        <f t="shared" si="0"/>
        <v>2055</v>
      </c>
    </row>
    <row r="28" spans="1:13" ht="15.75" customHeight="1" x14ac:dyDescent="0.2">
      <c r="A28" s="52" t="s">
        <v>191</v>
      </c>
      <c r="B28" s="58">
        <v>314</v>
      </c>
      <c r="C28" s="58">
        <v>276</v>
      </c>
      <c r="D28" s="58">
        <v>805</v>
      </c>
      <c r="E28" s="58">
        <v>996</v>
      </c>
      <c r="F28" s="58">
        <v>948</v>
      </c>
      <c r="G28" s="58">
        <v>2634</v>
      </c>
      <c r="H28" s="58">
        <v>848</v>
      </c>
      <c r="I28" s="118"/>
      <c r="J28" s="58">
        <f t="shared" si="0"/>
        <v>6821</v>
      </c>
    </row>
    <row r="29" spans="1:13" ht="15.75" customHeight="1" x14ac:dyDescent="0.2">
      <c r="A29" s="50" t="s">
        <v>43</v>
      </c>
      <c r="B29" s="57">
        <v>17</v>
      </c>
      <c r="C29" s="57">
        <v>24</v>
      </c>
      <c r="D29" s="57">
        <v>43</v>
      </c>
      <c r="E29" s="57">
        <v>103</v>
      </c>
      <c r="F29" s="57">
        <v>117</v>
      </c>
      <c r="G29" s="57">
        <v>504</v>
      </c>
      <c r="H29" s="57">
        <v>45</v>
      </c>
      <c r="I29" s="118"/>
      <c r="J29" s="57">
        <f t="shared" si="0"/>
        <v>853</v>
      </c>
    </row>
    <row r="30" spans="1:13" ht="15.75" customHeight="1" x14ac:dyDescent="0.2">
      <c r="A30" s="52" t="s">
        <v>44</v>
      </c>
      <c r="B30" s="58">
        <v>60</v>
      </c>
      <c r="C30" s="58">
        <v>54</v>
      </c>
      <c r="D30" s="58">
        <v>286</v>
      </c>
      <c r="E30" s="58">
        <v>380</v>
      </c>
      <c r="F30" s="58">
        <v>384</v>
      </c>
      <c r="G30" s="58">
        <v>1186</v>
      </c>
      <c r="H30" s="58">
        <v>1223</v>
      </c>
      <c r="I30" s="118"/>
      <c r="J30" s="58">
        <f t="shared" si="0"/>
        <v>3573</v>
      </c>
    </row>
    <row r="31" spans="1:13" ht="15.75" customHeight="1" x14ac:dyDescent="0.2">
      <c r="A31" s="50" t="s">
        <v>45</v>
      </c>
      <c r="B31" s="57">
        <v>11</v>
      </c>
      <c r="C31" s="57">
        <v>7</v>
      </c>
      <c r="D31" s="57">
        <v>39</v>
      </c>
      <c r="E31" s="57">
        <v>73</v>
      </c>
      <c r="F31" s="57">
        <v>39</v>
      </c>
      <c r="G31" s="57">
        <v>543</v>
      </c>
      <c r="H31" s="57">
        <v>266</v>
      </c>
      <c r="I31" s="118"/>
      <c r="J31" s="57">
        <f t="shared" si="0"/>
        <v>978</v>
      </c>
      <c r="M31" s="73"/>
    </row>
    <row r="32" spans="1:13" ht="15.75" customHeight="1" x14ac:dyDescent="0.2">
      <c r="A32" s="52" t="s">
        <v>46</v>
      </c>
      <c r="B32" s="58">
        <v>53</v>
      </c>
      <c r="C32" s="58">
        <v>36</v>
      </c>
      <c r="D32" s="58">
        <v>99</v>
      </c>
      <c r="E32" s="58">
        <v>206</v>
      </c>
      <c r="F32" s="58">
        <v>307</v>
      </c>
      <c r="G32" s="58">
        <v>877</v>
      </c>
      <c r="H32" s="58">
        <v>175</v>
      </c>
      <c r="I32" s="118"/>
      <c r="J32" s="58">
        <f t="shared" si="0"/>
        <v>1753</v>
      </c>
    </row>
    <row r="33" spans="1:21" ht="15.75" customHeight="1" x14ac:dyDescent="0.2">
      <c r="A33" s="50" t="s">
        <v>47</v>
      </c>
      <c r="B33" s="57">
        <v>631</v>
      </c>
      <c r="C33" s="57">
        <v>597</v>
      </c>
      <c r="D33" s="57">
        <v>1493</v>
      </c>
      <c r="E33" s="57">
        <v>1509</v>
      </c>
      <c r="F33" s="57">
        <v>1138</v>
      </c>
      <c r="G33" s="57">
        <v>1779</v>
      </c>
      <c r="H33" s="57">
        <v>702</v>
      </c>
      <c r="I33" s="118"/>
      <c r="J33" s="57">
        <f t="shared" si="0"/>
        <v>7849</v>
      </c>
    </row>
    <row r="34" spans="1:21" ht="15.75" customHeight="1" x14ac:dyDescent="0.2">
      <c r="A34" s="52" t="s">
        <v>48</v>
      </c>
      <c r="B34" s="58">
        <v>834</v>
      </c>
      <c r="C34" s="58">
        <v>816</v>
      </c>
      <c r="D34" s="58">
        <v>2259</v>
      </c>
      <c r="E34" s="58">
        <v>2175</v>
      </c>
      <c r="F34" s="58">
        <v>1613</v>
      </c>
      <c r="G34" s="58">
        <v>5238</v>
      </c>
      <c r="H34" s="58">
        <v>2102</v>
      </c>
      <c r="I34" s="118"/>
      <c r="J34" s="58">
        <f t="shared" si="0"/>
        <v>15037</v>
      </c>
      <c r="L34" s="73"/>
    </row>
    <row r="35" spans="1:21" ht="15.75" customHeight="1" x14ac:dyDescent="0.2">
      <c r="A35" s="50" t="s">
        <v>49</v>
      </c>
      <c r="B35" s="57">
        <v>535</v>
      </c>
      <c r="C35" s="57">
        <v>452</v>
      </c>
      <c r="D35" s="57">
        <v>1289</v>
      </c>
      <c r="E35" s="57">
        <v>1145</v>
      </c>
      <c r="F35" s="57">
        <v>750</v>
      </c>
      <c r="G35" s="57">
        <v>3554</v>
      </c>
      <c r="H35" s="57">
        <v>1287</v>
      </c>
      <c r="I35" s="118"/>
      <c r="J35" s="57">
        <f t="shared" si="0"/>
        <v>9012</v>
      </c>
    </row>
    <row r="36" spans="1:21" ht="15.75" customHeight="1" x14ac:dyDescent="0.2">
      <c r="A36" s="52" t="s">
        <v>50</v>
      </c>
      <c r="B36" s="58">
        <v>1654</v>
      </c>
      <c r="C36" s="58">
        <v>1637</v>
      </c>
      <c r="D36" s="58">
        <v>3837</v>
      </c>
      <c r="E36" s="58">
        <v>5270</v>
      </c>
      <c r="F36" s="58">
        <v>3380</v>
      </c>
      <c r="G36" s="58">
        <v>6265</v>
      </c>
      <c r="H36" s="58">
        <v>3913</v>
      </c>
      <c r="I36" s="118"/>
      <c r="J36" s="58">
        <f t="shared" si="0"/>
        <v>25956</v>
      </c>
    </row>
    <row r="37" spans="1:21" ht="15.75" customHeight="1" x14ac:dyDescent="0.2">
      <c r="A37" s="50" t="s">
        <v>51</v>
      </c>
      <c r="B37" s="57">
        <v>2381</v>
      </c>
      <c r="C37" s="57">
        <v>2271</v>
      </c>
      <c r="D37" s="57">
        <v>6591</v>
      </c>
      <c r="E37" s="57">
        <v>6543</v>
      </c>
      <c r="F37" s="57">
        <v>3817</v>
      </c>
      <c r="G37" s="57">
        <v>9899</v>
      </c>
      <c r="H37" s="57">
        <v>3385</v>
      </c>
      <c r="I37" s="118"/>
      <c r="J37" s="57">
        <f t="shared" si="0"/>
        <v>34887</v>
      </c>
    </row>
    <row r="38" spans="1:21" ht="15.75" customHeight="1" x14ac:dyDescent="0.2">
      <c r="A38" s="52" t="s">
        <v>52</v>
      </c>
      <c r="B38" s="58">
        <v>446</v>
      </c>
      <c r="C38" s="58">
        <v>289</v>
      </c>
      <c r="D38" s="58">
        <v>486</v>
      </c>
      <c r="E38" s="58">
        <v>319</v>
      </c>
      <c r="F38" s="58">
        <v>158</v>
      </c>
      <c r="G38" s="58">
        <v>3426</v>
      </c>
      <c r="H38" s="58">
        <v>627</v>
      </c>
      <c r="I38" s="118"/>
      <c r="J38" s="58">
        <f t="shared" si="0"/>
        <v>5751</v>
      </c>
    </row>
    <row r="39" spans="1:21" ht="15.75" customHeight="1" x14ac:dyDescent="0.2">
      <c r="A39" s="50" t="s">
        <v>53</v>
      </c>
      <c r="B39" s="57">
        <v>386</v>
      </c>
      <c r="C39" s="57">
        <v>313</v>
      </c>
      <c r="D39" s="57">
        <v>627</v>
      </c>
      <c r="E39" s="57">
        <v>251</v>
      </c>
      <c r="F39" s="57">
        <v>100</v>
      </c>
      <c r="G39" s="57">
        <v>3061</v>
      </c>
      <c r="H39" s="57">
        <v>593</v>
      </c>
      <c r="I39" s="118"/>
      <c r="J39" s="57">
        <f t="shared" si="0"/>
        <v>5331</v>
      </c>
    </row>
    <row r="40" spans="1:21" ht="15.75" customHeight="1" x14ac:dyDescent="0.2">
      <c r="A40" s="52" t="s">
        <v>54</v>
      </c>
      <c r="B40" s="58">
        <v>379</v>
      </c>
      <c r="C40" s="58">
        <v>374</v>
      </c>
      <c r="D40" s="58">
        <v>837</v>
      </c>
      <c r="E40" s="58">
        <v>814</v>
      </c>
      <c r="F40" s="58">
        <v>1231</v>
      </c>
      <c r="G40" s="58">
        <v>3187</v>
      </c>
      <c r="H40" s="58">
        <v>735</v>
      </c>
      <c r="I40" s="118"/>
      <c r="J40" s="58">
        <f t="shared" si="0"/>
        <v>7557</v>
      </c>
    </row>
    <row r="41" spans="1:21" ht="15.75" customHeight="1" x14ac:dyDescent="0.2">
      <c r="A41" s="50" t="s">
        <v>55</v>
      </c>
      <c r="B41" s="57">
        <v>451</v>
      </c>
      <c r="C41" s="57">
        <v>447</v>
      </c>
      <c r="D41" s="57">
        <v>1045</v>
      </c>
      <c r="E41" s="57">
        <v>895</v>
      </c>
      <c r="F41" s="57">
        <v>586</v>
      </c>
      <c r="G41" s="57">
        <v>372</v>
      </c>
      <c r="H41" s="57">
        <v>500</v>
      </c>
      <c r="I41" s="118"/>
      <c r="J41" s="57">
        <f t="shared" si="0"/>
        <v>4296</v>
      </c>
    </row>
    <row r="42" spans="1:21" ht="15.75" customHeight="1" x14ac:dyDescent="0.2">
      <c r="A42" s="52" t="s">
        <v>56</v>
      </c>
      <c r="B42" s="58">
        <v>79</v>
      </c>
      <c r="C42" s="58">
        <v>55</v>
      </c>
      <c r="D42" s="58">
        <v>91</v>
      </c>
      <c r="E42" s="58">
        <v>90</v>
      </c>
      <c r="F42" s="58">
        <v>55</v>
      </c>
      <c r="G42" s="58">
        <v>190</v>
      </c>
      <c r="H42" s="58">
        <v>673</v>
      </c>
      <c r="I42" s="118"/>
      <c r="J42" s="58">
        <f t="shared" si="0"/>
        <v>1233</v>
      </c>
    </row>
    <row r="43" spans="1:21" ht="15.75" customHeight="1" x14ac:dyDescent="0.2">
      <c r="A43" s="50" t="s">
        <v>57</v>
      </c>
      <c r="B43" s="57">
        <v>911</v>
      </c>
      <c r="C43" s="57">
        <v>339</v>
      </c>
      <c r="D43" s="57">
        <v>610</v>
      </c>
      <c r="E43" s="57">
        <v>373</v>
      </c>
      <c r="F43" s="57">
        <v>352</v>
      </c>
      <c r="G43" s="57">
        <v>1146</v>
      </c>
      <c r="H43" s="57">
        <v>604</v>
      </c>
      <c r="I43" s="118"/>
      <c r="J43" s="57">
        <f t="shared" si="0"/>
        <v>4335</v>
      </c>
    </row>
    <row r="44" spans="1:21" ht="15.75" customHeight="1" x14ac:dyDescent="0.2">
      <c r="A44" s="52" t="s">
        <v>58</v>
      </c>
      <c r="B44" s="58">
        <v>322</v>
      </c>
      <c r="C44" s="58">
        <v>250</v>
      </c>
      <c r="D44" s="58">
        <v>428</v>
      </c>
      <c r="E44" s="58">
        <v>273</v>
      </c>
      <c r="F44" s="58">
        <v>141</v>
      </c>
      <c r="G44" s="58">
        <v>330</v>
      </c>
      <c r="H44" s="58">
        <v>613</v>
      </c>
      <c r="I44" s="118"/>
      <c r="J44" s="58">
        <f t="shared" si="0"/>
        <v>2357</v>
      </c>
    </row>
    <row r="45" spans="1:21" ht="15.75" customHeight="1" x14ac:dyDescent="0.2">
      <c r="A45" s="50" t="s">
        <v>59</v>
      </c>
      <c r="B45" s="57">
        <v>1237</v>
      </c>
      <c r="C45" s="57">
        <v>982</v>
      </c>
      <c r="D45" s="57">
        <v>2592</v>
      </c>
      <c r="E45" s="57">
        <v>3904</v>
      </c>
      <c r="F45" s="57">
        <v>2542</v>
      </c>
      <c r="G45" s="57">
        <v>6617</v>
      </c>
      <c r="H45" s="57">
        <v>3217</v>
      </c>
      <c r="I45" s="118"/>
      <c r="J45" s="57">
        <f t="shared" si="0"/>
        <v>21091</v>
      </c>
    </row>
    <row r="46" spans="1:21" ht="15.75" customHeight="1" x14ac:dyDescent="0.2">
      <c r="A46" s="59"/>
      <c r="B46" s="98"/>
      <c r="C46" s="98"/>
      <c r="D46" s="98"/>
      <c r="E46" s="98"/>
      <c r="F46" s="98"/>
      <c r="G46" s="98"/>
      <c r="H46" s="98"/>
      <c r="I46" s="98"/>
      <c r="J46" s="98"/>
    </row>
    <row r="47" spans="1:21" ht="15.75" customHeight="1" x14ac:dyDescent="0.2">
      <c r="A47" s="53" t="s">
        <v>20</v>
      </c>
      <c r="B47" s="117">
        <f>SUM(B9:B45)-SUM(B17:B20)</f>
        <v>20700</v>
      </c>
      <c r="C47" s="117">
        <f>SUM(C9:C45)-SUM(C17:C20)</f>
        <v>18537</v>
      </c>
      <c r="D47" s="117">
        <f>SUM(D9:D45)-SUM(D17:D20)</f>
        <v>46806</v>
      </c>
      <c r="E47" s="117">
        <f t="shared" ref="E47:J47" si="1">SUM(E9:E45)-SUM(E17:E20)</f>
        <v>50685</v>
      </c>
      <c r="F47" s="117">
        <f t="shared" si="1"/>
        <v>39820</v>
      </c>
      <c r="G47" s="117">
        <f t="shared" si="1"/>
        <v>121732</v>
      </c>
      <c r="H47" s="117">
        <f t="shared" si="1"/>
        <v>32958</v>
      </c>
      <c r="I47" s="59">
        <f t="shared" si="1"/>
        <v>0</v>
      </c>
      <c r="J47" s="117">
        <f t="shared" si="1"/>
        <v>331238</v>
      </c>
      <c r="K47" s="109">
        <v>6.7017909700000002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ht="15.75" customHeight="1" x14ac:dyDescent="0.2">
      <c r="B48"/>
    </row>
    <row r="49" spans="1:23" ht="15.75" customHeight="1" x14ac:dyDescent="0.2">
      <c r="A49" s="35" t="s">
        <v>60</v>
      </c>
      <c r="B49" s="57">
        <v>2486</v>
      </c>
      <c r="C49" s="57">
        <v>2325</v>
      </c>
      <c r="D49" s="57">
        <v>5574</v>
      </c>
      <c r="E49" s="57">
        <v>7717</v>
      </c>
      <c r="F49" s="57">
        <v>8266</v>
      </c>
      <c r="G49" s="57">
        <v>36777</v>
      </c>
      <c r="H49" s="57">
        <v>1595</v>
      </c>
      <c r="I49" s="58"/>
      <c r="J49" s="57">
        <f>SUM(B49:H49)</f>
        <v>64740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3960</v>
      </c>
      <c r="C50" s="58">
        <v>3737</v>
      </c>
      <c r="D50" s="58">
        <v>9877</v>
      </c>
      <c r="E50" s="58">
        <v>10770</v>
      </c>
      <c r="F50" s="58">
        <v>9906</v>
      </c>
      <c r="G50" s="58">
        <v>23030</v>
      </c>
      <c r="H50" s="58">
        <v>4287</v>
      </c>
      <c r="I50" s="58"/>
      <c r="J50" s="58">
        <f t="shared" ref="J50:J51" si="2">SUM(B50:H50)</f>
        <v>65567</v>
      </c>
      <c r="U50" s="41"/>
      <c r="V50" s="41"/>
      <c r="W50" s="41"/>
    </row>
    <row r="51" spans="1:23" ht="15" x14ac:dyDescent="0.2">
      <c r="A51" s="35" t="s">
        <v>62</v>
      </c>
      <c r="B51" s="57">
        <v>5850</v>
      </c>
      <c r="C51" s="57">
        <v>5465</v>
      </c>
      <c r="D51" s="57">
        <v>14462</v>
      </c>
      <c r="E51" s="57">
        <v>15452</v>
      </c>
      <c r="F51" s="57">
        <v>9718</v>
      </c>
      <c r="G51" s="57">
        <v>28382</v>
      </c>
      <c r="H51" s="57">
        <v>11314</v>
      </c>
      <c r="I51" s="58"/>
      <c r="J51" s="57">
        <f t="shared" si="2"/>
        <v>90643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W52"/>
  <sheetViews>
    <sheetView showGridLines="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203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>
      <c r="B6" s="66"/>
      <c r="C6" s="66"/>
      <c r="D6" s="66"/>
      <c r="E6" s="66"/>
      <c r="F6" s="66"/>
      <c r="G6" s="66"/>
      <c r="H6" s="66"/>
      <c r="I6" s="6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0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0" ht="15.75" customHeight="1" x14ac:dyDescent="0.2">
      <c r="A9" s="50" t="s">
        <v>229</v>
      </c>
      <c r="B9" s="57">
        <v>532</v>
      </c>
      <c r="C9" s="57">
        <v>125</v>
      </c>
      <c r="D9" s="57">
        <v>87</v>
      </c>
      <c r="E9" s="57">
        <v>83</v>
      </c>
      <c r="F9" s="57">
        <v>49</v>
      </c>
      <c r="G9" s="57">
        <v>172</v>
      </c>
      <c r="H9" s="57">
        <v>18</v>
      </c>
      <c r="I9" s="118"/>
      <c r="J9" s="57">
        <f>SUM(B9:H9)</f>
        <v>1066</v>
      </c>
    </row>
    <row r="10" spans="1:10" ht="15.75" customHeight="1" x14ac:dyDescent="0.2">
      <c r="A10" s="52" t="s">
        <v>230</v>
      </c>
      <c r="B10" s="58">
        <v>284</v>
      </c>
      <c r="C10" s="58">
        <v>66</v>
      </c>
      <c r="D10" s="58">
        <v>73</v>
      </c>
      <c r="E10" s="58">
        <v>51</v>
      </c>
      <c r="F10" s="58">
        <v>37</v>
      </c>
      <c r="G10" s="58">
        <v>398</v>
      </c>
      <c r="H10" s="58">
        <v>12</v>
      </c>
      <c r="I10" s="118"/>
      <c r="J10" s="58">
        <f t="shared" ref="J10:J45" si="0">SUM(B10:H10)</f>
        <v>921</v>
      </c>
    </row>
    <row r="11" spans="1:10" ht="15.75" customHeight="1" x14ac:dyDescent="0.2">
      <c r="A11" s="50" t="s">
        <v>231</v>
      </c>
      <c r="B11" s="57">
        <v>750</v>
      </c>
      <c r="C11" s="57">
        <v>318</v>
      </c>
      <c r="D11" s="57">
        <v>248</v>
      </c>
      <c r="E11" s="57">
        <v>87</v>
      </c>
      <c r="F11" s="57">
        <v>22</v>
      </c>
      <c r="G11" s="57">
        <v>37</v>
      </c>
      <c r="H11" s="57">
        <v>111</v>
      </c>
      <c r="I11" s="118"/>
      <c r="J11" s="57">
        <f t="shared" si="0"/>
        <v>1573</v>
      </c>
    </row>
    <row r="12" spans="1:10" ht="15.75" customHeight="1" x14ac:dyDescent="0.2">
      <c r="A12" s="52" t="s">
        <v>26</v>
      </c>
      <c r="B12" s="58">
        <v>1032</v>
      </c>
      <c r="C12" s="58">
        <v>656</v>
      </c>
      <c r="D12" s="58">
        <v>773</v>
      </c>
      <c r="E12" s="58">
        <v>453</v>
      </c>
      <c r="F12" s="58">
        <v>217</v>
      </c>
      <c r="G12" s="58">
        <v>418</v>
      </c>
      <c r="H12" s="58">
        <v>176</v>
      </c>
      <c r="I12" s="118"/>
      <c r="J12" s="58">
        <f t="shared" si="0"/>
        <v>3725</v>
      </c>
    </row>
    <row r="13" spans="1:10" ht="15.75" customHeight="1" x14ac:dyDescent="0.2">
      <c r="A13" s="50" t="s">
        <v>27</v>
      </c>
      <c r="B13" s="57">
        <v>142</v>
      </c>
      <c r="C13" s="57">
        <v>72</v>
      </c>
      <c r="D13" s="57">
        <v>86</v>
      </c>
      <c r="E13" s="57">
        <v>72</v>
      </c>
      <c r="F13" s="57">
        <v>35</v>
      </c>
      <c r="G13" s="57">
        <v>140</v>
      </c>
      <c r="H13" s="57">
        <v>23</v>
      </c>
      <c r="I13" s="118"/>
      <c r="J13" s="57">
        <f t="shared" si="0"/>
        <v>570</v>
      </c>
    </row>
    <row r="14" spans="1:10" ht="15.75" customHeight="1" x14ac:dyDescent="0.2">
      <c r="A14" s="52" t="s">
        <v>28</v>
      </c>
      <c r="B14" s="58">
        <v>16</v>
      </c>
      <c r="C14" s="58">
        <v>16</v>
      </c>
      <c r="D14" s="58">
        <v>15</v>
      </c>
      <c r="E14" s="58">
        <v>24</v>
      </c>
      <c r="F14" s="58">
        <v>12</v>
      </c>
      <c r="G14" s="58">
        <v>29</v>
      </c>
      <c r="H14" s="58">
        <v>1</v>
      </c>
      <c r="I14" s="118"/>
      <c r="J14" s="58">
        <f t="shared" si="0"/>
        <v>113</v>
      </c>
    </row>
    <row r="15" spans="1:10" ht="15.75" customHeight="1" x14ac:dyDescent="0.2">
      <c r="A15" s="50" t="s">
        <v>29</v>
      </c>
      <c r="B15" s="57">
        <v>266</v>
      </c>
      <c r="C15" s="57">
        <v>136</v>
      </c>
      <c r="D15" s="57">
        <v>141</v>
      </c>
      <c r="E15" s="57">
        <v>56</v>
      </c>
      <c r="F15" s="57">
        <v>16</v>
      </c>
      <c r="G15" s="57">
        <v>28</v>
      </c>
      <c r="H15" s="57">
        <v>26</v>
      </c>
      <c r="I15" s="118"/>
      <c r="J15" s="57">
        <f t="shared" si="0"/>
        <v>669</v>
      </c>
    </row>
    <row r="16" spans="1:10" ht="15.75" customHeight="1" x14ac:dyDescent="0.2">
      <c r="A16" s="52" t="s">
        <v>30</v>
      </c>
      <c r="B16" s="58">
        <v>46</v>
      </c>
      <c r="C16" s="58">
        <v>31</v>
      </c>
      <c r="D16" s="58">
        <v>40</v>
      </c>
      <c r="E16" s="58">
        <v>38</v>
      </c>
      <c r="F16" s="58">
        <v>20</v>
      </c>
      <c r="G16" s="58">
        <v>46</v>
      </c>
      <c r="H16" s="58">
        <v>7</v>
      </c>
      <c r="I16" s="118"/>
      <c r="J16" s="58">
        <f t="shared" si="0"/>
        <v>228</v>
      </c>
    </row>
    <row r="17" spans="1:13" ht="15.75" hidden="1" customHeight="1" x14ac:dyDescent="0.2">
      <c r="A17" s="50" t="s">
        <v>31</v>
      </c>
      <c r="B17" s="57">
        <v>15</v>
      </c>
      <c r="C17" s="57">
        <v>7</v>
      </c>
      <c r="D17" s="57">
        <v>3</v>
      </c>
      <c r="E17" s="57">
        <v>7</v>
      </c>
      <c r="F17" s="57">
        <v>6</v>
      </c>
      <c r="G17" s="57">
        <v>30</v>
      </c>
      <c r="H17" s="57">
        <v>12</v>
      </c>
      <c r="I17" s="118"/>
      <c r="J17" s="57">
        <f t="shared" si="0"/>
        <v>80</v>
      </c>
    </row>
    <row r="18" spans="1:13" ht="15.75" hidden="1" customHeight="1" x14ac:dyDescent="0.2">
      <c r="A18" s="52" t="s">
        <v>32</v>
      </c>
      <c r="B18" s="58">
        <v>21</v>
      </c>
      <c r="C18" s="58">
        <v>4</v>
      </c>
      <c r="D18" s="58">
        <v>6</v>
      </c>
      <c r="E18" s="58">
        <v>3</v>
      </c>
      <c r="F18" s="58">
        <v>2</v>
      </c>
      <c r="G18" s="58">
        <v>5</v>
      </c>
      <c r="H18" s="58">
        <v>0</v>
      </c>
      <c r="I18" s="118"/>
      <c r="J18" s="58">
        <f t="shared" si="0"/>
        <v>41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1</v>
      </c>
      <c r="G19" s="57">
        <v>6</v>
      </c>
      <c r="H19" s="57">
        <v>1</v>
      </c>
      <c r="I19" s="118"/>
      <c r="J19" s="57">
        <f t="shared" si="0"/>
        <v>8</v>
      </c>
    </row>
    <row r="20" spans="1:13" ht="15.75" hidden="1" customHeight="1" x14ac:dyDescent="0.2">
      <c r="A20" s="52" t="s">
        <v>34</v>
      </c>
      <c r="B20" s="58">
        <v>7</v>
      </c>
      <c r="C20" s="58">
        <v>3</v>
      </c>
      <c r="D20" s="58">
        <v>1</v>
      </c>
      <c r="E20" s="58">
        <v>1</v>
      </c>
      <c r="F20" s="58">
        <v>0</v>
      </c>
      <c r="G20" s="58">
        <v>6</v>
      </c>
      <c r="H20" s="58">
        <v>2</v>
      </c>
      <c r="I20" s="118"/>
      <c r="J20" s="58">
        <f t="shared" si="0"/>
        <v>20</v>
      </c>
    </row>
    <row r="21" spans="1:13" ht="15.75" customHeight="1" x14ac:dyDescent="0.2">
      <c r="A21" s="50" t="s">
        <v>35</v>
      </c>
      <c r="B21" s="57">
        <v>43</v>
      </c>
      <c r="C21" s="57">
        <v>14</v>
      </c>
      <c r="D21" s="57">
        <v>10</v>
      </c>
      <c r="E21" s="57">
        <v>11</v>
      </c>
      <c r="F21" s="57">
        <v>9</v>
      </c>
      <c r="G21" s="57">
        <v>47</v>
      </c>
      <c r="H21" s="57">
        <v>15</v>
      </c>
      <c r="I21" s="118"/>
      <c r="J21" s="57">
        <f t="shared" si="0"/>
        <v>149</v>
      </c>
    </row>
    <row r="22" spans="1:13" ht="15.75" customHeight="1" x14ac:dyDescent="0.2">
      <c r="A22" s="52" t="s">
        <v>36</v>
      </c>
      <c r="B22" s="58">
        <v>10</v>
      </c>
      <c r="C22" s="58">
        <v>1</v>
      </c>
      <c r="D22" s="58">
        <v>0</v>
      </c>
      <c r="E22" s="58">
        <v>0</v>
      </c>
      <c r="F22" s="58">
        <v>0</v>
      </c>
      <c r="G22" s="58">
        <v>8</v>
      </c>
      <c r="H22" s="58">
        <v>1</v>
      </c>
      <c r="I22" s="118"/>
      <c r="J22" s="58">
        <f t="shared" si="0"/>
        <v>20</v>
      </c>
    </row>
    <row r="23" spans="1:13" ht="15.75" customHeight="1" x14ac:dyDescent="0.2">
      <c r="A23" s="50" t="s">
        <v>37</v>
      </c>
      <c r="B23" s="57">
        <v>15</v>
      </c>
      <c r="C23" s="57">
        <v>10</v>
      </c>
      <c r="D23" s="57">
        <v>9</v>
      </c>
      <c r="E23" s="57">
        <v>2</v>
      </c>
      <c r="F23" s="57">
        <v>2</v>
      </c>
      <c r="G23" s="57">
        <v>2</v>
      </c>
      <c r="H23" s="57">
        <v>2</v>
      </c>
      <c r="I23" s="118"/>
      <c r="J23" s="57">
        <f t="shared" si="0"/>
        <v>42</v>
      </c>
    </row>
    <row r="24" spans="1:13" ht="15.75" customHeight="1" x14ac:dyDescent="0.2">
      <c r="A24" s="52" t="s">
        <v>38</v>
      </c>
      <c r="B24" s="58">
        <v>26</v>
      </c>
      <c r="C24" s="58">
        <v>9</v>
      </c>
      <c r="D24" s="58">
        <v>7</v>
      </c>
      <c r="E24" s="58">
        <v>13</v>
      </c>
      <c r="F24" s="58">
        <v>5</v>
      </c>
      <c r="G24" s="58">
        <v>10</v>
      </c>
      <c r="H24" s="58">
        <v>7</v>
      </c>
      <c r="I24" s="118"/>
      <c r="J24" s="58">
        <f t="shared" si="0"/>
        <v>77</v>
      </c>
    </row>
    <row r="25" spans="1:13" ht="15.75" customHeight="1" x14ac:dyDescent="0.2">
      <c r="A25" s="50" t="s">
        <v>39</v>
      </c>
      <c r="B25" s="57">
        <v>85</v>
      </c>
      <c r="C25" s="57">
        <v>32</v>
      </c>
      <c r="D25" s="57">
        <v>30</v>
      </c>
      <c r="E25" s="57">
        <v>17</v>
      </c>
      <c r="F25" s="57">
        <v>8</v>
      </c>
      <c r="G25" s="57">
        <v>27</v>
      </c>
      <c r="H25" s="57">
        <v>13</v>
      </c>
      <c r="I25" s="118"/>
      <c r="J25" s="57">
        <f t="shared" si="0"/>
        <v>212</v>
      </c>
    </row>
    <row r="26" spans="1:13" ht="15.75" customHeight="1" x14ac:dyDescent="0.2">
      <c r="A26" s="52" t="s">
        <v>40</v>
      </c>
      <c r="B26" s="58">
        <v>322</v>
      </c>
      <c r="C26" s="58">
        <v>15</v>
      </c>
      <c r="D26" s="58">
        <v>34</v>
      </c>
      <c r="E26" s="58">
        <v>18</v>
      </c>
      <c r="F26" s="58">
        <v>2</v>
      </c>
      <c r="G26" s="58">
        <v>4</v>
      </c>
      <c r="H26" s="58">
        <v>17</v>
      </c>
      <c r="I26" s="118"/>
      <c r="J26" s="58">
        <f t="shared" si="0"/>
        <v>412</v>
      </c>
    </row>
    <row r="27" spans="1:13" ht="15.75" customHeight="1" x14ac:dyDescent="0.2">
      <c r="A27" s="50" t="s">
        <v>41</v>
      </c>
      <c r="B27" s="57">
        <v>75</v>
      </c>
      <c r="C27" s="57">
        <v>2</v>
      </c>
      <c r="D27" s="57">
        <v>5</v>
      </c>
      <c r="E27" s="57">
        <v>2</v>
      </c>
      <c r="F27" s="57">
        <v>2</v>
      </c>
      <c r="G27" s="57">
        <v>8</v>
      </c>
      <c r="H27" s="57">
        <v>0</v>
      </c>
      <c r="I27" s="118"/>
      <c r="J27" s="57">
        <f t="shared" si="0"/>
        <v>94</v>
      </c>
    </row>
    <row r="28" spans="1:13" ht="15.75" customHeight="1" x14ac:dyDescent="0.2">
      <c r="A28" s="52" t="s">
        <v>191</v>
      </c>
      <c r="B28" s="58">
        <v>148</v>
      </c>
      <c r="C28" s="58">
        <v>73</v>
      </c>
      <c r="D28" s="58">
        <v>89</v>
      </c>
      <c r="E28" s="58">
        <v>47</v>
      </c>
      <c r="F28" s="58">
        <v>28</v>
      </c>
      <c r="G28" s="58">
        <v>86</v>
      </c>
      <c r="H28" s="58">
        <v>48</v>
      </c>
      <c r="I28" s="118"/>
      <c r="J28" s="58">
        <f t="shared" si="0"/>
        <v>519</v>
      </c>
    </row>
    <row r="29" spans="1:13" ht="15.75" customHeight="1" x14ac:dyDescent="0.2">
      <c r="A29" s="50" t="s">
        <v>43</v>
      </c>
      <c r="B29" s="57">
        <v>6</v>
      </c>
      <c r="C29" s="57">
        <v>1</v>
      </c>
      <c r="D29" s="57">
        <v>1</v>
      </c>
      <c r="E29" s="57">
        <v>2</v>
      </c>
      <c r="F29" s="57">
        <v>0</v>
      </c>
      <c r="G29" s="57">
        <v>1</v>
      </c>
      <c r="H29" s="57">
        <v>0</v>
      </c>
      <c r="I29" s="118"/>
      <c r="J29" s="57">
        <f t="shared" si="0"/>
        <v>11</v>
      </c>
    </row>
    <row r="30" spans="1:13" ht="15.75" customHeight="1" x14ac:dyDescent="0.2">
      <c r="A30" s="52" t="s">
        <v>44</v>
      </c>
      <c r="B30" s="58">
        <v>20</v>
      </c>
      <c r="C30" s="58">
        <v>11</v>
      </c>
      <c r="D30" s="58">
        <v>17</v>
      </c>
      <c r="E30" s="58">
        <v>20</v>
      </c>
      <c r="F30" s="58">
        <v>10</v>
      </c>
      <c r="G30" s="58">
        <v>39</v>
      </c>
      <c r="H30" s="58">
        <v>33</v>
      </c>
      <c r="I30" s="118"/>
      <c r="J30" s="58">
        <f t="shared" si="0"/>
        <v>150</v>
      </c>
    </row>
    <row r="31" spans="1:13" ht="15.75" customHeight="1" x14ac:dyDescent="0.2">
      <c r="A31" s="50" t="s">
        <v>45</v>
      </c>
      <c r="B31" s="57">
        <v>5</v>
      </c>
      <c r="C31" s="57">
        <v>3</v>
      </c>
      <c r="D31" s="57">
        <v>1</v>
      </c>
      <c r="E31" s="57">
        <v>1</v>
      </c>
      <c r="F31" s="57">
        <v>1</v>
      </c>
      <c r="G31" s="57">
        <v>12</v>
      </c>
      <c r="H31" s="57">
        <v>7</v>
      </c>
      <c r="I31" s="118"/>
      <c r="J31" s="57">
        <f t="shared" si="0"/>
        <v>30</v>
      </c>
      <c r="M31" s="73"/>
    </row>
    <row r="32" spans="1:13" ht="15.75" customHeight="1" x14ac:dyDescent="0.2">
      <c r="A32" s="52" t="s">
        <v>46</v>
      </c>
      <c r="B32" s="58">
        <v>24</v>
      </c>
      <c r="C32" s="58">
        <v>13</v>
      </c>
      <c r="D32" s="58">
        <v>4</v>
      </c>
      <c r="E32" s="58">
        <v>9</v>
      </c>
      <c r="F32" s="58">
        <v>6</v>
      </c>
      <c r="G32" s="58">
        <v>16</v>
      </c>
      <c r="H32" s="58">
        <v>6</v>
      </c>
      <c r="I32" s="118"/>
      <c r="J32" s="58">
        <f t="shared" si="0"/>
        <v>78</v>
      </c>
    </row>
    <row r="33" spans="1:21" ht="15.75" customHeight="1" x14ac:dyDescent="0.2">
      <c r="A33" s="50" t="s">
        <v>47</v>
      </c>
      <c r="B33" s="57">
        <v>238</v>
      </c>
      <c r="C33" s="57">
        <v>86</v>
      </c>
      <c r="D33" s="57">
        <v>71</v>
      </c>
      <c r="E33" s="57">
        <v>37</v>
      </c>
      <c r="F33" s="57">
        <v>14</v>
      </c>
      <c r="G33" s="57">
        <v>24</v>
      </c>
      <c r="H33" s="57">
        <v>17</v>
      </c>
      <c r="I33" s="118"/>
      <c r="J33" s="57">
        <f t="shared" si="0"/>
        <v>487</v>
      </c>
    </row>
    <row r="34" spans="1:21" ht="15.75" customHeight="1" x14ac:dyDescent="0.2">
      <c r="A34" s="52" t="s">
        <v>48</v>
      </c>
      <c r="B34" s="58">
        <v>134</v>
      </c>
      <c r="C34" s="58">
        <v>28</v>
      </c>
      <c r="D34" s="58">
        <v>37</v>
      </c>
      <c r="E34" s="58">
        <v>30</v>
      </c>
      <c r="F34" s="58">
        <v>10</v>
      </c>
      <c r="G34" s="58">
        <v>56</v>
      </c>
      <c r="H34" s="58">
        <v>35</v>
      </c>
      <c r="I34" s="118"/>
      <c r="J34" s="58">
        <f t="shared" si="0"/>
        <v>330</v>
      </c>
      <c r="L34" s="73"/>
    </row>
    <row r="35" spans="1:21" ht="15.75" customHeight="1" x14ac:dyDescent="0.2">
      <c r="A35" s="50" t="s">
        <v>49</v>
      </c>
      <c r="B35" s="57">
        <v>129</v>
      </c>
      <c r="C35" s="57">
        <v>20</v>
      </c>
      <c r="D35" s="57">
        <v>18</v>
      </c>
      <c r="E35" s="57">
        <v>21</v>
      </c>
      <c r="F35" s="57">
        <v>13</v>
      </c>
      <c r="G35" s="57">
        <v>61</v>
      </c>
      <c r="H35" s="57">
        <v>24</v>
      </c>
      <c r="I35" s="118"/>
      <c r="J35" s="57">
        <f t="shared" si="0"/>
        <v>286</v>
      </c>
    </row>
    <row r="36" spans="1:21" ht="15.75" customHeight="1" x14ac:dyDescent="0.2">
      <c r="A36" s="52" t="s">
        <v>50</v>
      </c>
      <c r="B36" s="58">
        <v>590</v>
      </c>
      <c r="C36" s="58">
        <v>290</v>
      </c>
      <c r="D36" s="58">
        <v>214</v>
      </c>
      <c r="E36" s="58">
        <v>176</v>
      </c>
      <c r="F36" s="58">
        <v>63</v>
      </c>
      <c r="G36" s="58">
        <v>132</v>
      </c>
      <c r="H36" s="58">
        <v>137</v>
      </c>
      <c r="I36" s="118"/>
      <c r="J36" s="58">
        <f t="shared" si="0"/>
        <v>1602</v>
      </c>
    </row>
    <row r="37" spans="1:21" ht="15.75" customHeight="1" x14ac:dyDescent="0.2">
      <c r="A37" s="50" t="s">
        <v>51</v>
      </c>
      <c r="B37" s="57">
        <v>898</v>
      </c>
      <c r="C37" s="57">
        <v>259</v>
      </c>
      <c r="D37" s="57">
        <v>280</v>
      </c>
      <c r="E37" s="57">
        <v>197</v>
      </c>
      <c r="F37" s="57">
        <v>82</v>
      </c>
      <c r="G37" s="57">
        <v>261</v>
      </c>
      <c r="H37" s="57">
        <v>112</v>
      </c>
      <c r="I37" s="118"/>
      <c r="J37" s="57">
        <f t="shared" si="0"/>
        <v>2089</v>
      </c>
    </row>
    <row r="38" spans="1:21" ht="15.75" customHeight="1" x14ac:dyDescent="0.2">
      <c r="A38" s="52" t="s">
        <v>52</v>
      </c>
      <c r="B38" s="58">
        <v>195</v>
      </c>
      <c r="C38" s="58">
        <v>70</v>
      </c>
      <c r="D38" s="58">
        <v>46</v>
      </c>
      <c r="E38" s="58">
        <v>8</v>
      </c>
      <c r="F38" s="58">
        <v>5</v>
      </c>
      <c r="G38" s="58">
        <v>109</v>
      </c>
      <c r="H38" s="58">
        <v>19</v>
      </c>
      <c r="I38" s="118"/>
      <c r="J38" s="58">
        <f t="shared" si="0"/>
        <v>452</v>
      </c>
    </row>
    <row r="39" spans="1:21" ht="15.75" customHeight="1" x14ac:dyDescent="0.2">
      <c r="A39" s="50" t="s">
        <v>53</v>
      </c>
      <c r="B39" s="57">
        <v>169</v>
      </c>
      <c r="C39" s="57">
        <v>82</v>
      </c>
      <c r="D39" s="57">
        <v>56</v>
      </c>
      <c r="E39" s="57">
        <v>10</v>
      </c>
      <c r="F39" s="57">
        <v>3</v>
      </c>
      <c r="G39" s="57">
        <v>92</v>
      </c>
      <c r="H39" s="57">
        <v>16</v>
      </c>
      <c r="I39" s="118"/>
      <c r="J39" s="57">
        <f t="shared" si="0"/>
        <v>428</v>
      </c>
    </row>
    <row r="40" spans="1:21" ht="15.75" customHeight="1" x14ac:dyDescent="0.2">
      <c r="A40" s="52" t="s">
        <v>54</v>
      </c>
      <c r="B40" s="58">
        <v>142</v>
      </c>
      <c r="C40" s="58">
        <v>73</v>
      </c>
      <c r="D40" s="58">
        <v>76</v>
      </c>
      <c r="E40" s="58">
        <v>55</v>
      </c>
      <c r="F40" s="58">
        <v>46</v>
      </c>
      <c r="G40" s="58">
        <v>128</v>
      </c>
      <c r="H40" s="58">
        <v>44</v>
      </c>
      <c r="I40" s="118"/>
      <c r="J40" s="58">
        <f t="shared" si="0"/>
        <v>564</v>
      </c>
    </row>
    <row r="41" spans="1:21" ht="15.75" customHeight="1" x14ac:dyDescent="0.2">
      <c r="A41" s="50" t="s">
        <v>55</v>
      </c>
      <c r="B41" s="57">
        <v>184</v>
      </c>
      <c r="C41" s="57">
        <v>74</v>
      </c>
      <c r="D41" s="57">
        <v>66</v>
      </c>
      <c r="E41" s="57">
        <v>41</v>
      </c>
      <c r="F41" s="57">
        <v>13</v>
      </c>
      <c r="G41" s="57">
        <v>14</v>
      </c>
      <c r="H41" s="57">
        <v>22</v>
      </c>
      <c r="I41" s="118"/>
      <c r="J41" s="57">
        <f t="shared" si="0"/>
        <v>414</v>
      </c>
    </row>
    <row r="42" spans="1:21" ht="15.75" customHeight="1" x14ac:dyDescent="0.2">
      <c r="A42" s="52" t="s">
        <v>56</v>
      </c>
      <c r="B42" s="58">
        <v>28</v>
      </c>
      <c r="C42" s="58">
        <v>15</v>
      </c>
      <c r="D42" s="58">
        <v>10</v>
      </c>
      <c r="E42" s="58">
        <v>4</v>
      </c>
      <c r="F42" s="58">
        <v>2</v>
      </c>
      <c r="G42" s="58">
        <v>5</v>
      </c>
      <c r="H42" s="58">
        <v>24</v>
      </c>
      <c r="I42" s="118"/>
      <c r="J42" s="58">
        <f t="shared" si="0"/>
        <v>88</v>
      </c>
    </row>
    <row r="43" spans="1:21" ht="15.75" customHeight="1" x14ac:dyDescent="0.2">
      <c r="A43" s="50" t="s">
        <v>57</v>
      </c>
      <c r="B43" s="57">
        <v>204</v>
      </c>
      <c r="C43" s="57">
        <v>87</v>
      </c>
      <c r="D43" s="57">
        <v>85</v>
      </c>
      <c r="E43" s="57">
        <v>30</v>
      </c>
      <c r="F43" s="57">
        <v>25</v>
      </c>
      <c r="G43" s="57">
        <v>60</v>
      </c>
      <c r="H43" s="57">
        <v>18</v>
      </c>
      <c r="I43" s="118"/>
      <c r="J43" s="57">
        <f t="shared" si="0"/>
        <v>509</v>
      </c>
    </row>
    <row r="44" spans="1:21" ht="15.75" customHeight="1" x14ac:dyDescent="0.2">
      <c r="A44" s="52" t="s">
        <v>58</v>
      </c>
      <c r="B44" s="58">
        <v>68</v>
      </c>
      <c r="C44" s="58">
        <v>65</v>
      </c>
      <c r="D44" s="58">
        <v>25</v>
      </c>
      <c r="E44" s="58">
        <v>11</v>
      </c>
      <c r="F44" s="58">
        <v>4</v>
      </c>
      <c r="G44" s="58">
        <v>8</v>
      </c>
      <c r="H44" s="58">
        <v>23</v>
      </c>
      <c r="I44" s="118"/>
      <c r="J44" s="58">
        <f t="shared" si="0"/>
        <v>204</v>
      </c>
    </row>
    <row r="45" spans="1:21" ht="15.75" customHeight="1" x14ac:dyDescent="0.2">
      <c r="A45" s="50" t="s">
        <v>59</v>
      </c>
      <c r="B45" s="57">
        <v>250</v>
      </c>
      <c r="C45" s="57">
        <v>121</v>
      </c>
      <c r="D45" s="57">
        <v>188</v>
      </c>
      <c r="E45" s="57">
        <v>202</v>
      </c>
      <c r="F45" s="57">
        <v>106</v>
      </c>
      <c r="G45" s="57">
        <v>338</v>
      </c>
      <c r="H45" s="57">
        <v>149</v>
      </c>
      <c r="I45" s="118"/>
      <c r="J45" s="57">
        <f t="shared" si="0"/>
        <v>1354</v>
      </c>
    </row>
    <row r="46" spans="1:21" ht="15.75" customHeight="1" x14ac:dyDescent="0.2">
      <c r="A46" s="59"/>
    </row>
    <row r="47" spans="1:21" ht="15.75" customHeight="1" x14ac:dyDescent="0.2">
      <c r="A47" s="53" t="s">
        <v>20</v>
      </c>
      <c r="B47" s="117">
        <f>SUM(B9:B45)-SUM(B17:B20)</f>
        <v>7076</v>
      </c>
      <c r="C47" s="117">
        <f>SUM(C9:C45)-SUM(C17:C20)</f>
        <v>2874</v>
      </c>
      <c r="D47" s="117">
        <f>SUM(D9:D45)-SUM(D17:D20)</f>
        <v>2842</v>
      </c>
      <c r="E47" s="117">
        <f t="shared" ref="E47:J47" si="1">SUM(E9:E45)-SUM(E17:E20)</f>
        <v>1828</v>
      </c>
      <c r="F47" s="117">
        <f t="shared" si="1"/>
        <v>867</v>
      </c>
      <c r="G47" s="117">
        <f t="shared" si="1"/>
        <v>2816</v>
      </c>
      <c r="H47" s="117">
        <f t="shared" si="1"/>
        <v>1163</v>
      </c>
      <c r="I47" s="59"/>
      <c r="J47" s="117">
        <f t="shared" si="1"/>
        <v>19466</v>
      </c>
      <c r="K47" s="109">
        <v>6.7017909700000002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ht="15.75" customHeight="1" x14ac:dyDescent="0.2"/>
    <row r="49" spans="1:23" ht="15.75" customHeight="1" x14ac:dyDescent="0.2">
      <c r="A49" s="35" t="s">
        <v>60</v>
      </c>
      <c r="B49" s="57">
        <v>816</v>
      </c>
      <c r="C49" s="57">
        <v>191</v>
      </c>
      <c r="D49" s="57">
        <v>160</v>
      </c>
      <c r="E49" s="57">
        <v>134</v>
      </c>
      <c r="F49" s="57">
        <v>86</v>
      </c>
      <c r="G49" s="57">
        <v>570</v>
      </c>
      <c r="H49" s="57">
        <v>30</v>
      </c>
      <c r="I49" s="60"/>
      <c r="J49" s="57">
        <f>SUM(B49:H49)</f>
        <v>1987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1502</v>
      </c>
      <c r="C50" s="58">
        <v>911</v>
      </c>
      <c r="D50" s="58">
        <v>1055</v>
      </c>
      <c r="E50" s="58">
        <v>643</v>
      </c>
      <c r="F50" s="58">
        <v>300</v>
      </c>
      <c r="G50" s="58">
        <v>661</v>
      </c>
      <c r="H50" s="58">
        <v>233</v>
      </c>
      <c r="I50" s="120"/>
      <c r="J50" s="58">
        <f t="shared" ref="J50:J51" si="2">SUM(B50:H50)</f>
        <v>5305</v>
      </c>
      <c r="U50" s="41"/>
      <c r="V50" s="41"/>
      <c r="W50" s="41"/>
    </row>
    <row r="51" spans="1:23" ht="15" x14ac:dyDescent="0.2">
      <c r="A51" s="35" t="s">
        <v>62</v>
      </c>
      <c r="B51" s="57">
        <v>1946</v>
      </c>
      <c r="C51" s="57">
        <v>667</v>
      </c>
      <c r="D51" s="57">
        <v>595</v>
      </c>
      <c r="E51" s="57">
        <v>432</v>
      </c>
      <c r="F51" s="57">
        <v>173</v>
      </c>
      <c r="G51" s="57">
        <v>619</v>
      </c>
      <c r="H51" s="57">
        <v>327</v>
      </c>
      <c r="I51" s="60"/>
      <c r="J51" s="57">
        <f t="shared" si="2"/>
        <v>4759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W52"/>
  <sheetViews>
    <sheetView showGridLines="0" workbookViewId="0">
      <selection activeCell="I1" sqref="I1:I1048576"/>
    </sheetView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  <c r="I1"/>
    </row>
    <row r="2" spans="1:10" ht="15.75" customHeight="1" x14ac:dyDescent="0.2"/>
    <row r="3" spans="1:10" ht="15.75" customHeight="1" x14ac:dyDescent="0.25">
      <c r="A3" s="33" t="s">
        <v>202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>
      <c r="B6" s="66"/>
      <c r="C6" s="66"/>
      <c r="D6" s="66"/>
      <c r="E6" s="66"/>
      <c r="F6" s="66"/>
      <c r="G6" s="66"/>
      <c r="H6" s="66"/>
      <c r="I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/>
      <c r="J7" s="67" t="s">
        <v>13</v>
      </c>
    </row>
    <row r="8" spans="1:10" s="44" customFormat="1" ht="15.75" customHeight="1" x14ac:dyDescent="0.2">
      <c r="B8" s="67"/>
      <c r="C8" s="67"/>
      <c r="D8" s="67"/>
      <c r="E8" s="67"/>
      <c r="F8" s="67"/>
      <c r="G8" s="67"/>
      <c r="H8" s="67"/>
      <c r="I8"/>
      <c r="J8" s="67"/>
    </row>
    <row r="9" spans="1:10" ht="15.75" customHeight="1" x14ac:dyDescent="0.2">
      <c r="A9" s="50" t="s">
        <v>229</v>
      </c>
      <c r="B9" s="57">
        <v>318.45132000000001</v>
      </c>
      <c r="C9" s="57">
        <v>116.59327999999999</v>
      </c>
      <c r="D9" s="57">
        <v>70.592529999999996</v>
      </c>
      <c r="E9" s="57">
        <v>71.843069999999997</v>
      </c>
      <c r="F9" s="57">
        <v>42.818559999999998</v>
      </c>
      <c r="G9" s="57">
        <v>152.89090999999999</v>
      </c>
      <c r="H9" s="57">
        <v>15.61716</v>
      </c>
      <c r="I9" s="60"/>
      <c r="J9" s="57">
        <f>SUM(B9:H9)</f>
        <v>788.80682999999999</v>
      </c>
    </row>
    <row r="10" spans="1:10" ht="15.75" customHeight="1" x14ac:dyDescent="0.2">
      <c r="A10" s="52" t="s">
        <v>230</v>
      </c>
      <c r="B10" s="58">
        <v>239.28210999999999</v>
      </c>
      <c r="C10" s="58">
        <v>58.187489999999997</v>
      </c>
      <c r="D10" s="58">
        <v>61.600450000000002</v>
      </c>
      <c r="E10" s="58">
        <v>44.770159999999997</v>
      </c>
      <c r="F10" s="58">
        <v>32.339550000000003</v>
      </c>
      <c r="G10" s="58">
        <v>350.42288000000002</v>
      </c>
      <c r="H10" s="58">
        <v>10.37922</v>
      </c>
      <c r="I10" s="60"/>
      <c r="J10" s="58">
        <f t="shared" ref="J10:J45" si="0">SUM(B10:H10)</f>
        <v>796.9818600000001</v>
      </c>
    </row>
    <row r="11" spans="1:10" ht="15.75" customHeight="1" x14ac:dyDescent="0.2">
      <c r="A11" s="50" t="s">
        <v>231</v>
      </c>
      <c r="B11" s="57">
        <v>519.88399000000004</v>
      </c>
      <c r="C11" s="57">
        <v>291.76884999999999</v>
      </c>
      <c r="D11" s="57">
        <v>207.66107</v>
      </c>
      <c r="E11" s="57">
        <v>75.329629999999995</v>
      </c>
      <c r="F11" s="57">
        <v>20.376100000000001</v>
      </c>
      <c r="G11" s="57">
        <v>34.034799999999997</v>
      </c>
      <c r="H11" s="57">
        <v>100.51269000000001</v>
      </c>
      <c r="I11" s="60"/>
      <c r="J11" s="57">
        <f t="shared" si="0"/>
        <v>1249.5671299999999</v>
      </c>
    </row>
    <row r="12" spans="1:10" ht="15.75" customHeight="1" x14ac:dyDescent="0.2">
      <c r="A12" s="52" t="s">
        <v>26</v>
      </c>
      <c r="B12" s="58">
        <v>796.06374000000005</v>
      </c>
      <c r="C12" s="58">
        <v>562.68758000000003</v>
      </c>
      <c r="D12" s="58">
        <v>636.60325999999998</v>
      </c>
      <c r="E12" s="58">
        <v>386.87394999999998</v>
      </c>
      <c r="F12" s="58">
        <v>189.28522000000001</v>
      </c>
      <c r="G12" s="58">
        <v>359.09437000000003</v>
      </c>
      <c r="H12" s="58">
        <v>147.23570000000001</v>
      </c>
      <c r="I12" s="60"/>
      <c r="J12" s="58">
        <f t="shared" si="0"/>
        <v>3077.843820000001</v>
      </c>
    </row>
    <row r="13" spans="1:10" ht="15.75" customHeight="1" x14ac:dyDescent="0.2">
      <c r="A13" s="50" t="s">
        <v>27</v>
      </c>
      <c r="B13" s="57">
        <v>112.47989</v>
      </c>
      <c r="C13" s="57">
        <v>64.724630000000005</v>
      </c>
      <c r="D13" s="57">
        <v>70.933700000000002</v>
      </c>
      <c r="E13" s="57">
        <v>61.125799999999998</v>
      </c>
      <c r="F13" s="57">
        <v>29.196660000000001</v>
      </c>
      <c r="G13" s="57">
        <v>120.76467</v>
      </c>
      <c r="H13" s="57">
        <v>20.30125</v>
      </c>
      <c r="I13" s="60"/>
      <c r="J13" s="57">
        <f t="shared" si="0"/>
        <v>479.52659999999992</v>
      </c>
    </row>
    <row r="14" spans="1:10" ht="15.75" customHeight="1" x14ac:dyDescent="0.2">
      <c r="A14" s="52" t="s">
        <v>28</v>
      </c>
      <c r="B14" s="58">
        <v>14.081580000000001</v>
      </c>
      <c r="C14" s="58">
        <v>12.48113</v>
      </c>
      <c r="D14" s="58">
        <v>12.74808</v>
      </c>
      <c r="E14" s="58">
        <v>20.64866</v>
      </c>
      <c r="F14" s="58">
        <v>10.56508</v>
      </c>
      <c r="G14" s="58">
        <v>26.387450000000001</v>
      </c>
      <c r="H14" s="58">
        <v>0.99980999999999998</v>
      </c>
      <c r="I14" s="60"/>
      <c r="J14" s="58">
        <f t="shared" si="0"/>
        <v>97.911789999999996</v>
      </c>
    </row>
    <row r="15" spans="1:10" ht="15.75" customHeight="1" x14ac:dyDescent="0.2">
      <c r="A15" s="50" t="s">
        <v>29</v>
      </c>
      <c r="B15" s="57">
        <v>197.37540999999999</v>
      </c>
      <c r="C15" s="57">
        <v>118.09643</v>
      </c>
      <c r="D15" s="57">
        <v>121.01852</v>
      </c>
      <c r="E15" s="57">
        <v>50.56758</v>
      </c>
      <c r="F15" s="57">
        <v>13.70049</v>
      </c>
      <c r="G15" s="57">
        <v>25.105720000000002</v>
      </c>
      <c r="H15" s="57">
        <v>23.230840000000001</v>
      </c>
      <c r="I15" s="60"/>
      <c r="J15" s="57">
        <f t="shared" si="0"/>
        <v>549.09499000000005</v>
      </c>
    </row>
    <row r="16" spans="1:10" ht="15.75" customHeight="1" x14ac:dyDescent="0.2">
      <c r="A16" s="52" t="s">
        <v>30</v>
      </c>
      <c r="B16" s="58">
        <v>35.419449999999998</v>
      </c>
      <c r="C16" s="58">
        <v>25.77684</v>
      </c>
      <c r="D16" s="58">
        <v>33.621279999999999</v>
      </c>
      <c r="E16" s="58">
        <v>33.404850000000003</v>
      </c>
      <c r="F16" s="58">
        <v>17.06044</v>
      </c>
      <c r="G16" s="58">
        <v>40.301879999999997</v>
      </c>
      <c r="H16" s="58">
        <v>4.2013299999999996</v>
      </c>
      <c r="I16" s="60"/>
      <c r="J16" s="58">
        <f t="shared" si="0"/>
        <v>189.78607000000002</v>
      </c>
    </row>
    <row r="17" spans="1:13" ht="15.75" hidden="1" customHeight="1" x14ac:dyDescent="0.2">
      <c r="A17" s="50" t="s">
        <v>31</v>
      </c>
      <c r="B17" s="57">
        <v>13.55829</v>
      </c>
      <c r="C17" s="57">
        <v>6.49099</v>
      </c>
      <c r="D17" s="57">
        <v>2.86097</v>
      </c>
      <c r="E17" s="57">
        <v>6.9799800000000003</v>
      </c>
      <c r="F17" s="57">
        <v>5.39886</v>
      </c>
      <c r="G17" s="57">
        <v>26.94567</v>
      </c>
      <c r="H17" s="57">
        <v>10.72039</v>
      </c>
      <c r="I17" s="60"/>
      <c r="J17" s="57">
        <f t="shared" si="0"/>
        <v>72.955150000000003</v>
      </c>
    </row>
    <row r="18" spans="1:13" ht="15.75" hidden="1" customHeight="1" x14ac:dyDescent="0.2">
      <c r="A18" s="52" t="s">
        <v>32</v>
      </c>
      <c r="B18" s="58">
        <v>16.03443</v>
      </c>
      <c r="C18" s="58">
        <v>2.9339499999999998</v>
      </c>
      <c r="D18" s="58">
        <v>4.6984300000000001</v>
      </c>
      <c r="E18" s="58">
        <v>2.7686600000000001</v>
      </c>
      <c r="F18" s="58">
        <v>1.68465</v>
      </c>
      <c r="G18" s="58">
        <v>4.2337699999999998</v>
      </c>
      <c r="H18" s="58">
        <v>0</v>
      </c>
      <c r="I18" s="60"/>
      <c r="J18" s="58">
        <f t="shared" si="0"/>
        <v>32.35389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0.99980999999999998</v>
      </c>
      <c r="G19" s="57">
        <v>4.5038400000000003</v>
      </c>
      <c r="H19" s="57">
        <v>0.86134999999999995</v>
      </c>
      <c r="I19" s="60"/>
      <c r="J19" s="57">
        <f t="shared" si="0"/>
        <v>6.3650000000000002</v>
      </c>
    </row>
    <row r="20" spans="1:13" ht="15.75" hidden="1" customHeight="1" x14ac:dyDescent="0.2">
      <c r="A20" s="52" t="s">
        <v>34</v>
      </c>
      <c r="B20" s="58">
        <v>4.8761900000000002</v>
      </c>
      <c r="C20" s="58">
        <v>2.9994399999999999</v>
      </c>
      <c r="D20" s="58">
        <v>0.90749999999999997</v>
      </c>
      <c r="E20" s="58">
        <v>0.99980999999999998</v>
      </c>
      <c r="F20" s="58">
        <v>0</v>
      </c>
      <c r="G20" s="58">
        <v>4.5892799999999996</v>
      </c>
      <c r="H20" s="58">
        <v>1.99963</v>
      </c>
      <c r="I20" s="60"/>
      <c r="J20" s="58">
        <f t="shared" si="0"/>
        <v>16.371849999999998</v>
      </c>
    </row>
    <row r="21" spans="1:13" ht="15.75" customHeight="1" x14ac:dyDescent="0.2">
      <c r="A21" s="50" t="s">
        <v>35</v>
      </c>
      <c r="B21" s="57">
        <v>34.468910000000001</v>
      </c>
      <c r="C21" s="57">
        <v>12.42437</v>
      </c>
      <c r="D21" s="57">
        <v>8.4669100000000004</v>
      </c>
      <c r="E21" s="57">
        <v>10.74846</v>
      </c>
      <c r="F21" s="57">
        <v>8.0833300000000001</v>
      </c>
      <c r="G21" s="57">
        <v>40.272559999999999</v>
      </c>
      <c r="H21" s="57">
        <v>13.58136</v>
      </c>
      <c r="I21" s="60">
        <v>5684.80447</v>
      </c>
      <c r="J21" s="57">
        <f t="shared" si="0"/>
        <v>128.04589999999999</v>
      </c>
    </row>
    <row r="22" spans="1:13" ht="15.75" customHeight="1" x14ac:dyDescent="0.2">
      <c r="A22" s="52" t="s">
        <v>36</v>
      </c>
      <c r="B22" s="58">
        <v>8.6540300000000006</v>
      </c>
      <c r="C22" s="58">
        <v>0.99980999999999998</v>
      </c>
      <c r="D22" s="58">
        <v>0</v>
      </c>
      <c r="E22" s="58">
        <v>0</v>
      </c>
      <c r="F22" s="58">
        <v>0</v>
      </c>
      <c r="G22" s="58">
        <v>5.5223599999999999</v>
      </c>
      <c r="H22" s="58">
        <v>0.90749999999999997</v>
      </c>
      <c r="I22" s="60"/>
      <c r="J22" s="58">
        <f t="shared" si="0"/>
        <v>16.0837</v>
      </c>
    </row>
    <row r="23" spans="1:13" ht="15.75" customHeight="1" x14ac:dyDescent="0.2">
      <c r="A23" s="50" t="s">
        <v>37</v>
      </c>
      <c r="B23" s="57">
        <v>10.08919</v>
      </c>
      <c r="C23" s="57">
        <v>8.3658699999999993</v>
      </c>
      <c r="D23" s="57">
        <v>7.5600300000000002</v>
      </c>
      <c r="E23" s="57">
        <v>1.9621999999999999</v>
      </c>
      <c r="F23" s="57">
        <v>1.7813300000000001</v>
      </c>
      <c r="G23" s="57">
        <v>1.99963</v>
      </c>
      <c r="H23" s="57">
        <v>1.3397399999999999</v>
      </c>
      <c r="I23" s="60"/>
      <c r="J23" s="57">
        <f t="shared" si="0"/>
        <v>33.097990000000003</v>
      </c>
    </row>
    <row r="24" spans="1:13" ht="15.75" customHeight="1" x14ac:dyDescent="0.2">
      <c r="A24" s="52" t="s">
        <v>38</v>
      </c>
      <c r="B24" s="58">
        <v>17.80827</v>
      </c>
      <c r="C24" s="58">
        <v>6.2907799999999998</v>
      </c>
      <c r="D24" s="58">
        <v>5.3601900000000002</v>
      </c>
      <c r="E24" s="58">
        <v>10.738479999999999</v>
      </c>
      <c r="F24" s="58">
        <v>3.7953000000000001</v>
      </c>
      <c r="G24" s="58">
        <v>8.3508999999999993</v>
      </c>
      <c r="H24" s="58">
        <v>5.6552100000000003</v>
      </c>
      <c r="I24" s="60"/>
      <c r="J24" s="58">
        <f t="shared" si="0"/>
        <v>57.999129999999994</v>
      </c>
    </row>
    <row r="25" spans="1:13" ht="15.75" customHeight="1" x14ac:dyDescent="0.2">
      <c r="A25" s="50" t="s">
        <v>39</v>
      </c>
      <c r="B25" s="57">
        <v>62.807960000000001</v>
      </c>
      <c r="C25" s="57">
        <v>29.027629999999998</v>
      </c>
      <c r="D25" s="57">
        <v>25.972059999999999</v>
      </c>
      <c r="E25" s="57">
        <v>15.466229999999999</v>
      </c>
      <c r="F25" s="57">
        <v>7.0891299999999999</v>
      </c>
      <c r="G25" s="57">
        <v>25.261649999999999</v>
      </c>
      <c r="H25" s="57">
        <v>12.443709999999999</v>
      </c>
      <c r="I25" s="60"/>
      <c r="J25" s="57">
        <f t="shared" si="0"/>
        <v>178.06837000000002</v>
      </c>
    </row>
    <row r="26" spans="1:13" ht="15.75" customHeight="1" x14ac:dyDescent="0.2">
      <c r="A26" s="52" t="s">
        <v>40</v>
      </c>
      <c r="B26" s="58">
        <v>151.6123</v>
      </c>
      <c r="C26" s="58">
        <v>11.55991</v>
      </c>
      <c r="D26" s="58">
        <v>24.301130000000001</v>
      </c>
      <c r="E26" s="58">
        <v>12.37947</v>
      </c>
      <c r="F26" s="58">
        <v>1.9073199999999999</v>
      </c>
      <c r="G26" s="58">
        <v>3.9686900000000001</v>
      </c>
      <c r="H26" s="58">
        <v>14.12649</v>
      </c>
      <c r="I26" s="60"/>
      <c r="J26" s="58">
        <f t="shared" si="0"/>
        <v>219.85531</v>
      </c>
    </row>
    <row r="27" spans="1:13" ht="15.75" customHeight="1" x14ac:dyDescent="0.2">
      <c r="A27" s="50" t="s">
        <v>41</v>
      </c>
      <c r="B27" s="57">
        <v>31.77571</v>
      </c>
      <c r="C27" s="57">
        <v>0.98421999999999998</v>
      </c>
      <c r="D27" s="57">
        <v>3.6006999999999998</v>
      </c>
      <c r="E27" s="57">
        <v>1.79068</v>
      </c>
      <c r="F27" s="57">
        <v>1.2698799999999999</v>
      </c>
      <c r="G27" s="57">
        <v>6.3693600000000004</v>
      </c>
      <c r="H27" s="57">
        <v>0</v>
      </c>
      <c r="I27" s="60"/>
      <c r="J27" s="57">
        <f t="shared" si="0"/>
        <v>45.790550000000003</v>
      </c>
    </row>
    <row r="28" spans="1:13" ht="15.75" customHeight="1" x14ac:dyDescent="0.2">
      <c r="A28" s="52" t="s">
        <v>191</v>
      </c>
      <c r="B28" s="58">
        <v>110.26009000000001</v>
      </c>
      <c r="C28" s="58">
        <v>62.819189999999999</v>
      </c>
      <c r="D28" s="58">
        <v>79.807900000000004</v>
      </c>
      <c r="E28" s="58">
        <v>38.525539999999999</v>
      </c>
      <c r="F28" s="58">
        <v>25.178070000000002</v>
      </c>
      <c r="G28" s="58">
        <v>78.299130000000005</v>
      </c>
      <c r="H28" s="58">
        <v>41.816879999999998</v>
      </c>
      <c r="I28" s="60"/>
      <c r="J28" s="58">
        <f t="shared" si="0"/>
        <v>436.70679999999993</v>
      </c>
    </row>
    <row r="29" spans="1:13" ht="15.75" customHeight="1" x14ac:dyDescent="0.2">
      <c r="A29" s="50" t="s">
        <v>43</v>
      </c>
      <c r="B29" s="57">
        <v>1.79817</v>
      </c>
      <c r="C29" s="57">
        <v>0.99980999999999998</v>
      </c>
      <c r="D29" s="57">
        <v>0.99980999999999998</v>
      </c>
      <c r="E29" s="57">
        <v>1.7226999999999999</v>
      </c>
      <c r="F29" s="57">
        <v>0</v>
      </c>
      <c r="G29" s="57">
        <v>0.53825999999999996</v>
      </c>
      <c r="H29" s="57">
        <v>0</v>
      </c>
      <c r="I29" s="60"/>
      <c r="J29" s="57">
        <f t="shared" si="0"/>
        <v>6.0587499999999999</v>
      </c>
    </row>
    <row r="30" spans="1:13" ht="15.75" customHeight="1" x14ac:dyDescent="0.2">
      <c r="A30" s="52" t="s">
        <v>44</v>
      </c>
      <c r="B30" s="58">
        <v>18.007239999999999</v>
      </c>
      <c r="C30" s="58">
        <v>10.09605</v>
      </c>
      <c r="D30" s="58">
        <v>14.33606</v>
      </c>
      <c r="E30" s="58">
        <v>17.677910000000001</v>
      </c>
      <c r="F30" s="58">
        <v>8.3159700000000001</v>
      </c>
      <c r="G30" s="58">
        <v>32.461170000000003</v>
      </c>
      <c r="H30" s="58">
        <v>26.262709999999998</v>
      </c>
      <c r="I30" s="60"/>
      <c r="J30" s="58">
        <f t="shared" si="0"/>
        <v>127.15711000000002</v>
      </c>
    </row>
    <row r="31" spans="1:13" ht="15.75" customHeight="1" x14ac:dyDescent="0.2">
      <c r="A31" s="50" t="s">
        <v>45</v>
      </c>
      <c r="B31" s="57">
        <v>3.13354</v>
      </c>
      <c r="C31" s="57">
        <v>2.4455800000000001</v>
      </c>
      <c r="D31" s="57">
        <v>0.99980999999999998</v>
      </c>
      <c r="E31" s="57">
        <v>0.99980999999999998</v>
      </c>
      <c r="F31" s="57">
        <v>0.42599999999999999</v>
      </c>
      <c r="G31" s="57">
        <v>9.16859</v>
      </c>
      <c r="H31" s="57">
        <v>5.0271299999999997</v>
      </c>
      <c r="I31" s="60"/>
      <c r="J31" s="57">
        <f t="shared" si="0"/>
        <v>22.20046</v>
      </c>
      <c r="M31" s="73"/>
    </row>
    <row r="32" spans="1:13" ht="15.75" customHeight="1" x14ac:dyDescent="0.2">
      <c r="A32" s="52" t="s">
        <v>46</v>
      </c>
      <c r="B32" s="58">
        <v>18.054010000000002</v>
      </c>
      <c r="C32" s="58">
        <v>11.469469999999999</v>
      </c>
      <c r="D32" s="58">
        <v>2.7511999999999999</v>
      </c>
      <c r="E32" s="58">
        <v>7.2905899999999999</v>
      </c>
      <c r="F32" s="58">
        <v>4.2811700000000004</v>
      </c>
      <c r="G32" s="58">
        <v>12.72875</v>
      </c>
      <c r="H32" s="58">
        <v>5.8866100000000001</v>
      </c>
      <c r="I32" s="60"/>
      <c r="J32" s="58">
        <f t="shared" si="0"/>
        <v>62.461799999999997</v>
      </c>
    </row>
    <row r="33" spans="1:21" ht="15.75" customHeight="1" x14ac:dyDescent="0.2">
      <c r="A33" s="50" t="s">
        <v>47</v>
      </c>
      <c r="B33" s="57">
        <v>164.06349</v>
      </c>
      <c r="C33" s="57">
        <v>74.382210000000001</v>
      </c>
      <c r="D33" s="57">
        <v>59.863410000000002</v>
      </c>
      <c r="E33" s="57">
        <v>28.736979999999999</v>
      </c>
      <c r="F33" s="57">
        <v>12.022080000000001</v>
      </c>
      <c r="G33" s="57">
        <v>21.05969</v>
      </c>
      <c r="H33" s="57">
        <v>13.7928</v>
      </c>
      <c r="I33" s="60"/>
      <c r="J33" s="57">
        <f t="shared" si="0"/>
        <v>373.92066</v>
      </c>
    </row>
    <row r="34" spans="1:21" ht="15.75" customHeight="1" x14ac:dyDescent="0.2">
      <c r="A34" s="52" t="s">
        <v>48</v>
      </c>
      <c r="B34" s="58">
        <v>87.942989999999995</v>
      </c>
      <c r="C34" s="58">
        <v>23.682410000000001</v>
      </c>
      <c r="D34" s="58">
        <v>31.189419999999998</v>
      </c>
      <c r="E34" s="58">
        <v>26.988710000000001</v>
      </c>
      <c r="F34" s="58">
        <v>9.5827399999999994</v>
      </c>
      <c r="G34" s="58">
        <v>49.641359999999999</v>
      </c>
      <c r="H34" s="58">
        <v>30.258839999999999</v>
      </c>
      <c r="I34" s="60"/>
      <c r="J34" s="58">
        <f t="shared" si="0"/>
        <v>259.28647000000001</v>
      </c>
      <c r="L34" s="73"/>
    </row>
    <row r="35" spans="1:21" ht="15.75" customHeight="1" x14ac:dyDescent="0.2">
      <c r="A35" s="50" t="s">
        <v>49</v>
      </c>
      <c r="B35" s="57">
        <v>71.049090000000007</v>
      </c>
      <c r="C35" s="57">
        <v>19.388760000000001</v>
      </c>
      <c r="D35" s="57">
        <v>14.264950000000001</v>
      </c>
      <c r="E35" s="57">
        <v>19.380649999999999</v>
      </c>
      <c r="F35" s="57">
        <v>10.41789</v>
      </c>
      <c r="G35" s="57">
        <v>54.122750000000003</v>
      </c>
      <c r="H35" s="57">
        <v>22.262830000000001</v>
      </c>
      <c r="I35" s="60"/>
      <c r="J35" s="57">
        <f t="shared" si="0"/>
        <v>210.88692000000003</v>
      </c>
    </row>
    <row r="36" spans="1:21" ht="15.75" customHeight="1" x14ac:dyDescent="0.2">
      <c r="A36" s="52" t="s">
        <v>50</v>
      </c>
      <c r="B36" s="58">
        <v>405.96082999999999</v>
      </c>
      <c r="C36" s="58">
        <v>259.61829</v>
      </c>
      <c r="D36" s="58">
        <v>185.00156000000001</v>
      </c>
      <c r="E36" s="58">
        <v>157.05482000000001</v>
      </c>
      <c r="F36" s="58">
        <v>56.483499999999999</v>
      </c>
      <c r="G36" s="58">
        <v>115.59408999999999</v>
      </c>
      <c r="H36" s="58">
        <v>111.44701999999999</v>
      </c>
      <c r="I36" s="60"/>
      <c r="J36" s="58">
        <f t="shared" si="0"/>
        <v>1291.1601100000003</v>
      </c>
    </row>
    <row r="37" spans="1:21" ht="15.75" customHeight="1" x14ac:dyDescent="0.2">
      <c r="A37" s="50" t="s">
        <v>51</v>
      </c>
      <c r="B37" s="57">
        <v>536.53465000000006</v>
      </c>
      <c r="C37" s="57">
        <v>225.03149999999999</v>
      </c>
      <c r="D37" s="57">
        <v>227.95670999999999</v>
      </c>
      <c r="E37" s="57">
        <v>165.60469000000001</v>
      </c>
      <c r="F37" s="57">
        <v>75.801159999999996</v>
      </c>
      <c r="G37" s="57">
        <v>233.62814</v>
      </c>
      <c r="H37" s="57">
        <v>97.890600000000006</v>
      </c>
      <c r="I37" s="60"/>
      <c r="J37" s="57">
        <f t="shared" si="0"/>
        <v>1562.4474500000001</v>
      </c>
    </row>
    <row r="38" spans="1:21" ht="15.75" customHeight="1" x14ac:dyDescent="0.2">
      <c r="A38" s="52" t="s">
        <v>52</v>
      </c>
      <c r="B38" s="58">
        <v>137.65234000000001</v>
      </c>
      <c r="C38" s="58">
        <v>60.532649999999997</v>
      </c>
      <c r="D38" s="58">
        <v>35.616540000000001</v>
      </c>
      <c r="E38" s="58">
        <v>6.7991000000000001</v>
      </c>
      <c r="F38" s="58">
        <v>4.0110999999999999</v>
      </c>
      <c r="G38" s="58">
        <v>94.970370000000003</v>
      </c>
      <c r="H38" s="58">
        <v>16.460429999999999</v>
      </c>
      <c r="I38" s="60"/>
      <c r="J38" s="58">
        <f t="shared" si="0"/>
        <v>356.04253</v>
      </c>
    </row>
    <row r="39" spans="1:21" ht="15.75" customHeight="1" x14ac:dyDescent="0.2">
      <c r="A39" s="50" t="s">
        <v>53</v>
      </c>
      <c r="B39" s="57">
        <v>109.84905999999999</v>
      </c>
      <c r="C39" s="57">
        <v>73.061189999999996</v>
      </c>
      <c r="D39" s="57">
        <v>50.668619999999997</v>
      </c>
      <c r="E39" s="57">
        <v>7.8226199999999997</v>
      </c>
      <c r="F39" s="57">
        <v>2.4917400000000001</v>
      </c>
      <c r="G39" s="57">
        <v>80.618719999999996</v>
      </c>
      <c r="H39" s="57">
        <v>13.946859999999999</v>
      </c>
      <c r="I39" s="60"/>
      <c r="J39" s="57">
        <f t="shared" si="0"/>
        <v>338.45880999999997</v>
      </c>
    </row>
    <row r="40" spans="1:21" ht="15.75" customHeight="1" x14ac:dyDescent="0.2">
      <c r="A40" s="52" t="s">
        <v>54</v>
      </c>
      <c r="B40" s="58">
        <v>98.772530000000003</v>
      </c>
      <c r="C40" s="58">
        <v>62.914610000000003</v>
      </c>
      <c r="D40" s="58">
        <v>60.430990000000001</v>
      </c>
      <c r="E40" s="58">
        <v>47.198279999999997</v>
      </c>
      <c r="F40" s="58">
        <v>40.522669999999998</v>
      </c>
      <c r="G40" s="58">
        <v>107.01739999999999</v>
      </c>
      <c r="H40" s="58">
        <v>39.086880000000001</v>
      </c>
      <c r="I40" s="60"/>
      <c r="J40" s="58">
        <f t="shared" si="0"/>
        <v>455.94336000000004</v>
      </c>
    </row>
    <row r="41" spans="1:21" ht="15.75" customHeight="1" x14ac:dyDescent="0.2">
      <c r="A41" s="50" t="s">
        <v>55</v>
      </c>
      <c r="B41" s="57">
        <v>93.083640000000003</v>
      </c>
      <c r="C41" s="57">
        <v>68.221170000000001</v>
      </c>
      <c r="D41" s="57">
        <v>57.233829999999998</v>
      </c>
      <c r="E41" s="57">
        <v>37.29121</v>
      </c>
      <c r="F41" s="57">
        <v>10.478389999999999</v>
      </c>
      <c r="G41" s="57">
        <v>11.82499</v>
      </c>
      <c r="H41" s="57">
        <v>16.109269999999999</v>
      </c>
      <c r="I41" s="60"/>
      <c r="J41" s="57">
        <f t="shared" si="0"/>
        <v>294.24250000000001</v>
      </c>
    </row>
    <row r="42" spans="1:21" ht="15.75" customHeight="1" x14ac:dyDescent="0.2">
      <c r="A42" s="52" t="s">
        <v>56</v>
      </c>
      <c r="B42" s="58">
        <v>19.194790000000001</v>
      </c>
      <c r="C42" s="58">
        <v>13.596959999999999</v>
      </c>
      <c r="D42" s="58">
        <v>8.8517399999999995</v>
      </c>
      <c r="E42" s="58">
        <v>2.84538</v>
      </c>
      <c r="F42" s="58">
        <v>1.99963</v>
      </c>
      <c r="G42" s="58">
        <v>3.4572400000000001</v>
      </c>
      <c r="H42" s="58">
        <v>20.847629999999999</v>
      </c>
      <c r="I42" s="60"/>
      <c r="J42" s="58">
        <f t="shared" si="0"/>
        <v>70.793369999999996</v>
      </c>
    </row>
    <row r="43" spans="1:21" ht="15.75" customHeight="1" x14ac:dyDescent="0.2">
      <c r="A43" s="50" t="s">
        <v>57</v>
      </c>
      <c r="B43" s="57">
        <v>158.8586</v>
      </c>
      <c r="C43" s="57">
        <v>77.530090000000001</v>
      </c>
      <c r="D43" s="57">
        <v>69.01079</v>
      </c>
      <c r="E43" s="57">
        <v>26.49972</v>
      </c>
      <c r="F43" s="57">
        <v>22.96576</v>
      </c>
      <c r="G43" s="57">
        <v>50.621839999999999</v>
      </c>
      <c r="H43" s="57">
        <v>14.226279999999999</v>
      </c>
      <c r="I43" s="60"/>
      <c r="J43" s="57">
        <f t="shared" si="0"/>
        <v>419.71307999999999</v>
      </c>
    </row>
    <row r="44" spans="1:21" ht="15.75" customHeight="1" x14ac:dyDescent="0.2">
      <c r="A44" s="52" t="s">
        <v>58</v>
      </c>
      <c r="B44" s="58">
        <v>47.252540000000003</v>
      </c>
      <c r="C44" s="58">
        <v>57.609929999999999</v>
      </c>
      <c r="D44" s="58">
        <v>23.580120000000001</v>
      </c>
      <c r="E44" s="58">
        <v>10.21331</v>
      </c>
      <c r="F44" s="58">
        <v>2.8222999999999998</v>
      </c>
      <c r="G44" s="58">
        <v>7.3797800000000002</v>
      </c>
      <c r="H44" s="58">
        <v>20.401050000000001</v>
      </c>
      <c r="I44" s="60"/>
      <c r="J44" s="58">
        <f t="shared" si="0"/>
        <v>169.25903000000002</v>
      </c>
    </row>
    <row r="45" spans="1:21" ht="15.75" customHeight="1" x14ac:dyDescent="0.2">
      <c r="A45" s="50" t="s">
        <v>59</v>
      </c>
      <c r="B45" s="57">
        <v>173.19964999999999</v>
      </c>
      <c r="C45" s="57">
        <v>106.32695</v>
      </c>
      <c r="D45" s="57">
        <v>158.76940999999999</v>
      </c>
      <c r="E45" s="57">
        <v>172.91461000000001</v>
      </c>
      <c r="F45" s="57">
        <v>87.987279999999998</v>
      </c>
      <c r="G45" s="57">
        <v>279.38875999999999</v>
      </c>
      <c r="H45" s="57">
        <v>128.83989</v>
      </c>
      <c r="I45" s="60"/>
      <c r="J45" s="57">
        <f t="shared" si="0"/>
        <v>1107.4265499999999</v>
      </c>
    </row>
    <row r="46" spans="1:21" ht="15.75" customHeight="1" x14ac:dyDescent="0.2">
      <c r="A46" s="59"/>
      <c r="B46" s="39"/>
      <c r="C46" s="39"/>
      <c r="D46" s="39"/>
      <c r="E46" s="39"/>
      <c r="F46" s="39"/>
      <c r="G46" s="39"/>
      <c r="H46" s="39"/>
      <c r="J46" s="39"/>
    </row>
    <row r="47" spans="1:21" ht="15.75" customHeight="1" x14ac:dyDescent="0.2">
      <c r="A47" s="53" t="s">
        <v>20</v>
      </c>
      <c r="B47" s="117">
        <f>SUM(B9:B45)-SUM(B17:B20)</f>
        <v>4804.9211099999993</v>
      </c>
      <c r="C47" s="117">
        <f>SUM(C9:C45)-SUM(C17:C20)</f>
        <v>2529.6956400000004</v>
      </c>
      <c r="D47" s="117">
        <f>SUM(D9:D45)-SUM(D17:D20)</f>
        <v>2371.3727800000001</v>
      </c>
      <c r="E47" s="117">
        <f t="shared" ref="E47:J47" si="1">SUM(E9:E45)-SUM(E17:E20)</f>
        <v>1573.2158499999998</v>
      </c>
      <c r="F47" s="117">
        <f t="shared" si="1"/>
        <v>755.05584000000022</v>
      </c>
      <c r="G47" s="117">
        <f t="shared" si="1"/>
        <v>2443.2688600000006</v>
      </c>
      <c r="H47" s="117">
        <f t="shared" si="1"/>
        <v>995.09572000000003</v>
      </c>
      <c r="I47" s="59"/>
      <c r="J47" s="117">
        <f t="shared" si="1"/>
        <v>15472.625800000003</v>
      </c>
      <c r="K47" s="109">
        <v>6.7017909700000002</v>
      </c>
      <c r="L47" s="55"/>
      <c r="M47" s="55"/>
      <c r="N47" s="55"/>
      <c r="O47" s="40"/>
      <c r="P47" s="55"/>
      <c r="Q47" s="55"/>
      <c r="R47" s="55"/>
      <c r="S47" s="55"/>
      <c r="T47" s="55"/>
      <c r="U47" s="55"/>
    </row>
    <row r="48" spans="1:21" ht="15.75" customHeight="1" x14ac:dyDescent="0.2"/>
    <row r="49" spans="1:23" ht="15.75" customHeight="1" x14ac:dyDescent="0.2">
      <c r="A49" s="35" t="s">
        <v>60</v>
      </c>
      <c r="B49" s="57">
        <v>557.73342000000002</v>
      </c>
      <c r="C49" s="57">
        <v>174.78075999999999</v>
      </c>
      <c r="D49" s="57">
        <v>132.19298000000001</v>
      </c>
      <c r="E49" s="57">
        <v>116.61324</v>
      </c>
      <c r="F49" s="57">
        <v>75.158109999999994</v>
      </c>
      <c r="G49" s="57">
        <v>503.31378999999998</v>
      </c>
      <c r="H49" s="57">
        <v>25.996379999999998</v>
      </c>
      <c r="I49" s="60"/>
      <c r="J49" s="57">
        <f>SUM(B49:H49)</f>
        <v>1585.7886800000001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1155.4200699999999</v>
      </c>
      <c r="C50" s="58">
        <v>783.76661000000001</v>
      </c>
      <c r="D50" s="58">
        <v>874.92484000000002</v>
      </c>
      <c r="E50" s="58">
        <v>552.62084000000004</v>
      </c>
      <c r="F50" s="58">
        <v>259.80790000000002</v>
      </c>
      <c r="G50" s="58">
        <v>571.65409</v>
      </c>
      <c r="H50" s="58">
        <v>195.96894</v>
      </c>
      <c r="I50" s="60"/>
      <c r="J50" s="58">
        <f t="shared" ref="J50:J51" si="2">SUM(B50:H50)</f>
        <v>4394.1632899999995</v>
      </c>
      <c r="U50" s="41"/>
      <c r="V50" s="41"/>
      <c r="W50" s="41"/>
    </row>
    <row r="51" spans="1:23" ht="15" x14ac:dyDescent="0.2">
      <c r="A51" s="35" t="s">
        <v>62</v>
      </c>
      <c r="B51" s="57">
        <v>1239.1398999999999</v>
      </c>
      <c r="C51" s="57">
        <v>588.25360000000001</v>
      </c>
      <c r="D51" s="57">
        <v>494.02919000000003</v>
      </c>
      <c r="E51" s="57">
        <v>375.82798000000003</v>
      </c>
      <c r="F51" s="57">
        <v>156.29639</v>
      </c>
      <c r="G51" s="57">
        <v>547.95671000000004</v>
      </c>
      <c r="H51" s="57">
        <v>278.31972000000002</v>
      </c>
      <c r="I51" s="60"/>
      <c r="J51" s="57">
        <f t="shared" si="2"/>
        <v>3679.8234899999998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S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1" width="3.5703125" bestFit="1" customWidth="1"/>
    <col min="12" max="12" width="3.5703125" customWidth="1"/>
    <col min="13" max="13" width="2.42578125" customWidth="1"/>
  </cols>
  <sheetData>
    <row r="1" spans="1:11" s="41" customFormat="1" ht="15.75" customHeight="1" x14ac:dyDescent="0.25">
      <c r="A1" s="33" t="s">
        <v>21</v>
      </c>
    </row>
    <row r="2" spans="1:11" ht="15.75" customHeight="1" x14ac:dyDescent="0.2"/>
    <row r="3" spans="1:11" ht="15.75" customHeight="1" x14ac:dyDescent="0.25">
      <c r="A3" s="33" t="s">
        <v>206</v>
      </c>
    </row>
    <row r="4" spans="1:11" ht="15.75" customHeight="1" x14ac:dyDescent="0.25">
      <c r="A4" s="33"/>
    </row>
    <row r="5" spans="1:11" ht="15.75" customHeight="1" x14ac:dyDescent="0.2"/>
    <row r="6" spans="1:11" ht="15.75" customHeight="1" x14ac:dyDescent="0.2">
      <c r="B6" s="66"/>
      <c r="C6" s="66"/>
      <c r="D6" s="66"/>
      <c r="E6" s="66"/>
      <c r="F6" s="66"/>
      <c r="G6" s="66"/>
      <c r="H6" s="66"/>
      <c r="I6" s="66"/>
      <c r="J6" s="66"/>
    </row>
    <row r="7" spans="1:11" s="44" customFormat="1" ht="15.75" customHeight="1" x14ac:dyDescent="0.2">
      <c r="B7" s="67" t="s">
        <v>70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1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1" ht="15.75" customHeight="1" x14ac:dyDescent="0.2">
      <c r="A9" s="50" t="s">
        <v>229</v>
      </c>
      <c r="B9" s="62">
        <f>IF(OR('Tabel 5 F'!B9&lt;5,'Tabel 5 Be'!B9&lt;0.5),"-",IFERROR('Tabel 5 Be'!B9/'Tabel 5 F'!B9*100,"-"))</f>
        <v>35.023041474654377</v>
      </c>
      <c r="C9" s="62">
        <f>IF(OR('Tabel 5 F'!C9&lt;5,'Tabel 5 Be'!C9&lt;0.5),"-",IFERROR('Tabel 5 Be'!C9/'Tabel 5 F'!C9*100,"-"))</f>
        <v>8.9605734767025087</v>
      </c>
      <c r="D9" s="62">
        <f>IF(OR('Tabel 5 F'!D9&lt;5,'Tabel 5 Be'!D9&lt;0.5),"-",IFERROR('Tabel 5 Be'!D9/'Tabel 5 F'!D9*100,"-"))</f>
        <v>2.4146544546211492</v>
      </c>
      <c r="E9" s="62">
        <f>IF(OR('Tabel 5 F'!E9&lt;5,'Tabel 5 Be'!E9&lt;0.5),"-",IFERROR('Tabel 5 Be'!E9/'Tabel 5 F'!E9*100,"-"))</f>
        <v>1.6354679802955665</v>
      </c>
      <c r="F9" s="62">
        <f>IF(OR('Tabel 5 F'!F9&lt;5,'Tabel 5 Be'!F9&lt;0.5),"-",IFERROR('Tabel 5 Be'!F9/'Tabel 5 F'!F9*100,"-"))</f>
        <v>1.0383555838101293</v>
      </c>
      <c r="G9" s="62">
        <f>IF(OR('Tabel 5 F'!G9&lt;5,'Tabel 5 Be'!G9&lt;0.5),"-",IFERROR('Tabel 5 Be'!G9/'Tabel 5 F'!G9*100,"-"))</f>
        <v>1.2539184952978055</v>
      </c>
      <c r="H9" s="62">
        <f>IF(OR('Tabel 5 F'!H9&lt;5,'Tabel 5 Be'!H9&lt;0.5),"-",IFERROR('Tabel 5 Be'!H9/'Tabel 5 F'!H9*100,"-"))</f>
        <v>2.0642201834862388</v>
      </c>
      <c r="I9" s="101"/>
      <c r="J9" s="62">
        <f>IF(OR('Tabel 5 F'!J9&lt;5,'Tabel 5 Be'!J9&lt;0.5),"-",IFERROR('Tabel 5 Be'!J9/'Tabel 5 F'!J9*100,"-"))</f>
        <v>3.449838187702265</v>
      </c>
      <c r="K9" s="100"/>
    </row>
    <row r="10" spans="1:11" ht="15.75" customHeight="1" x14ac:dyDescent="0.2">
      <c r="A10" s="52" t="s">
        <v>230</v>
      </c>
      <c r="B10" s="63">
        <f>IF(OR('Tabel 5 F'!B10&lt;5,'Tabel 5 Be'!B10&lt;0.5),"-",IFERROR('Tabel 5 Be'!B10/'Tabel 5 F'!B10*100,"-"))</f>
        <v>29.36918304033092</v>
      </c>
      <c r="C10" s="63">
        <f>IF(OR('Tabel 5 F'!C10&lt;5,'Tabel 5 Be'!C10&lt;0.5),"-",IFERROR('Tabel 5 Be'!C10/'Tabel 5 F'!C10*100,"-"))</f>
        <v>7.096774193548387</v>
      </c>
      <c r="D10" s="63">
        <f>IF(OR('Tabel 5 F'!D10&lt;5,'Tabel 5 Be'!D10&lt;0.5),"-",IFERROR('Tabel 5 Be'!D10/'Tabel 5 F'!D10*100,"-"))</f>
        <v>3.7037037037037033</v>
      </c>
      <c r="E10" s="63">
        <f>IF(OR('Tabel 5 F'!E10&lt;5,'Tabel 5 Be'!E10&lt;0.5),"-",IFERROR('Tabel 5 Be'!E10/'Tabel 5 F'!E10*100,"-"))</f>
        <v>1.9303557910673734</v>
      </c>
      <c r="F10" s="63">
        <f>IF(OR('Tabel 5 F'!F10&lt;5,'Tabel 5 Be'!F10&lt;0.5),"-",IFERROR('Tabel 5 Be'!F10/'Tabel 5 F'!F10*100,"-"))</f>
        <v>1.0431350436989004</v>
      </c>
      <c r="G10" s="63">
        <f>IF(OR('Tabel 5 F'!G10&lt;5,'Tabel 5 Be'!G10&lt;0.5),"-",IFERROR('Tabel 5 Be'!G10/'Tabel 5 F'!G10*100,"-"))</f>
        <v>1.7259323503902861</v>
      </c>
      <c r="H10" s="63">
        <f>IF(OR('Tabel 5 F'!H10&lt;5,'Tabel 5 Be'!H10&lt;0.5),"-",IFERROR('Tabel 5 Be'!H10/'Tabel 5 F'!H10*100,"-"))</f>
        <v>1.6597510373443984</v>
      </c>
      <c r="I10" s="101"/>
      <c r="J10" s="63">
        <f>IF(OR('Tabel 5 F'!J10&lt;5,'Tabel 5 Be'!J10&lt;0.5),"-",IFERROR('Tabel 5 Be'!J10/'Tabel 5 F'!J10*100,"-"))</f>
        <v>2.7216312056737588</v>
      </c>
      <c r="K10" s="100"/>
    </row>
    <row r="11" spans="1:11" ht="15.75" customHeight="1" x14ac:dyDescent="0.2">
      <c r="A11" s="50" t="s">
        <v>231</v>
      </c>
      <c r="B11" s="62">
        <f>IF(OR('Tabel 5 F'!B11&lt;5,'Tabel 5 Be'!B11&lt;0.5),"-",IFERROR('Tabel 5 Be'!B11/'Tabel 5 F'!B11*100,"-"))</f>
        <v>40.085515766969536</v>
      </c>
      <c r="C11" s="62">
        <f>IF(OR('Tabel 5 F'!C11&lt;5,'Tabel 5 Be'!C11&lt;0.5),"-",IFERROR('Tabel 5 Be'!C11/'Tabel 5 F'!C11*100,"-"))</f>
        <v>18.119658119658119</v>
      </c>
      <c r="D11" s="62">
        <f>IF(OR('Tabel 5 F'!D11&lt;5,'Tabel 5 Be'!D11&lt;0.5),"-",IFERROR('Tabel 5 Be'!D11/'Tabel 5 F'!D11*100,"-"))</f>
        <v>5.8052434456928843</v>
      </c>
      <c r="E11" s="62">
        <f>IF(OR('Tabel 5 F'!E11&lt;5,'Tabel 5 Be'!E11&lt;0.5),"-",IFERROR('Tabel 5 Be'!E11/'Tabel 5 F'!E11*100,"-"))</f>
        <v>3.0971876112495549</v>
      </c>
      <c r="F11" s="62">
        <f>IF(OR('Tabel 5 F'!F11&lt;5,'Tabel 5 Be'!F11&lt;0.5),"-",IFERROR('Tabel 5 Be'!F11/'Tabel 5 F'!F11*100,"-"))</f>
        <v>1.639344262295082</v>
      </c>
      <c r="G11" s="62">
        <f>IF(OR('Tabel 5 F'!G11&lt;5,'Tabel 5 Be'!G11&lt;0.5),"-",IFERROR('Tabel 5 Be'!G11/'Tabel 5 F'!G11*100,"-"))</f>
        <v>2.0240700218818382</v>
      </c>
      <c r="H11" s="62">
        <f>IF(OR('Tabel 5 F'!H11&lt;5,'Tabel 5 Be'!H11&lt;0.5),"-",IFERROR('Tabel 5 Be'!H11/'Tabel 5 F'!H11*100,"-"))</f>
        <v>4.1760722347629802</v>
      </c>
      <c r="I11" s="101"/>
      <c r="J11" s="62">
        <f>IF(OR('Tabel 5 F'!J11&lt;5,'Tabel 5 Be'!J11&lt;0.5),"-",IFERROR('Tabel 5 Be'!J11/'Tabel 5 F'!J11*100,"-"))</f>
        <v>9.5131539159358933</v>
      </c>
      <c r="K11" s="100"/>
    </row>
    <row r="12" spans="1:11" ht="15.75" customHeight="1" x14ac:dyDescent="0.2">
      <c r="A12" s="52" t="s">
        <v>26</v>
      </c>
      <c r="B12" s="63">
        <f>IF(OR('Tabel 5 F'!B12&lt;5,'Tabel 5 Be'!B12&lt;0.5),"-",IFERROR('Tabel 5 Be'!B12/'Tabel 5 F'!B12*100,"-"))</f>
        <v>38.550616361598806</v>
      </c>
      <c r="C12" s="63">
        <f>IF(OR('Tabel 5 F'!C12&lt;5,'Tabel 5 Be'!C12&lt;0.5),"-",IFERROR('Tabel 5 Be'!C12/'Tabel 5 F'!C12*100,"-"))</f>
        <v>26.666666666666668</v>
      </c>
      <c r="D12" s="63">
        <f>IF(OR('Tabel 5 F'!D12&lt;5,'Tabel 5 Be'!D12&lt;0.5),"-",IFERROR('Tabel 5 Be'!D12/'Tabel 5 F'!D12*100,"-"))</f>
        <v>11.756653992395437</v>
      </c>
      <c r="E12" s="63">
        <f>IF(OR('Tabel 5 F'!E12&lt;5,'Tabel 5 Be'!E12&lt;0.5),"-",IFERROR('Tabel 5 Be'!E12/'Tabel 5 F'!E12*100,"-"))</f>
        <v>6.2612301313061502</v>
      </c>
      <c r="F12" s="63">
        <f>IF(OR('Tabel 5 F'!F12&lt;5,'Tabel 5 Be'!F12&lt;0.5),"-",IFERROR('Tabel 5 Be'!F12/'Tabel 5 F'!F12*100,"-"))</f>
        <v>3.3848073623459678</v>
      </c>
      <c r="G12" s="63">
        <f>IF(OR('Tabel 5 F'!G12&lt;5,'Tabel 5 Be'!G12&lt;0.5),"-",IFERROR('Tabel 5 Be'!G12/'Tabel 5 F'!G12*100,"-"))</f>
        <v>3.5357807477584164</v>
      </c>
      <c r="H12" s="63">
        <f>IF(OR('Tabel 5 F'!H12&lt;5,'Tabel 5 Be'!H12&lt;0.5),"-",IFERROR('Tabel 5 Be'!H12/'Tabel 5 F'!H12*100,"-"))</f>
        <v>5.5224348917477251</v>
      </c>
      <c r="I12" s="101"/>
      <c r="J12" s="63">
        <f>IF(OR('Tabel 5 F'!J12&lt;5,'Tabel 5 Be'!J12&lt;0.5),"-",IFERROR('Tabel 5 Be'!J12/'Tabel 5 F'!J12*100,"-"))</f>
        <v>9.2278346173854882</v>
      </c>
      <c r="K12" s="100"/>
    </row>
    <row r="13" spans="1:11" ht="15.75" customHeight="1" x14ac:dyDescent="0.2">
      <c r="A13" s="50" t="s">
        <v>27</v>
      </c>
      <c r="B13" s="62">
        <f>IF(OR('Tabel 5 F'!B13&lt;5,'Tabel 5 Be'!B13&lt;0.5),"-",IFERROR('Tabel 5 Be'!B13/'Tabel 5 F'!B13*100,"-"))</f>
        <v>36.597938144329895</v>
      </c>
      <c r="C13" s="62">
        <f>IF(OR('Tabel 5 F'!C13&lt;5,'Tabel 5 Be'!C13&lt;0.5),"-",IFERROR('Tabel 5 Be'!C13/'Tabel 5 F'!C13*100,"-"))</f>
        <v>16.628175519630485</v>
      </c>
      <c r="D13" s="62">
        <f>IF(OR('Tabel 5 F'!D13&lt;5,'Tabel 5 Be'!D13&lt;0.5),"-",IFERROR('Tabel 5 Be'!D13/'Tabel 5 F'!D13*100,"-"))</f>
        <v>6.3468634686346865</v>
      </c>
      <c r="E13" s="62">
        <f>IF(OR('Tabel 5 F'!E13&lt;5,'Tabel 5 Be'!E13&lt;0.5),"-",IFERROR('Tabel 5 Be'!E13/'Tabel 5 F'!E13*100,"-"))</f>
        <v>4.1958041958041958</v>
      </c>
      <c r="F13" s="62">
        <f>IF(OR('Tabel 5 F'!F13&lt;5,'Tabel 5 Be'!F13&lt;0.5),"-",IFERROR('Tabel 5 Be'!F13/'Tabel 5 F'!F13*100,"-"))</f>
        <v>1.66270783847981</v>
      </c>
      <c r="G13" s="62">
        <f>IF(OR('Tabel 5 F'!G13&lt;5,'Tabel 5 Be'!G13&lt;0.5),"-",IFERROR('Tabel 5 Be'!G13/'Tabel 5 F'!G13*100,"-"))</f>
        <v>1.6686531585220501</v>
      </c>
      <c r="H13" s="62">
        <f>IF(OR('Tabel 5 F'!H13&lt;5,'Tabel 5 Be'!H13&lt;0.5),"-",IFERROR('Tabel 5 Be'!H13/'Tabel 5 F'!H13*100,"-"))</f>
        <v>4.1970802919708028</v>
      </c>
      <c r="I13" s="101"/>
      <c r="J13" s="62">
        <f>IF(OR('Tabel 5 F'!J13&lt;5,'Tabel 5 Be'!J13&lt;0.5),"-",IFERROR('Tabel 5 Be'!J13/'Tabel 5 F'!J13*100,"-"))</f>
        <v>3.8165383327753597</v>
      </c>
      <c r="K13" s="100"/>
    </row>
    <row r="14" spans="1:11" ht="15.75" customHeight="1" x14ac:dyDescent="0.2">
      <c r="A14" s="52" t="s">
        <v>28</v>
      </c>
      <c r="B14" s="63">
        <f>IF(OR('Tabel 5 F'!B14&lt;5,'Tabel 5 Be'!B14&lt;0.5),"-",IFERROR('Tabel 5 Be'!B14/'Tabel 5 F'!B14*100,"-"))</f>
        <v>41.025641025641022</v>
      </c>
      <c r="C14" s="63">
        <f>IF(OR('Tabel 5 F'!C14&lt;5,'Tabel 5 Be'!C14&lt;0.5),"-",IFERROR('Tabel 5 Be'!C14/'Tabel 5 F'!C14*100,"-"))</f>
        <v>26.229508196721312</v>
      </c>
      <c r="D14" s="63">
        <f>IF(OR('Tabel 5 F'!D14&lt;5,'Tabel 5 Be'!D14&lt;0.5),"-",IFERROR('Tabel 5 Be'!D14/'Tabel 5 F'!D14*100,"-"))</f>
        <v>5.5147058823529411</v>
      </c>
      <c r="E14" s="63">
        <f>IF(OR('Tabel 5 F'!E14&lt;5,'Tabel 5 Be'!E14&lt;0.5),"-",IFERROR('Tabel 5 Be'!E14/'Tabel 5 F'!E14*100,"-"))</f>
        <v>4.1522491349480966</v>
      </c>
      <c r="F14" s="63">
        <f>IF(OR('Tabel 5 F'!F14&lt;5,'Tabel 5 Be'!F14&lt;0.5),"-",IFERROR('Tabel 5 Be'!F14/'Tabel 5 F'!F14*100,"-"))</f>
        <v>3.1007751937984498</v>
      </c>
      <c r="G14" s="63">
        <f>IF(OR('Tabel 5 F'!G14&lt;5,'Tabel 5 Be'!G14&lt;0.5),"-",IFERROR('Tabel 5 Be'!G14/'Tabel 5 F'!G14*100,"-"))</f>
        <v>3.2547699214365879</v>
      </c>
      <c r="H14" s="63">
        <f>IF(OR('Tabel 5 F'!H14&lt;5,'Tabel 5 Be'!H14&lt;0.5),"-",IFERROR('Tabel 5 Be'!H14/'Tabel 5 F'!H14*100,"-"))</f>
        <v>1.0309278350515463</v>
      </c>
      <c r="I14" s="101"/>
      <c r="J14" s="63">
        <f>IF(OR('Tabel 5 F'!J14&lt;5,'Tabel 5 Be'!J14&lt;0.5),"-",IFERROR('Tabel 5 Be'!J14/'Tabel 5 F'!J14*100,"-"))</f>
        <v>4.860215053763441</v>
      </c>
      <c r="K14" s="100"/>
    </row>
    <row r="15" spans="1:11" ht="15.75" customHeight="1" x14ac:dyDescent="0.2">
      <c r="A15" s="50" t="s">
        <v>29</v>
      </c>
      <c r="B15" s="62">
        <f>IF(OR('Tabel 5 F'!B15&lt;5,'Tabel 5 Be'!B15&lt;0.5),"-",IFERROR('Tabel 5 Be'!B15/'Tabel 5 F'!B15*100,"-"))</f>
        <v>39.465875370919882</v>
      </c>
      <c r="C15" s="62">
        <f>IF(OR('Tabel 5 F'!C15&lt;5,'Tabel 5 Be'!C15&lt;0.5),"-",IFERROR('Tabel 5 Be'!C15/'Tabel 5 F'!C15*100,"-"))</f>
        <v>21.283255086071986</v>
      </c>
      <c r="D15" s="62">
        <f>IF(OR('Tabel 5 F'!D15&lt;5,'Tabel 5 Be'!D15&lt;0.5),"-",IFERROR('Tabel 5 Be'!D15/'Tabel 5 F'!D15*100,"-"))</f>
        <v>10.553892215568862</v>
      </c>
      <c r="E15" s="62">
        <f>IF(OR('Tabel 5 F'!E15&lt;5,'Tabel 5 Be'!E15&lt;0.5),"-",IFERROR('Tabel 5 Be'!E15/'Tabel 5 F'!E15*100,"-"))</f>
        <v>7.4866310160427805</v>
      </c>
      <c r="F15" s="62">
        <f>IF(OR('Tabel 5 F'!F15&lt;5,'Tabel 5 Be'!F15&lt;0.5),"-",IFERROR('Tabel 5 Be'!F15/'Tabel 5 F'!F15*100,"-"))</f>
        <v>4.1994750656167978</v>
      </c>
      <c r="G15" s="62">
        <f>IF(OR('Tabel 5 F'!G15&lt;5,'Tabel 5 Be'!G15&lt;0.5),"-",IFERROR('Tabel 5 Be'!G15/'Tabel 5 F'!G15*100,"-"))</f>
        <v>4.674457429048414</v>
      </c>
      <c r="H15" s="62">
        <f>IF(OR('Tabel 5 F'!H15&lt;5,'Tabel 5 Be'!H15&lt;0.5),"-",IFERROR('Tabel 5 Be'!H15/'Tabel 5 F'!H15*100,"-"))</f>
        <v>8.1761006289308167</v>
      </c>
      <c r="I15" s="101"/>
      <c r="J15" s="62">
        <f>IF(OR('Tabel 5 F'!J15&lt;5,'Tabel 5 Be'!J15&lt;0.5),"-",IFERROR('Tabel 5 Be'!J15/'Tabel 5 F'!J15*100,"-"))</f>
        <v>14.249201277955272</v>
      </c>
      <c r="K15" s="100"/>
    </row>
    <row r="16" spans="1:11" ht="15.75" customHeight="1" x14ac:dyDescent="0.2">
      <c r="A16" s="52" t="s">
        <v>30</v>
      </c>
      <c r="B16" s="63">
        <f>IF(OR('Tabel 5 F'!B16&lt;5,'Tabel 5 Be'!B16&lt;0.5),"-",IFERROR('Tabel 5 Be'!B16/'Tabel 5 F'!B16*100,"-"))</f>
        <v>25.274725274725274</v>
      </c>
      <c r="C16" s="63">
        <f>IF(OR('Tabel 5 F'!C16&lt;5,'Tabel 5 Be'!C16&lt;0.5),"-",IFERROR('Tabel 5 Be'!C16/'Tabel 5 F'!C16*100,"-"))</f>
        <v>21.527777777777779</v>
      </c>
      <c r="D16" s="63">
        <f>IF(OR('Tabel 5 F'!D16&lt;5,'Tabel 5 Be'!D16&lt;0.5),"-",IFERROR('Tabel 5 Be'!D16/'Tabel 5 F'!D16*100,"-"))</f>
        <v>11.799410029498524</v>
      </c>
      <c r="E16" s="63">
        <f>IF(OR('Tabel 5 F'!E16&lt;5,'Tabel 5 Be'!E16&lt;0.5),"-",IFERROR('Tabel 5 Be'!E16/'Tabel 5 F'!E16*100,"-"))</f>
        <v>7.7079107505070992</v>
      </c>
      <c r="F16" s="63">
        <f>IF(OR('Tabel 5 F'!F16&lt;5,'Tabel 5 Be'!F16&lt;0.5),"-",IFERROR('Tabel 5 Be'!F16/'Tabel 5 F'!F16*100,"-"))</f>
        <v>3.215434083601286</v>
      </c>
      <c r="G16" s="63">
        <f>IF(OR('Tabel 5 F'!G16&lt;5,'Tabel 5 Be'!G16&lt;0.5),"-",IFERROR('Tabel 5 Be'!G16/'Tabel 5 F'!G16*100,"-"))</f>
        <v>3.463855421686747</v>
      </c>
      <c r="H16" s="63">
        <f>IF(OR('Tabel 5 F'!H16&lt;5,'Tabel 5 Be'!H16&lt;0.5),"-",IFERROR('Tabel 5 Be'!H16/'Tabel 5 F'!H16*100,"-"))</f>
        <v>5.1094890510948909</v>
      </c>
      <c r="I16" s="101"/>
      <c r="J16" s="63">
        <f>IF(OR('Tabel 5 F'!J16&lt;5,'Tabel 5 Be'!J16&lt;0.5),"-",IFERROR('Tabel 5 Be'!J16/'Tabel 5 F'!J16*100,"-"))</f>
        <v>7.0261941448382128</v>
      </c>
      <c r="K16" s="100"/>
    </row>
    <row r="17" spans="1:11" ht="15" hidden="1" customHeight="1" x14ac:dyDescent="0.2">
      <c r="A17" s="50" t="s">
        <v>31</v>
      </c>
      <c r="B17" s="62">
        <f>IF(OR('Tabel 5 F'!B17&lt;5,'Tabel 5 Be'!B17&lt;0.5),"-",IFERROR('Tabel 5 Be'!B17/'Tabel 5 F'!B17*100,"-"))</f>
        <v>21.739130434782609</v>
      </c>
      <c r="C17" s="62">
        <f>IF(OR('Tabel 5 F'!C17&lt;5,'Tabel 5 Be'!C17&lt;0.5),"-",IFERROR('Tabel 5 Be'!C17/'Tabel 5 F'!C17*100,"-"))</f>
        <v>17.073170731707318</v>
      </c>
      <c r="D17" s="62">
        <f>IF(OR('Tabel 5 F'!D17&lt;5,'Tabel 5 Be'!D17&lt;0.5),"-",IFERROR('Tabel 5 Be'!D17/'Tabel 5 F'!D17*100,"-"))</f>
        <v>3.3333333333333335</v>
      </c>
      <c r="E17" s="62">
        <f>IF(OR('Tabel 5 F'!E17&lt;5,'Tabel 5 Be'!E17&lt;0.5),"-",IFERROR('Tabel 5 Be'!E17/'Tabel 5 F'!E17*100,"-"))</f>
        <v>4.4585987261146496</v>
      </c>
      <c r="F17" s="62">
        <f>IF(OR('Tabel 5 F'!F17&lt;5,'Tabel 5 Be'!F17&lt;0.5),"-",IFERROR('Tabel 5 Be'!F17/'Tabel 5 F'!F17*100,"-"))</f>
        <v>2.7522935779816518</v>
      </c>
      <c r="G17" s="62">
        <f>IF(OR('Tabel 5 F'!G17&lt;5,'Tabel 5 Be'!G17&lt;0.5),"-",IFERROR('Tabel 5 Be'!G17/'Tabel 5 F'!G17*100,"-"))</f>
        <v>1.9442644199611145</v>
      </c>
      <c r="H17" s="62">
        <f>IF(OR('Tabel 5 F'!H17&lt;5,'Tabel 5 Be'!H17&lt;0.5),"-",IFERROR('Tabel 5 Be'!H17/'Tabel 5 F'!H17*100,"-"))</f>
        <v>4.0677966101694913</v>
      </c>
      <c r="I17" s="101"/>
      <c r="J17" s="62">
        <f>IF(OR('Tabel 5 F'!J17&lt;5,'Tabel 5 Be'!J17&lt;0.5),"-",IFERROR('Tabel 5 Be'!J17/'Tabel 5 F'!J17*100,"-"))</f>
        <v>3.3153750518027354</v>
      </c>
      <c r="K17" s="100"/>
    </row>
    <row r="18" spans="1:11" ht="15" hidden="1" customHeight="1" x14ac:dyDescent="0.2">
      <c r="A18" s="52" t="s">
        <v>32</v>
      </c>
      <c r="B18" s="63">
        <f>IF(OR('Tabel 5 F'!B18&lt;5,'Tabel 5 Be'!B18&lt;0.5),"-",IFERROR('Tabel 5 Be'!B18/'Tabel 5 F'!B18*100,"-"))</f>
        <v>50</v>
      </c>
      <c r="C18" s="63">
        <f>IF(OR('Tabel 5 F'!C18&lt;5,'Tabel 5 Be'!C18&lt;0.5),"-",IFERROR('Tabel 5 Be'!C18/'Tabel 5 F'!C18*100,"-"))</f>
        <v>14.814814814814813</v>
      </c>
      <c r="D18" s="63">
        <f>IF(OR('Tabel 5 F'!D18&lt;5,'Tabel 5 Be'!D18&lt;0.5),"-",IFERROR('Tabel 5 Be'!D18/'Tabel 5 F'!D18*100,"-"))</f>
        <v>5.3097345132743365</v>
      </c>
      <c r="E18" s="63">
        <f>IF(OR('Tabel 5 F'!E18&lt;5,'Tabel 5 Be'!E18&lt;0.5),"-",IFERROR('Tabel 5 Be'!E18/'Tabel 5 F'!E18*100,"-"))</f>
        <v>3.296703296703297</v>
      </c>
      <c r="F18" s="63">
        <f>IF(OR('Tabel 5 F'!F18&lt;5,'Tabel 5 Be'!F18&lt;0.5),"-",IFERROR('Tabel 5 Be'!F18/'Tabel 5 F'!F18*100,"-"))</f>
        <v>1.9047619047619049</v>
      </c>
      <c r="G18" s="63">
        <f>IF(OR('Tabel 5 F'!G18&lt;5,'Tabel 5 Be'!G18&lt;0.5),"-",IFERROR('Tabel 5 Be'!G18/'Tabel 5 F'!G18*100,"-"))</f>
        <v>2</v>
      </c>
      <c r="H18" s="63" t="str">
        <f>IF(OR('Tabel 5 F'!H18&lt;5,'Tabel 5 Be'!H18&lt;0.5),"-",IFERROR('Tabel 5 Be'!H18/'Tabel 5 F'!H18*100,"-"))</f>
        <v>-</v>
      </c>
      <c r="I18" s="101"/>
      <c r="J18" s="63">
        <f>IF(OR('Tabel 5 F'!J18&lt;5,'Tabel 5 Be'!J18&lt;0.5),"-",IFERROR('Tabel 5 Be'!J18/'Tabel 5 F'!J18*100,"-"))</f>
        <v>6.0205580029368582</v>
      </c>
      <c r="K18" s="100"/>
    </row>
    <row r="19" spans="1:11" ht="15" hidden="1" customHeight="1" x14ac:dyDescent="0.2">
      <c r="A19" s="50" t="s">
        <v>33</v>
      </c>
      <c r="B19" s="62" t="str">
        <f>IF(OR('Tabel 5 F'!B19&lt;5,'Tabel 5 Be'!B19&lt;0.5),"-",IFERROR('Tabel 5 Be'!B19/'Tabel 5 F'!B19*100,"-"))</f>
        <v>-</v>
      </c>
      <c r="C19" s="62" t="str">
        <f>IF(OR('Tabel 5 F'!C19&lt;5,'Tabel 5 Be'!C19&lt;0.5),"-",IFERROR('Tabel 5 Be'!C19/'Tabel 5 F'!C19*100,"-"))</f>
        <v>-</v>
      </c>
      <c r="D19" s="62" t="str">
        <f>IF(OR('Tabel 5 F'!D19&lt;5,'Tabel 5 Be'!D19&lt;0.5),"-",IFERROR('Tabel 5 Be'!D19/'Tabel 5 F'!D19*100,"-"))</f>
        <v>-</v>
      </c>
      <c r="E19" s="62" t="str">
        <f>IF(OR('Tabel 5 F'!E19&lt;5,'Tabel 5 Be'!E19&lt;0.5),"-",IFERROR('Tabel 5 Be'!E19/'Tabel 5 F'!E19*100,"-"))</f>
        <v>-</v>
      </c>
      <c r="F19" s="62">
        <f>IF(OR('Tabel 5 F'!F19&lt;5,'Tabel 5 Be'!F19&lt;0.5),"-",IFERROR('Tabel 5 Be'!F19/'Tabel 5 F'!F19*100,"-"))</f>
        <v>3.225806451612903</v>
      </c>
      <c r="G19" s="62">
        <f>IF(OR('Tabel 5 F'!G19&lt;5,'Tabel 5 Be'!G19&lt;0.5),"-",IFERROR('Tabel 5 Be'!G19/'Tabel 5 F'!G19*100,"-"))</f>
        <v>2.42914979757085</v>
      </c>
      <c r="H19" s="62">
        <f>IF(OR('Tabel 5 F'!H19&lt;5,'Tabel 5 Be'!H19&lt;0.5),"-",IFERROR('Tabel 5 Be'!H19/'Tabel 5 F'!H19*100,"-"))</f>
        <v>3.5714285714285712</v>
      </c>
      <c r="I19" s="101"/>
      <c r="J19" s="62">
        <f>IF(OR('Tabel 5 F'!J19&lt;5,'Tabel 5 Be'!J19&lt;0.5),"-",IFERROR('Tabel 5 Be'!J19/'Tabel 5 F'!J19*100,"-"))</f>
        <v>2.4242424242424243</v>
      </c>
      <c r="K19" s="100"/>
    </row>
    <row r="20" spans="1:11" ht="15" hidden="1" customHeight="1" x14ac:dyDescent="0.2">
      <c r="A20" s="52" t="s">
        <v>34</v>
      </c>
      <c r="B20" s="63">
        <f>IF(OR('Tabel 5 F'!B20&lt;5,'Tabel 5 Be'!B20&lt;0.5),"-",IFERROR('Tabel 5 Be'!B20/'Tabel 5 F'!B20*100,"-"))</f>
        <v>38.888888888888893</v>
      </c>
      <c r="C20" s="63">
        <f>IF(OR('Tabel 5 F'!C20&lt;5,'Tabel 5 Be'!C20&lt;0.5),"-",IFERROR('Tabel 5 Be'!C20/'Tabel 5 F'!C20*100,"-"))</f>
        <v>23.076923076923077</v>
      </c>
      <c r="D20" s="63">
        <f>IF(OR('Tabel 5 F'!D20&lt;5,'Tabel 5 Be'!D20&lt;0.5),"-",IFERROR('Tabel 5 Be'!D20/'Tabel 5 F'!D20*100,"-"))</f>
        <v>4.3478260869565215</v>
      </c>
      <c r="E20" s="63">
        <f>IF(OR('Tabel 5 F'!E20&lt;5,'Tabel 5 Be'!E20&lt;0.5),"-",IFERROR('Tabel 5 Be'!E20/'Tabel 5 F'!E20*100,"-"))</f>
        <v>2.8571428571428572</v>
      </c>
      <c r="F20" s="63" t="str">
        <f>IF(OR('Tabel 5 F'!F20&lt;5,'Tabel 5 Be'!F20&lt;0.5),"-",IFERROR('Tabel 5 Be'!F20/'Tabel 5 F'!F20*100,"-"))</f>
        <v>-</v>
      </c>
      <c r="G20" s="63">
        <f>IF(OR('Tabel 5 F'!G20&lt;5,'Tabel 5 Be'!G20&lt;0.5),"-",IFERROR('Tabel 5 Be'!G20/'Tabel 5 F'!G20*100,"-"))</f>
        <v>2.1428571428571428</v>
      </c>
      <c r="H20" s="63">
        <f>IF(OR('Tabel 5 F'!H20&lt;5,'Tabel 5 Be'!H20&lt;0.5),"-",IFERROR('Tabel 5 Be'!H20/'Tabel 5 F'!H20*100,"-"))</f>
        <v>3.4482758620689653</v>
      </c>
      <c r="I20" s="101"/>
      <c r="J20" s="63">
        <f>IF(OR('Tabel 5 F'!J20&lt;5,'Tabel 5 Be'!J20&lt;0.5),"-",IFERROR('Tabel 5 Be'!J20/'Tabel 5 F'!J20*100,"-"))</f>
        <v>3.8986354775828458</v>
      </c>
      <c r="K20" s="100"/>
    </row>
    <row r="21" spans="1:11" ht="15.75" customHeight="1" x14ac:dyDescent="0.2">
      <c r="A21" s="50" t="s">
        <v>35</v>
      </c>
      <c r="B21" s="62">
        <f>IF(OR('Tabel 5 F'!B21&lt;5,'Tabel 5 Be'!B21&lt;0.5),"-",IFERROR('Tabel 5 Be'!B21/'Tabel 5 F'!B21*100,"-"))</f>
        <v>33.333333333333329</v>
      </c>
      <c r="C21" s="62">
        <f>IF(OR('Tabel 5 F'!C21&lt;5,'Tabel 5 Be'!C21&lt;0.5),"-",IFERROR('Tabel 5 Be'!C21/'Tabel 5 F'!C21*100,"-"))</f>
        <v>16.867469879518072</v>
      </c>
      <c r="D21" s="62">
        <f>IF(OR('Tabel 5 F'!D21&lt;5,'Tabel 5 Be'!D21&lt;0.5),"-",IFERROR('Tabel 5 Be'!D21/'Tabel 5 F'!D21*100,"-"))</f>
        <v>4.3478260869565215</v>
      </c>
      <c r="E21" s="62">
        <f>IF(OR('Tabel 5 F'!E21&lt;5,'Tabel 5 Be'!E21&lt;0.5),"-",IFERROR('Tabel 5 Be'!E21/'Tabel 5 F'!E21*100,"-"))</f>
        <v>3.6544850498338874</v>
      </c>
      <c r="F21" s="62">
        <f>IF(OR('Tabel 5 F'!F21&lt;5,'Tabel 5 Be'!F21&lt;0.5),"-",IFERROR('Tabel 5 Be'!F21/'Tabel 5 F'!F21*100,"-"))</f>
        <v>2.0454545454545454</v>
      </c>
      <c r="G21" s="62">
        <f>IF(OR('Tabel 5 F'!G21&lt;5,'Tabel 5 Be'!G21&lt;0.5),"-",IFERROR('Tabel 5 Be'!G21/'Tabel 5 F'!G21*100,"-"))</f>
        <v>2.0258620689655169</v>
      </c>
      <c r="H21" s="62">
        <f>IF(OR('Tabel 5 F'!H21&lt;5,'Tabel 5 Be'!H21&lt;0.5),"-",IFERROR('Tabel 5 Be'!H21/'Tabel 5 F'!H21*100,"-"))</f>
        <v>3.4562211981566824</v>
      </c>
      <c r="I21" s="101"/>
      <c r="J21" s="62">
        <f>IF(OR('Tabel 5 F'!J21&lt;5,'Tabel 5 Be'!J21&lt;0.5),"-",IFERROR('Tabel 5 Be'!J21/'Tabel 5 F'!J21*100,"-"))</f>
        <v>3.7846075692151384</v>
      </c>
      <c r="K21" s="100"/>
    </row>
    <row r="22" spans="1:11" ht="15.75" customHeight="1" x14ac:dyDescent="0.2">
      <c r="A22" s="52" t="s">
        <v>36</v>
      </c>
      <c r="B22" s="63">
        <f>IF(OR('Tabel 5 F'!B22&lt;5,'Tabel 5 Be'!B22&lt;0.5),"-",IFERROR('Tabel 5 Be'!B22/'Tabel 5 F'!B22*100,"-"))</f>
        <v>62.5</v>
      </c>
      <c r="C22" s="63">
        <f>IF(OR('Tabel 5 F'!C22&lt;5,'Tabel 5 Be'!C22&lt;0.5),"-",IFERROR('Tabel 5 Be'!C22/'Tabel 5 F'!C22*100,"-"))</f>
        <v>5.2631578947368416</v>
      </c>
      <c r="D22" s="63" t="str">
        <f>IF(OR('Tabel 5 F'!D22&lt;5,'Tabel 5 Be'!D22&lt;0.5),"-",IFERROR('Tabel 5 Be'!D22/'Tabel 5 F'!D22*100,"-"))</f>
        <v>-</v>
      </c>
      <c r="E22" s="63" t="str">
        <f>IF(OR('Tabel 5 F'!E22&lt;5,'Tabel 5 Be'!E22&lt;0.5),"-",IFERROR('Tabel 5 Be'!E22/'Tabel 5 F'!E22*100,"-"))</f>
        <v>-</v>
      </c>
      <c r="F22" s="63" t="str">
        <f>IF(OR('Tabel 5 F'!F22&lt;5,'Tabel 5 Be'!F22&lt;0.5),"-",IFERROR('Tabel 5 Be'!F22/'Tabel 5 F'!F22*100,"-"))</f>
        <v>-</v>
      </c>
      <c r="G22" s="63">
        <f>IF(OR('Tabel 5 F'!G22&lt;5,'Tabel 5 Be'!G22&lt;0.5),"-",IFERROR('Tabel 5 Be'!G22/'Tabel 5 F'!G22*100,"-"))</f>
        <v>3.6036036036036037</v>
      </c>
      <c r="H22" s="63">
        <f>IF(OR('Tabel 5 F'!H22&lt;5,'Tabel 5 Be'!H22&lt;0.5),"-",IFERROR('Tabel 5 Be'!H22/'Tabel 5 F'!H22*100,"-"))</f>
        <v>3.4482758620689653</v>
      </c>
      <c r="I22" s="101"/>
      <c r="J22" s="63">
        <f>IF(OR('Tabel 5 F'!J22&lt;5,'Tabel 5 Be'!J22&lt;0.5),"-",IFERROR('Tabel 5 Be'!J22/'Tabel 5 F'!J22*100,"-"))</f>
        <v>5.6179775280898872</v>
      </c>
      <c r="K22" s="100"/>
    </row>
    <row r="23" spans="1:11" ht="15.75" customHeight="1" x14ac:dyDescent="0.2">
      <c r="A23" s="50" t="s">
        <v>37</v>
      </c>
      <c r="B23" s="62">
        <f>IF(OR('Tabel 5 F'!B23&lt;5,'Tabel 5 Be'!B23&lt;0.5),"-",IFERROR('Tabel 5 Be'!B23/'Tabel 5 F'!B23*100,"-"))</f>
        <v>34.883720930232556</v>
      </c>
      <c r="C23" s="62">
        <f>IF(OR('Tabel 5 F'!C23&lt;5,'Tabel 5 Be'!C23&lt;0.5),"-",IFERROR('Tabel 5 Be'!C23/'Tabel 5 F'!C23*100,"-"))</f>
        <v>27.777777777777779</v>
      </c>
      <c r="D23" s="62">
        <f>IF(OR('Tabel 5 F'!D23&lt;5,'Tabel 5 Be'!D23&lt;0.5),"-",IFERROR('Tabel 5 Be'!D23/'Tabel 5 F'!D23*100,"-"))</f>
        <v>7.6923076923076925</v>
      </c>
      <c r="E23" s="62">
        <f>IF(OR('Tabel 5 F'!E23&lt;5,'Tabel 5 Be'!E23&lt;0.5),"-",IFERROR('Tabel 5 Be'!E23/'Tabel 5 F'!E23*100,"-"))</f>
        <v>3.1746031746031744</v>
      </c>
      <c r="F23" s="62">
        <f>IF(OR('Tabel 5 F'!F23&lt;5,'Tabel 5 Be'!F23&lt;0.5),"-",IFERROR('Tabel 5 Be'!F23/'Tabel 5 F'!F23*100,"-"))</f>
        <v>4</v>
      </c>
      <c r="G23" s="62">
        <f>IF(OR('Tabel 5 F'!G23&lt;5,'Tabel 5 Be'!G23&lt;0.5),"-",IFERROR('Tabel 5 Be'!G23/'Tabel 5 F'!G23*100,"-"))</f>
        <v>5</v>
      </c>
      <c r="H23" s="62">
        <f>IF(OR('Tabel 5 F'!H23&lt;5,'Tabel 5 Be'!H23&lt;0.5),"-",IFERROR('Tabel 5 Be'!H23/'Tabel 5 F'!H23*100,"-"))</f>
        <v>6.4516129032258061</v>
      </c>
      <c r="I23" s="101"/>
      <c r="J23" s="62">
        <f>IF(OR('Tabel 5 F'!J23&lt;5,'Tabel 5 Be'!J23&lt;0.5),"-",IFERROR('Tabel 5 Be'!J23/'Tabel 5 F'!J23*100,"-"))</f>
        <v>11.052631578947368</v>
      </c>
      <c r="K23" s="100"/>
    </row>
    <row r="24" spans="1:11" ht="15.75" customHeight="1" x14ac:dyDescent="0.2">
      <c r="A24" s="52" t="s">
        <v>38</v>
      </c>
      <c r="B24" s="63">
        <f>IF(OR('Tabel 5 F'!B24&lt;5,'Tabel 5 Be'!B24&lt;0.5),"-",IFERROR('Tabel 5 Be'!B24/'Tabel 5 F'!B24*100,"-"))</f>
        <v>21.487603305785125</v>
      </c>
      <c r="C24" s="63">
        <f>IF(OR('Tabel 5 F'!C24&lt;5,'Tabel 5 Be'!C24&lt;0.5),"-",IFERROR('Tabel 5 Be'!C24/'Tabel 5 F'!C24*100,"-"))</f>
        <v>9.375</v>
      </c>
      <c r="D24" s="63">
        <f>IF(OR('Tabel 5 F'!D24&lt;5,'Tabel 5 Be'!D24&lt;0.5),"-",IFERROR('Tabel 5 Be'!D24/'Tabel 5 F'!D24*100,"-"))</f>
        <v>2.2801302931596092</v>
      </c>
      <c r="E24" s="63">
        <f>IF(OR('Tabel 5 F'!E24&lt;5,'Tabel 5 Be'!E24&lt;0.5),"-",IFERROR('Tabel 5 Be'!E24/'Tabel 5 F'!E24*100,"-"))</f>
        <v>3.5812672176308542</v>
      </c>
      <c r="F24" s="63">
        <f>IF(OR('Tabel 5 F'!F24&lt;5,'Tabel 5 Be'!F24&lt;0.5),"-",IFERROR('Tabel 5 Be'!F24/'Tabel 5 F'!F24*100,"-"))</f>
        <v>1.7301038062283738</v>
      </c>
      <c r="G24" s="63">
        <f>IF(OR('Tabel 5 F'!G24&lt;5,'Tabel 5 Be'!G24&lt;0.5),"-",IFERROR('Tabel 5 Be'!G24/'Tabel 5 F'!G24*100,"-"))</f>
        <v>1.1467889908256881</v>
      </c>
      <c r="H24" s="63">
        <f>IF(OR('Tabel 5 F'!H24&lt;5,'Tabel 5 Be'!H24&lt;0.5),"-",IFERROR('Tabel 5 Be'!H24/'Tabel 5 F'!H24*100,"-"))</f>
        <v>2.8455284552845526</v>
      </c>
      <c r="I24" s="101"/>
      <c r="J24" s="63">
        <f>IF(OR('Tabel 5 F'!J24&lt;5,'Tabel 5 Be'!J24&lt;0.5),"-",IFERROR('Tabel 5 Be'!J24/'Tabel 5 F'!J24*100,"-"))</f>
        <v>3.3565823888404531</v>
      </c>
      <c r="K24" s="100"/>
    </row>
    <row r="25" spans="1:11" ht="15.75" customHeight="1" x14ac:dyDescent="0.2">
      <c r="A25" s="50" t="s">
        <v>39</v>
      </c>
      <c r="B25" s="62">
        <f>IF(OR('Tabel 5 F'!B25&lt;5,'Tabel 5 Be'!B25&lt;0.5),"-",IFERROR('Tabel 5 Be'!B25/'Tabel 5 F'!B25*100,"-"))</f>
        <v>30.2491103202847</v>
      </c>
      <c r="C25" s="62">
        <f>IF(OR('Tabel 5 F'!C25&lt;5,'Tabel 5 Be'!C25&lt;0.5),"-",IFERROR('Tabel 5 Be'!C25/'Tabel 5 F'!C25*100,"-"))</f>
        <v>12.648221343873518</v>
      </c>
      <c r="D25" s="62">
        <f>IF(OR('Tabel 5 F'!D25&lt;5,'Tabel 5 Be'!D25&lt;0.5),"-",IFERROR('Tabel 5 Be'!D25/'Tabel 5 F'!D25*100,"-"))</f>
        <v>4.7543581616481774</v>
      </c>
      <c r="E25" s="62">
        <f>IF(OR('Tabel 5 F'!E25&lt;5,'Tabel 5 Be'!E25&lt;0.5),"-",IFERROR('Tabel 5 Be'!E25/'Tabel 5 F'!E25*100,"-"))</f>
        <v>1.8065887353878853</v>
      </c>
      <c r="F25" s="62">
        <f>IF(OR('Tabel 5 F'!F25&lt;5,'Tabel 5 Be'!F25&lt;0.5),"-",IFERROR('Tabel 5 Be'!F25/'Tabel 5 F'!F25*100,"-"))</f>
        <v>1.335559265442404</v>
      </c>
      <c r="G25" s="62">
        <f>IF(OR('Tabel 5 F'!G25&lt;5,'Tabel 5 Be'!G25&lt;0.5),"-",IFERROR('Tabel 5 Be'!G25/'Tabel 5 F'!G25*100,"-"))</f>
        <v>1.3567839195979898</v>
      </c>
      <c r="H25" s="62">
        <f>IF(OR('Tabel 5 F'!H25&lt;5,'Tabel 5 Be'!H25&lt;0.5),"-",IFERROR('Tabel 5 Be'!H25/'Tabel 5 F'!H25*100,"-"))</f>
        <v>2.7196652719665275</v>
      </c>
      <c r="I25" s="101"/>
      <c r="J25" s="62">
        <f>IF(OR('Tabel 5 F'!J25&lt;5,'Tabel 5 Be'!J25&lt;0.5),"-",IFERROR('Tabel 5 Be'!J25/'Tabel 5 F'!J25*100,"-"))</f>
        <v>4.0982022037502421</v>
      </c>
      <c r="K25" s="100"/>
    </row>
    <row r="26" spans="1:11" ht="15.75" customHeight="1" x14ac:dyDescent="0.2">
      <c r="A26" s="52" t="s">
        <v>40</v>
      </c>
      <c r="B26" s="63">
        <f>IF(OR('Tabel 5 F'!B26&lt;5,'Tabel 5 Be'!B26&lt;0.5),"-",IFERROR('Tabel 5 Be'!B26/'Tabel 5 F'!B26*100,"-"))</f>
        <v>32.690355329949242</v>
      </c>
      <c r="C26" s="63">
        <f>IF(OR('Tabel 5 F'!C26&lt;5,'Tabel 5 Be'!C26&lt;0.5),"-",IFERROR('Tabel 5 Be'!C26/'Tabel 5 F'!C26*100,"-"))</f>
        <v>1.6483516483516485</v>
      </c>
      <c r="D26" s="63">
        <f>IF(OR('Tabel 5 F'!D26&lt;5,'Tabel 5 Be'!D26&lt;0.5),"-",IFERROR('Tabel 5 Be'!D26/'Tabel 5 F'!D26*100,"-"))</f>
        <v>1.6528925619834711</v>
      </c>
      <c r="E26" s="63">
        <f>IF(OR('Tabel 5 F'!E26&lt;5,'Tabel 5 Be'!E26&lt;0.5),"-",IFERROR('Tabel 5 Be'!E26/'Tabel 5 F'!E26*100,"-"))</f>
        <v>0.89775561097256862</v>
      </c>
      <c r="F26" s="63">
        <f>IF(OR('Tabel 5 F'!F26&lt;5,'Tabel 5 Be'!F26&lt;0.5),"-",IFERROR('Tabel 5 Be'!F26/'Tabel 5 F'!F26*100,"-"))</f>
        <v>0.19960079840319359</v>
      </c>
      <c r="G26" s="63">
        <f>IF(OR('Tabel 5 F'!G26&lt;5,'Tabel 5 Be'!G26&lt;0.5),"-",IFERROR('Tabel 5 Be'!G26/'Tabel 5 F'!G26*100,"-"))</f>
        <v>0.13114754098360656</v>
      </c>
      <c r="H26" s="63">
        <f>IF(OR('Tabel 5 F'!H26&lt;5,'Tabel 5 Be'!H26&lt;0.5),"-",IFERROR('Tabel 5 Be'!H26/'Tabel 5 F'!H26*100,"-"))</f>
        <v>1.1169513797634691</v>
      </c>
      <c r="I26" s="101"/>
      <c r="J26" s="63">
        <f>IF(OR('Tabel 5 F'!J26&lt;5,'Tabel 5 Be'!J26&lt;0.5),"-",IFERROR('Tabel 5 Be'!J26/'Tabel 5 F'!J26*100,"-"))</f>
        <v>3.5729771919174396</v>
      </c>
      <c r="K26" s="100"/>
    </row>
    <row r="27" spans="1:11" ht="15.75" customHeight="1" x14ac:dyDescent="0.2">
      <c r="A27" s="50" t="s">
        <v>41</v>
      </c>
      <c r="B27" s="62">
        <f>IF(OR('Tabel 5 F'!B27&lt;5,'Tabel 5 Be'!B27&lt;0.5),"-",IFERROR('Tabel 5 Be'!B27/'Tabel 5 F'!B27*100,"-"))</f>
        <v>70.09345794392523</v>
      </c>
      <c r="C27" s="62">
        <f>IF(OR('Tabel 5 F'!C27&lt;5,'Tabel 5 Be'!C27&lt;0.5),"-",IFERROR('Tabel 5 Be'!C27/'Tabel 5 F'!C27*100,"-"))</f>
        <v>1.9230769230769231</v>
      </c>
      <c r="D27" s="62">
        <f>IF(OR('Tabel 5 F'!D27&lt;5,'Tabel 5 Be'!D27&lt;0.5),"-",IFERROR('Tabel 5 Be'!D27/'Tabel 5 F'!D27*100,"-"))</f>
        <v>1.9230769230769231</v>
      </c>
      <c r="E27" s="62">
        <f>IF(OR('Tabel 5 F'!E27&lt;5,'Tabel 5 Be'!E27&lt;0.5),"-",IFERROR('Tabel 5 Be'!E27/'Tabel 5 F'!E27*100,"-"))</f>
        <v>0.53333333333333333</v>
      </c>
      <c r="F27" s="62">
        <f>IF(OR('Tabel 5 F'!F27&lt;5,'Tabel 5 Be'!F27&lt;0.5),"-",IFERROR('Tabel 5 Be'!F27/'Tabel 5 F'!F27*100,"-"))</f>
        <v>0.81967213114754101</v>
      </c>
      <c r="G27" s="62">
        <f>IF(OR('Tabel 5 F'!G27&lt;5,'Tabel 5 Be'!G27&lt;0.5),"-",IFERROR('Tabel 5 Be'!G27/'Tabel 5 F'!G27*100,"-"))</f>
        <v>1.0062893081761006</v>
      </c>
      <c r="H27" s="62" t="str">
        <f>IF(OR('Tabel 5 F'!H27&lt;5,'Tabel 5 Be'!H27&lt;0.5),"-",IFERROR('Tabel 5 Be'!H27/'Tabel 5 F'!H27*100,"-"))</f>
        <v>-</v>
      </c>
      <c r="I27" s="101"/>
      <c r="J27" s="62">
        <f>IF(OR('Tabel 5 F'!J27&lt;5,'Tabel 5 Be'!J27&lt;0.5),"-",IFERROR('Tabel 5 Be'!J27/'Tabel 5 F'!J27*100,"-"))</f>
        <v>4.5742092457420922</v>
      </c>
      <c r="K27" s="100"/>
    </row>
    <row r="28" spans="1:11" ht="15.75" customHeight="1" x14ac:dyDescent="0.2">
      <c r="A28" s="52" t="s">
        <v>191</v>
      </c>
      <c r="B28" s="63">
        <f>IF(OR('Tabel 5 F'!B28&lt;5,'Tabel 5 Be'!B28&lt;0.5),"-",IFERROR('Tabel 5 Be'!B28/'Tabel 5 F'!B28*100,"-"))</f>
        <v>47.133757961783438</v>
      </c>
      <c r="C28" s="63">
        <f>IF(OR('Tabel 5 F'!C28&lt;5,'Tabel 5 Be'!C28&lt;0.5),"-",IFERROR('Tabel 5 Be'!C28/'Tabel 5 F'!C28*100,"-"))</f>
        <v>26.44927536231884</v>
      </c>
      <c r="D28" s="63">
        <f>IF(OR('Tabel 5 F'!D28&lt;5,'Tabel 5 Be'!D28&lt;0.5),"-",IFERROR('Tabel 5 Be'!D28/'Tabel 5 F'!D28*100,"-"))</f>
        <v>11.055900621118013</v>
      </c>
      <c r="E28" s="63">
        <f>IF(OR('Tabel 5 F'!E28&lt;5,'Tabel 5 Be'!E28&lt;0.5),"-",IFERROR('Tabel 5 Be'!E28/'Tabel 5 F'!E28*100,"-"))</f>
        <v>4.7188755020080322</v>
      </c>
      <c r="F28" s="63">
        <f>IF(OR('Tabel 5 F'!F28&lt;5,'Tabel 5 Be'!F28&lt;0.5),"-",IFERROR('Tabel 5 Be'!F28/'Tabel 5 F'!F28*100,"-"))</f>
        <v>2.9535864978902953</v>
      </c>
      <c r="G28" s="63">
        <f>IF(OR('Tabel 5 F'!G28&lt;5,'Tabel 5 Be'!G28&lt;0.5),"-",IFERROR('Tabel 5 Be'!G28/'Tabel 5 F'!G28*100,"-"))</f>
        <v>3.2649962034927862</v>
      </c>
      <c r="H28" s="63">
        <f>IF(OR('Tabel 5 F'!H28&lt;5,'Tabel 5 Be'!H28&lt;0.5),"-",IFERROR('Tabel 5 Be'!H28/'Tabel 5 F'!H28*100,"-"))</f>
        <v>5.6603773584905666</v>
      </c>
      <c r="I28" s="101"/>
      <c r="J28" s="63">
        <f>IF(OR('Tabel 5 F'!J28&lt;5,'Tabel 5 Be'!J28&lt;0.5),"-",IFERROR('Tabel 5 Be'!J28/'Tabel 5 F'!J28*100,"-"))</f>
        <v>7.6088550065972731</v>
      </c>
      <c r="K28" s="100"/>
    </row>
    <row r="29" spans="1:11" ht="15.75" customHeight="1" x14ac:dyDescent="0.2">
      <c r="A29" s="50" t="s">
        <v>43</v>
      </c>
      <c r="B29" s="62">
        <f>IF(OR('Tabel 5 F'!B29&lt;5,'Tabel 5 Be'!B29&lt;0.5),"-",IFERROR('Tabel 5 Be'!B29/'Tabel 5 F'!B29*100,"-"))</f>
        <v>35.294117647058826</v>
      </c>
      <c r="C29" s="62">
        <f>IF(OR('Tabel 5 F'!C29&lt;5,'Tabel 5 Be'!C29&lt;0.5),"-",IFERROR('Tabel 5 Be'!C29/'Tabel 5 F'!C29*100,"-"))</f>
        <v>4.1666666666666661</v>
      </c>
      <c r="D29" s="62">
        <f>IF(OR('Tabel 5 F'!D29&lt;5,'Tabel 5 Be'!D29&lt;0.5),"-",IFERROR('Tabel 5 Be'!D29/'Tabel 5 F'!D29*100,"-"))</f>
        <v>2.3255813953488373</v>
      </c>
      <c r="E29" s="62">
        <f>IF(OR('Tabel 5 F'!E29&lt;5,'Tabel 5 Be'!E29&lt;0.5),"-",IFERROR('Tabel 5 Be'!E29/'Tabel 5 F'!E29*100,"-"))</f>
        <v>1.9417475728155338</v>
      </c>
      <c r="F29" s="62" t="str">
        <f>IF(OR('Tabel 5 F'!F29&lt;5,'Tabel 5 Be'!F29&lt;0.5),"-",IFERROR('Tabel 5 Be'!F29/'Tabel 5 F'!F29*100,"-"))</f>
        <v>-</v>
      </c>
      <c r="G29" s="62">
        <f>IF(OR('Tabel 5 F'!G29&lt;5,'Tabel 5 Be'!G29&lt;0.5),"-",IFERROR('Tabel 5 Be'!G29/'Tabel 5 F'!G29*100,"-"))</f>
        <v>0.1984126984126984</v>
      </c>
      <c r="H29" s="62" t="str">
        <f>IF(OR('Tabel 5 F'!H29&lt;5,'Tabel 5 Be'!H29&lt;0.5),"-",IFERROR('Tabel 5 Be'!H29/'Tabel 5 F'!H29*100,"-"))</f>
        <v>-</v>
      </c>
      <c r="I29" s="101"/>
      <c r="J29" s="62">
        <f>IF(OR('Tabel 5 F'!J29&lt;5,'Tabel 5 Be'!J29&lt;0.5),"-",IFERROR('Tabel 5 Be'!J29/'Tabel 5 F'!J29*100,"-"))</f>
        <v>1.2895662368112544</v>
      </c>
      <c r="K29" s="100"/>
    </row>
    <row r="30" spans="1:11" ht="15.75" customHeight="1" x14ac:dyDescent="0.2">
      <c r="A30" s="52" t="s">
        <v>44</v>
      </c>
      <c r="B30" s="63">
        <f>IF(OR('Tabel 5 F'!B30&lt;5,'Tabel 5 Be'!B30&lt;0.5),"-",IFERROR('Tabel 5 Be'!B30/'Tabel 5 F'!B30*100,"-"))</f>
        <v>33.333333333333329</v>
      </c>
      <c r="C30" s="63">
        <f>IF(OR('Tabel 5 F'!C30&lt;5,'Tabel 5 Be'!C30&lt;0.5),"-",IFERROR('Tabel 5 Be'!C30/'Tabel 5 F'!C30*100,"-"))</f>
        <v>20.37037037037037</v>
      </c>
      <c r="D30" s="63">
        <f>IF(OR('Tabel 5 F'!D30&lt;5,'Tabel 5 Be'!D30&lt;0.5),"-",IFERROR('Tabel 5 Be'!D30/'Tabel 5 F'!D30*100,"-"))</f>
        <v>5.9440559440559442</v>
      </c>
      <c r="E30" s="63">
        <f>IF(OR('Tabel 5 F'!E30&lt;5,'Tabel 5 Be'!E30&lt;0.5),"-",IFERROR('Tabel 5 Be'!E30/'Tabel 5 F'!E30*100,"-"))</f>
        <v>5.2631578947368416</v>
      </c>
      <c r="F30" s="63">
        <f>IF(OR('Tabel 5 F'!F30&lt;5,'Tabel 5 Be'!F30&lt;0.5),"-",IFERROR('Tabel 5 Be'!F30/'Tabel 5 F'!F30*100,"-"))</f>
        <v>2.604166666666667</v>
      </c>
      <c r="G30" s="63">
        <f>IF(OR('Tabel 5 F'!G30&lt;5,'Tabel 5 Be'!G30&lt;0.5),"-",IFERROR('Tabel 5 Be'!G30/'Tabel 5 F'!G30*100,"-"))</f>
        <v>3.2883642495784149</v>
      </c>
      <c r="H30" s="63">
        <f>IF(OR('Tabel 5 F'!H30&lt;5,'Tabel 5 Be'!H30&lt;0.5),"-",IFERROR('Tabel 5 Be'!H30/'Tabel 5 F'!H30*100,"-"))</f>
        <v>2.698282910874898</v>
      </c>
      <c r="I30" s="101"/>
      <c r="J30" s="63">
        <f>IF(OR('Tabel 5 F'!J30&lt;5,'Tabel 5 Be'!J30&lt;0.5),"-",IFERROR('Tabel 5 Be'!J30/'Tabel 5 F'!J30*100,"-"))</f>
        <v>4.1981528127623848</v>
      </c>
      <c r="K30" s="100"/>
    </row>
    <row r="31" spans="1:11" ht="15.75" customHeight="1" x14ac:dyDescent="0.2">
      <c r="A31" s="50" t="s">
        <v>45</v>
      </c>
      <c r="B31" s="62">
        <f>IF(OR('Tabel 5 F'!B31&lt;5,'Tabel 5 Be'!B31&lt;0.5),"-",IFERROR('Tabel 5 Be'!B31/'Tabel 5 F'!B31*100,"-"))</f>
        <v>45.454545454545453</v>
      </c>
      <c r="C31" s="62">
        <f>IF(OR('Tabel 5 F'!C31&lt;5,'Tabel 5 Be'!C31&lt;0.5),"-",IFERROR('Tabel 5 Be'!C31/'Tabel 5 F'!C31*100,"-"))</f>
        <v>42.857142857142854</v>
      </c>
      <c r="D31" s="62">
        <f>IF(OR('Tabel 5 F'!D31&lt;5,'Tabel 5 Be'!D31&lt;0.5),"-",IFERROR('Tabel 5 Be'!D31/'Tabel 5 F'!D31*100,"-"))</f>
        <v>2.5641025641025639</v>
      </c>
      <c r="E31" s="62">
        <f>IF(OR('Tabel 5 F'!E31&lt;5,'Tabel 5 Be'!E31&lt;0.5),"-",IFERROR('Tabel 5 Be'!E31/'Tabel 5 F'!E31*100,"-"))</f>
        <v>1.3698630136986301</v>
      </c>
      <c r="F31" s="62">
        <f>IF(OR('Tabel 5 F'!F31&lt;5,'Tabel 5 Be'!F31&lt;0.5),"-",IFERROR('Tabel 5 Be'!F31/'Tabel 5 F'!F31*100,"-"))</f>
        <v>2.5641025641025639</v>
      </c>
      <c r="G31" s="62">
        <f>IF(OR('Tabel 5 F'!G31&lt;5,'Tabel 5 Be'!G31&lt;0.5),"-",IFERROR('Tabel 5 Be'!G31/'Tabel 5 F'!G31*100,"-"))</f>
        <v>2.2099447513812152</v>
      </c>
      <c r="H31" s="62">
        <f>IF(OR('Tabel 5 F'!H31&lt;5,'Tabel 5 Be'!H31&lt;0.5),"-",IFERROR('Tabel 5 Be'!H31/'Tabel 5 F'!H31*100,"-"))</f>
        <v>2.6315789473684208</v>
      </c>
      <c r="I31" s="101"/>
      <c r="J31" s="62">
        <f>IF(OR('Tabel 5 F'!J31&lt;5,'Tabel 5 Be'!J31&lt;0.5),"-",IFERROR('Tabel 5 Be'!J31/'Tabel 5 F'!J31*100,"-"))</f>
        <v>3.0674846625766872</v>
      </c>
      <c r="K31" s="100"/>
    </row>
    <row r="32" spans="1:11" ht="15.75" customHeight="1" x14ac:dyDescent="0.2">
      <c r="A32" s="52" t="s">
        <v>46</v>
      </c>
      <c r="B32" s="63">
        <f>IF(OR('Tabel 5 F'!B32&lt;5,'Tabel 5 Be'!B32&lt;0.5),"-",IFERROR('Tabel 5 Be'!B32/'Tabel 5 F'!B32*100,"-"))</f>
        <v>45.283018867924532</v>
      </c>
      <c r="C32" s="63">
        <f>IF(OR('Tabel 5 F'!C32&lt;5,'Tabel 5 Be'!C32&lt;0.5),"-",IFERROR('Tabel 5 Be'!C32/'Tabel 5 F'!C32*100,"-"))</f>
        <v>36.111111111111107</v>
      </c>
      <c r="D32" s="63">
        <f>IF(OR('Tabel 5 F'!D32&lt;5,'Tabel 5 Be'!D32&lt;0.5),"-",IFERROR('Tabel 5 Be'!D32/'Tabel 5 F'!D32*100,"-"))</f>
        <v>4.0404040404040407</v>
      </c>
      <c r="E32" s="63">
        <f>IF(OR('Tabel 5 F'!E32&lt;5,'Tabel 5 Be'!E32&lt;0.5),"-",IFERROR('Tabel 5 Be'!E32/'Tabel 5 F'!E32*100,"-"))</f>
        <v>4.3689320388349513</v>
      </c>
      <c r="F32" s="63">
        <f>IF(OR('Tabel 5 F'!F32&lt;5,'Tabel 5 Be'!F32&lt;0.5),"-",IFERROR('Tabel 5 Be'!F32/'Tabel 5 F'!F32*100,"-"))</f>
        <v>1.9543973941368076</v>
      </c>
      <c r="G32" s="63">
        <f>IF(OR('Tabel 5 F'!G32&lt;5,'Tabel 5 Be'!G32&lt;0.5),"-",IFERROR('Tabel 5 Be'!G32/'Tabel 5 F'!G32*100,"-"))</f>
        <v>1.8244013683010263</v>
      </c>
      <c r="H32" s="63">
        <f>IF(OR('Tabel 5 F'!H32&lt;5,'Tabel 5 Be'!H32&lt;0.5),"-",IFERROR('Tabel 5 Be'!H32/'Tabel 5 F'!H32*100,"-"))</f>
        <v>3.4285714285714288</v>
      </c>
      <c r="I32" s="101"/>
      <c r="J32" s="63">
        <f>IF(OR('Tabel 5 F'!J32&lt;5,'Tabel 5 Be'!J32&lt;0.5),"-",IFERROR('Tabel 5 Be'!J32/'Tabel 5 F'!J32*100,"-"))</f>
        <v>4.4495151169423846</v>
      </c>
      <c r="K32" s="100"/>
    </row>
    <row r="33" spans="1:11" ht="15.75" customHeight="1" x14ac:dyDescent="0.2">
      <c r="A33" s="50" t="s">
        <v>47</v>
      </c>
      <c r="B33" s="62">
        <f>IF(OR('Tabel 5 F'!B33&lt;5,'Tabel 5 Be'!B33&lt;0.5),"-",IFERROR('Tabel 5 Be'!B33/'Tabel 5 F'!B33*100,"-"))</f>
        <v>37.717908082408876</v>
      </c>
      <c r="C33" s="62">
        <f>IF(OR('Tabel 5 F'!C33&lt;5,'Tabel 5 Be'!C33&lt;0.5),"-",IFERROR('Tabel 5 Be'!C33/'Tabel 5 F'!C33*100,"-"))</f>
        <v>14.405360134003351</v>
      </c>
      <c r="D33" s="62">
        <f>IF(OR('Tabel 5 F'!D33&lt;5,'Tabel 5 Be'!D33&lt;0.5),"-",IFERROR('Tabel 5 Be'!D33/'Tabel 5 F'!D33*100,"-"))</f>
        <v>4.7555257870060288</v>
      </c>
      <c r="E33" s="62">
        <f>IF(OR('Tabel 5 F'!E33&lt;5,'Tabel 5 Be'!E33&lt;0.5),"-",IFERROR('Tabel 5 Be'!E33/'Tabel 5 F'!E33*100,"-"))</f>
        <v>2.4519549370444005</v>
      </c>
      <c r="F33" s="62">
        <f>IF(OR('Tabel 5 F'!F33&lt;5,'Tabel 5 Be'!F33&lt;0.5),"-",IFERROR('Tabel 5 Be'!F33/'Tabel 5 F'!F33*100,"-"))</f>
        <v>1.2302284710017575</v>
      </c>
      <c r="G33" s="62">
        <f>IF(OR('Tabel 5 F'!G33&lt;5,'Tabel 5 Be'!G33&lt;0.5),"-",IFERROR('Tabel 5 Be'!G33/'Tabel 5 F'!G33*100,"-"))</f>
        <v>1.3490725126475547</v>
      </c>
      <c r="H33" s="62">
        <f>IF(OR('Tabel 5 F'!H33&lt;5,'Tabel 5 Be'!H33&lt;0.5),"-",IFERROR('Tabel 5 Be'!H33/'Tabel 5 F'!H33*100,"-"))</f>
        <v>2.4216524216524213</v>
      </c>
      <c r="I33" s="101"/>
      <c r="J33" s="62">
        <f>IF(OR('Tabel 5 F'!J33&lt;5,'Tabel 5 Be'!J33&lt;0.5),"-",IFERROR('Tabel 5 Be'!J33/'Tabel 5 F'!J33*100,"-"))</f>
        <v>6.2046120524907638</v>
      </c>
      <c r="K33" s="100"/>
    </row>
    <row r="34" spans="1:11" ht="15.75" customHeight="1" x14ac:dyDescent="0.2">
      <c r="A34" s="52" t="s">
        <v>48</v>
      </c>
      <c r="B34" s="63">
        <f>IF(OR('Tabel 5 F'!B34&lt;5,'Tabel 5 Be'!B34&lt;0.5),"-",IFERROR('Tabel 5 Be'!B34/'Tabel 5 F'!B34*100,"-"))</f>
        <v>16.067146282973621</v>
      </c>
      <c r="C34" s="63">
        <f>IF(OR('Tabel 5 F'!C34&lt;5,'Tabel 5 Be'!C34&lt;0.5),"-",IFERROR('Tabel 5 Be'!C34/'Tabel 5 F'!C34*100,"-"))</f>
        <v>3.4313725490196081</v>
      </c>
      <c r="D34" s="63">
        <f>IF(OR('Tabel 5 F'!D34&lt;5,'Tabel 5 Be'!D34&lt;0.5),"-",IFERROR('Tabel 5 Be'!D34/'Tabel 5 F'!D34*100,"-"))</f>
        <v>1.6378928729526339</v>
      </c>
      <c r="E34" s="63">
        <f>IF(OR('Tabel 5 F'!E34&lt;5,'Tabel 5 Be'!E34&lt;0.5),"-",IFERROR('Tabel 5 Be'!E34/'Tabel 5 F'!E34*100,"-"))</f>
        <v>1.3793103448275863</v>
      </c>
      <c r="F34" s="63">
        <f>IF(OR('Tabel 5 F'!F34&lt;5,'Tabel 5 Be'!F34&lt;0.5),"-",IFERROR('Tabel 5 Be'!F34/'Tabel 5 F'!F34*100,"-"))</f>
        <v>0.61996280223186617</v>
      </c>
      <c r="G34" s="63">
        <f>IF(OR('Tabel 5 F'!G34&lt;5,'Tabel 5 Be'!G34&lt;0.5),"-",IFERROR('Tabel 5 Be'!G34/'Tabel 5 F'!G34*100,"-"))</f>
        <v>1.069110347460863</v>
      </c>
      <c r="H34" s="63">
        <f>IF(OR('Tabel 5 F'!H34&lt;5,'Tabel 5 Be'!H34&lt;0.5),"-",IFERROR('Tabel 5 Be'!H34/'Tabel 5 F'!H34*100,"-"))</f>
        <v>1.6650808753568032</v>
      </c>
      <c r="I34" s="101"/>
      <c r="J34" s="63">
        <f>IF(OR('Tabel 5 F'!J34&lt;5,'Tabel 5 Be'!J34&lt;0.5),"-",IFERROR('Tabel 5 Be'!J34/'Tabel 5 F'!J34*100,"-"))</f>
        <v>2.1945866861741039</v>
      </c>
      <c r="K34" s="100"/>
    </row>
    <row r="35" spans="1:11" ht="15.75" customHeight="1" x14ac:dyDescent="0.2">
      <c r="A35" s="50" t="s">
        <v>49</v>
      </c>
      <c r="B35" s="62">
        <f>IF(OR('Tabel 5 F'!B35&lt;5,'Tabel 5 Be'!B35&lt;0.5),"-",IFERROR('Tabel 5 Be'!B35/'Tabel 5 F'!B35*100,"-"))</f>
        <v>24.11214953271028</v>
      </c>
      <c r="C35" s="62">
        <f>IF(OR('Tabel 5 F'!C35&lt;5,'Tabel 5 Be'!C35&lt;0.5),"-",IFERROR('Tabel 5 Be'!C35/'Tabel 5 F'!C35*100,"-"))</f>
        <v>4.4247787610619467</v>
      </c>
      <c r="D35" s="62">
        <f>IF(OR('Tabel 5 F'!D35&lt;5,'Tabel 5 Be'!D35&lt;0.5),"-",IFERROR('Tabel 5 Be'!D35/'Tabel 5 F'!D35*100,"-"))</f>
        <v>1.3964313421256789</v>
      </c>
      <c r="E35" s="62">
        <f>IF(OR('Tabel 5 F'!E35&lt;5,'Tabel 5 Be'!E35&lt;0.5),"-",IFERROR('Tabel 5 Be'!E35/'Tabel 5 F'!E35*100,"-"))</f>
        <v>1.8340611353711789</v>
      </c>
      <c r="F35" s="62">
        <f>IF(OR('Tabel 5 F'!F35&lt;5,'Tabel 5 Be'!F35&lt;0.5),"-",IFERROR('Tabel 5 Be'!F35/'Tabel 5 F'!F35*100,"-"))</f>
        <v>1.7333333333333332</v>
      </c>
      <c r="G35" s="62">
        <f>IF(OR('Tabel 5 F'!G35&lt;5,'Tabel 5 Be'!G35&lt;0.5),"-",IFERROR('Tabel 5 Be'!G35/'Tabel 5 F'!G35*100,"-"))</f>
        <v>1.7163759144625774</v>
      </c>
      <c r="H35" s="62">
        <f>IF(OR('Tabel 5 F'!H35&lt;5,'Tabel 5 Be'!H35&lt;0.5),"-",IFERROR('Tabel 5 Be'!H35/'Tabel 5 F'!H35*100,"-"))</f>
        <v>1.8648018648018647</v>
      </c>
      <c r="I35" s="101"/>
      <c r="J35" s="62">
        <f>IF(OR('Tabel 5 F'!J35&lt;5,'Tabel 5 Be'!J35&lt;0.5),"-",IFERROR('Tabel 5 Be'!J35/'Tabel 5 F'!J35*100,"-"))</f>
        <v>3.1735463826009767</v>
      </c>
      <c r="K35" s="100"/>
    </row>
    <row r="36" spans="1:11" ht="15.75" customHeight="1" x14ac:dyDescent="0.2">
      <c r="A36" s="52" t="s">
        <v>50</v>
      </c>
      <c r="B36" s="63">
        <f>IF(OR('Tabel 5 F'!B36&lt;5,'Tabel 5 Be'!B36&lt;0.5),"-",IFERROR('Tabel 5 Be'!B36/'Tabel 5 F'!B36*100,"-"))</f>
        <v>35.671100362756953</v>
      </c>
      <c r="C36" s="63">
        <f>IF(OR('Tabel 5 F'!C36&lt;5,'Tabel 5 Be'!C36&lt;0.5),"-",IFERROR('Tabel 5 Be'!C36/'Tabel 5 F'!C36*100,"-"))</f>
        <v>17.715332926084301</v>
      </c>
      <c r="D36" s="63">
        <f>IF(OR('Tabel 5 F'!D36&lt;5,'Tabel 5 Be'!D36&lt;0.5),"-",IFERROR('Tabel 5 Be'!D36/'Tabel 5 F'!D36*100,"-"))</f>
        <v>5.5772739119103463</v>
      </c>
      <c r="E36" s="63">
        <f>IF(OR('Tabel 5 F'!E36&lt;5,'Tabel 5 Be'!E36&lt;0.5),"-",IFERROR('Tabel 5 Be'!E36/'Tabel 5 F'!E36*100,"-"))</f>
        <v>3.3396584440227701</v>
      </c>
      <c r="F36" s="63">
        <f>IF(OR('Tabel 5 F'!F36&lt;5,'Tabel 5 Be'!F36&lt;0.5),"-",IFERROR('Tabel 5 Be'!F36/'Tabel 5 F'!F36*100,"-"))</f>
        <v>1.863905325443787</v>
      </c>
      <c r="G36" s="63">
        <f>IF(OR('Tabel 5 F'!G36&lt;5,'Tabel 5 Be'!G36&lt;0.5),"-",IFERROR('Tabel 5 Be'!G36/'Tabel 5 F'!G36*100,"-"))</f>
        <v>2.1069433359936154</v>
      </c>
      <c r="H36" s="63">
        <f>IF(OR('Tabel 5 F'!H36&lt;5,'Tabel 5 Be'!H36&lt;0.5),"-",IFERROR('Tabel 5 Be'!H36/'Tabel 5 F'!H36*100,"-"))</f>
        <v>3.5011500127779196</v>
      </c>
      <c r="I36" s="101"/>
      <c r="J36" s="63">
        <f>IF(OR('Tabel 5 F'!J36&lt;5,'Tabel 5 Be'!J36&lt;0.5),"-",IFERROR('Tabel 5 Be'!J36/'Tabel 5 F'!J36*100,"-"))</f>
        <v>6.1719833564493758</v>
      </c>
      <c r="K36" s="100"/>
    </row>
    <row r="37" spans="1:11" ht="15.75" customHeight="1" x14ac:dyDescent="0.2">
      <c r="A37" s="50" t="s">
        <v>51</v>
      </c>
      <c r="B37" s="62">
        <f>IF(OR('Tabel 5 F'!B37&lt;5,'Tabel 5 Be'!B37&lt;0.5),"-",IFERROR('Tabel 5 Be'!B37/'Tabel 5 F'!B37*100,"-"))</f>
        <v>37.715245695086097</v>
      </c>
      <c r="C37" s="62">
        <f>IF(OR('Tabel 5 F'!C37&lt;5,'Tabel 5 Be'!C37&lt;0.5),"-",IFERROR('Tabel 5 Be'!C37/'Tabel 5 F'!C37*100,"-"))</f>
        <v>11.404667547335976</v>
      </c>
      <c r="D37" s="62">
        <f>IF(OR('Tabel 5 F'!D37&lt;5,'Tabel 5 Be'!D37&lt;0.5),"-",IFERROR('Tabel 5 Be'!D37/'Tabel 5 F'!D37*100,"-"))</f>
        <v>4.248217265968746</v>
      </c>
      <c r="E37" s="62">
        <f>IF(OR('Tabel 5 F'!E37&lt;5,'Tabel 5 Be'!E37&lt;0.5),"-",IFERROR('Tabel 5 Be'!E37/'Tabel 5 F'!E37*100,"-"))</f>
        <v>3.0108512914565186</v>
      </c>
      <c r="F37" s="62">
        <f>IF(OR('Tabel 5 F'!F37&lt;5,'Tabel 5 Be'!F37&lt;0.5),"-",IFERROR('Tabel 5 Be'!F37/'Tabel 5 F'!F37*100,"-"))</f>
        <v>2.1482839926643962</v>
      </c>
      <c r="G37" s="62">
        <f>IF(OR('Tabel 5 F'!G37&lt;5,'Tabel 5 Be'!G37&lt;0.5),"-",IFERROR('Tabel 5 Be'!G37/'Tabel 5 F'!G37*100,"-"))</f>
        <v>2.6366299626224872</v>
      </c>
      <c r="H37" s="62">
        <f>IF(OR('Tabel 5 F'!H37&lt;5,'Tabel 5 Be'!H37&lt;0.5),"-",IFERROR('Tabel 5 Be'!H37/'Tabel 5 F'!H37*100,"-"))</f>
        <v>3.308714918759232</v>
      </c>
      <c r="I37" s="101"/>
      <c r="J37" s="62">
        <f>IF(OR('Tabel 5 F'!J37&lt;5,'Tabel 5 Be'!J37&lt;0.5),"-",IFERROR('Tabel 5 Be'!J37/'Tabel 5 F'!J37*100,"-"))</f>
        <v>5.9879038037091181</v>
      </c>
      <c r="K37" s="100"/>
    </row>
    <row r="38" spans="1:11" ht="15.75" customHeight="1" x14ac:dyDescent="0.2">
      <c r="A38" s="52" t="s">
        <v>52</v>
      </c>
      <c r="B38" s="63">
        <f>IF(OR('Tabel 5 F'!B38&lt;5,'Tabel 5 Be'!B38&lt;0.5),"-",IFERROR('Tabel 5 Be'!B38/'Tabel 5 F'!B38*100,"-"))</f>
        <v>43.721973094170401</v>
      </c>
      <c r="C38" s="63">
        <f>IF(OR('Tabel 5 F'!C38&lt;5,'Tabel 5 Be'!C38&lt;0.5),"-",IFERROR('Tabel 5 Be'!C38/'Tabel 5 F'!C38*100,"-"))</f>
        <v>24.221453287197232</v>
      </c>
      <c r="D38" s="63">
        <f>IF(OR('Tabel 5 F'!D38&lt;5,'Tabel 5 Be'!D38&lt;0.5),"-",IFERROR('Tabel 5 Be'!D38/'Tabel 5 F'!D38*100,"-"))</f>
        <v>9.4650205761316872</v>
      </c>
      <c r="E38" s="63">
        <f>IF(OR('Tabel 5 F'!E38&lt;5,'Tabel 5 Be'!E38&lt;0.5),"-",IFERROR('Tabel 5 Be'!E38/'Tabel 5 F'!E38*100,"-"))</f>
        <v>2.507836990595611</v>
      </c>
      <c r="F38" s="63">
        <f>IF(OR('Tabel 5 F'!F38&lt;5,'Tabel 5 Be'!F38&lt;0.5),"-",IFERROR('Tabel 5 Be'!F38/'Tabel 5 F'!F38*100,"-"))</f>
        <v>3.1645569620253164</v>
      </c>
      <c r="G38" s="63">
        <f>IF(OR('Tabel 5 F'!G38&lt;5,'Tabel 5 Be'!G38&lt;0.5),"-",IFERROR('Tabel 5 Be'!G38/'Tabel 5 F'!G38*100,"-"))</f>
        <v>3.181552831290134</v>
      </c>
      <c r="H38" s="63">
        <f>IF(OR('Tabel 5 F'!H38&lt;5,'Tabel 5 Be'!H38&lt;0.5),"-",IFERROR('Tabel 5 Be'!H38/'Tabel 5 F'!H38*100,"-"))</f>
        <v>3.0303030303030303</v>
      </c>
      <c r="I38" s="101"/>
      <c r="J38" s="63">
        <f>IF(OR('Tabel 5 F'!J38&lt;5,'Tabel 5 Be'!J38&lt;0.5),"-",IFERROR('Tabel 5 Be'!J38/'Tabel 5 F'!J38*100,"-"))</f>
        <v>7.8595026951834459</v>
      </c>
      <c r="K38" s="100"/>
    </row>
    <row r="39" spans="1:11" ht="15.75" customHeight="1" x14ac:dyDescent="0.2">
      <c r="A39" s="50" t="s">
        <v>53</v>
      </c>
      <c r="B39" s="62">
        <f>IF(OR('Tabel 5 F'!B39&lt;5,'Tabel 5 Be'!B39&lt;0.5),"-",IFERROR('Tabel 5 Be'!B39/'Tabel 5 F'!B39*100,"-"))</f>
        <v>43.782383419689118</v>
      </c>
      <c r="C39" s="62">
        <f>IF(OR('Tabel 5 F'!C39&lt;5,'Tabel 5 Be'!C39&lt;0.5),"-",IFERROR('Tabel 5 Be'!C39/'Tabel 5 F'!C39*100,"-"))</f>
        <v>26.198083067092654</v>
      </c>
      <c r="D39" s="62">
        <f>IF(OR('Tabel 5 F'!D39&lt;5,'Tabel 5 Be'!D39&lt;0.5),"-",IFERROR('Tabel 5 Be'!D39/'Tabel 5 F'!D39*100,"-"))</f>
        <v>8.931419457735247</v>
      </c>
      <c r="E39" s="62">
        <f>IF(OR('Tabel 5 F'!E39&lt;5,'Tabel 5 Be'!E39&lt;0.5),"-",IFERROR('Tabel 5 Be'!E39/'Tabel 5 F'!E39*100,"-"))</f>
        <v>3.9840637450199203</v>
      </c>
      <c r="F39" s="62">
        <f>IF(OR('Tabel 5 F'!F39&lt;5,'Tabel 5 Be'!F39&lt;0.5),"-",IFERROR('Tabel 5 Be'!F39/'Tabel 5 F'!F39*100,"-"))</f>
        <v>3</v>
      </c>
      <c r="G39" s="62">
        <f>IF(OR('Tabel 5 F'!G39&lt;5,'Tabel 5 Be'!G39&lt;0.5),"-",IFERROR('Tabel 5 Be'!G39/'Tabel 5 F'!G39*100,"-"))</f>
        <v>3.0055537406076449</v>
      </c>
      <c r="H39" s="62">
        <f>IF(OR('Tabel 5 F'!H39&lt;5,'Tabel 5 Be'!H39&lt;0.5),"-",IFERROR('Tabel 5 Be'!H39/'Tabel 5 F'!H39*100,"-"))</f>
        <v>2.6981450252951094</v>
      </c>
      <c r="I39" s="101"/>
      <c r="J39" s="62">
        <f>IF(OR('Tabel 5 F'!J39&lt;5,'Tabel 5 Be'!J39&lt;0.5),"-",IFERROR('Tabel 5 Be'!J39/'Tabel 5 F'!J39*100,"-"))</f>
        <v>8.0285124742074654</v>
      </c>
      <c r="K39" s="100"/>
    </row>
    <row r="40" spans="1:11" ht="15.75" customHeight="1" x14ac:dyDescent="0.2">
      <c r="A40" s="52" t="s">
        <v>54</v>
      </c>
      <c r="B40" s="63">
        <f>IF(OR('Tabel 5 F'!B40&lt;5,'Tabel 5 Be'!B40&lt;0.5),"-",IFERROR('Tabel 5 Be'!B40/'Tabel 5 F'!B40*100,"-"))</f>
        <v>37.467018469656992</v>
      </c>
      <c r="C40" s="63">
        <f>IF(OR('Tabel 5 F'!C40&lt;5,'Tabel 5 Be'!C40&lt;0.5),"-",IFERROR('Tabel 5 Be'!C40/'Tabel 5 F'!C40*100,"-"))</f>
        <v>19.518716577540108</v>
      </c>
      <c r="D40" s="63">
        <f>IF(OR('Tabel 5 F'!D40&lt;5,'Tabel 5 Be'!D40&lt;0.5),"-",IFERROR('Tabel 5 Be'!D40/'Tabel 5 F'!D40*100,"-"))</f>
        <v>9.0800477897252101</v>
      </c>
      <c r="E40" s="63">
        <f>IF(OR('Tabel 5 F'!E40&lt;5,'Tabel 5 Be'!E40&lt;0.5),"-",IFERROR('Tabel 5 Be'!E40/'Tabel 5 F'!E40*100,"-"))</f>
        <v>6.756756756756757</v>
      </c>
      <c r="F40" s="63">
        <f>IF(OR('Tabel 5 F'!F40&lt;5,'Tabel 5 Be'!F40&lt;0.5),"-",IFERROR('Tabel 5 Be'!F40/'Tabel 5 F'!F40*100,"-"))</f>
        <v>3.7367993501218519</v>
      </c>
      <c r="G40" s="63">
        <f>IF(OR('Tabel 5 F'!G40&lt;5,'Tabel 5 Be'!G40&lt;0.5),"-",IFERROR('Tabel 5 Be'!G40/'Tabel 5 F'!G40*100,"-"))</f>
        <v>4.0163162849074361</v>
      </c>
      <c r="H40" s="63">
        <f>IF(OR('Tabel 5 F'!H40&lt;5,'Tabel 5 Be'!H40&lt;0.5),"-",IFERROR('Tabel 5 Be'!H40/'Tabel 5 F'!H40*100,"-"))</f>
        <v>5.9863945578231288</v>
      </c>
      <c r="I40" s="101"/>
      <c r="J40" s="63">
        <f>IF(OR('Tabel 5 F'!J40&lt;5,'Tabel 5 Be'!J40&lt;0.5),"-",IFERROR('Tabel 5 Be'!J40/'Tabel 5 F'!J40*100,"-"))</f>
        <v>7.4632790789996033</v>
      </c>
      <c r="K40" s="100"/>
    </row>
    <row r="41" spans="1:11" ht="15.75" customHeight="1" x14ac:dyDescent="0.2">
      <c r="A41" s="50" t="s">
        <v>55</v>
      </c>
      <c r="B41" s="62">
        <f>IF(OR('Tabel 5 F'!B41&lt;5,'Tabel 5 Be'!B41&lt;0.5),"-",IFERROR('Tabel 5 Be'!B41/'Tabel 5 F'!B41*100,"-"))</f>
        <v>40.798226164079821</v>
      </c>
      <c r="C41" s="62">
        <f>IF(OR('Tabel 5 F'!C41&lt;5,'Tabel 5 Be'!C41&lt;0.5),"-",IFERROR('Tabel 5 Be'!C41/'Tabel 5 F'!C41*100,"-"))</f>
        <v>16.554809843400449</v>
      </c>
      <c r="D41" s="62">
        <f>IF(OR('Tabel 5 F'!D41&lt;5,'Tabel 5 Be'!D41&lt;0.5),"-",IFERROR('Tabel 5 Be'!D41/'Tabel 5 F'!D41*100,"-"))</f>
        <v>6.3157894736842106</v>
      </c>
      <c r="E41" s="62">
        <f>IF(OR('Tabel 5 F'!E41&lt;5,'Tabel 5 Be'!E41&lt;0.5),"-",IFERROR('Tabel 5 Be'!E41/'Tabel 5 F'!E41*100,"-"))</f>
        <v>4.5810055865921786</v>
      </c>
      <c r="F41" s="62">
        <f>IF(OR('Tabel 5 F'!F41&lt;5,'Tabel 5 Be'!F41&lt;0.5),"-",IFERROR('Tabel 5 Be'!F41/'Tabel 5 F'!F41*100,"-"))</f>
        <v>2.218430034129693</v>
      </c>
      <c r="G41" s="62">
        <f>IF(OR('Tabel 5 F'!G41&lt;5,'Tabel 5 Be'!G41&lt;0.5),"-",IFERROR('Tabel 5 Be'!G41/'Tabel 5 F'!G41*100,"-"))</f>
        <v>3.763440860215054</v>
      </c>
      <c r="H41" s="62">
        <f>IF(OR('Tabel 5 F'!H41&lt;5,'Tabel 5 Be'!H41&lt;0.5),"-",IFERROR('Tabel 5 Be'!H41/'Tabel 5 F'!H41*100,"-"))</f>
        <v>4.3999999999999995</v>
      </c>
      <c r="I41" s="101"/>
      <c r="J41" s="62">
        <f>IF(OR('Tabel 5 F'!J41&lt;5,'Tabel 5 Be'!J41&lt;0.5),"-",IFERROR('Tabel 5 Be'!J41/'Tabel 5 F'!J41*100,"-"))</f>
        <v>9.6368715083798886</v>
      </c>
      <c r="K41" s="100"/>
    </row>
    <row r="42" spans="1:11" ht="15.75" customHeight="1" x14ac:dyDescent="0.2">
      <c r="A42" s="52" t="s">
        <v>56</v>
      </c>
      <c r="B42" s="63">
        <f>IF(OR('Tabel 5 F'!B42&lt;5,'Tabel 5 Be'!B42&lt;0.5),"-",IFERROR('Tabel 5 Be'!B42/'Tabel 5 F'!B42*100,"-"))</f>
        <v>35.443037974683541</v>
      </c>
      <c r="C42" s="63">
        <f>IF(OR('Tabel 5 F'!C42&lt;5,'Tabel 5 Be'!C42&lt;0.5),"-",IFERROR('Tabel 5 Be'!C42/'Tabel 5 F'!C42*100,"-"))</f>
        <v>27.27272727272727</v>
      </c>
      <c r="D42" s="63">
        <f>IF(OR('Tabel 5 F'!D42&lt;5,'Tabel 5 Be'!D42&lt;0.5),"-",IFERROR('Tabel 5 Be'!D42/'Tabel 5 F'!D42*100,"-"))</f>
        <v>10.989010989010989</v>
      </c>
      <c r="E42" s="63">
        <f>IF(OR('Tabel 5 F'!E42&lt;5,'Tabel 5 Be'!E42&lt;0.5),"-",IFERROR('Tabel 5 Be'!E42/'Tabel 5 F'!E42*100,"-"))</f>
        <v>4.4444444444444446</v>
      </c>
      <c r="F42" s="63">
        <f>IF(OR('Tabel 5 F'!F42&lt;5,'Tabel 5 Be'!F42&lt;0.5),"-",IFERROR('Tabel 5 Be'!F42/'Tabel 5 F'!F42*100,"-"))</f>
        <v>3.6363636363636362</v>
      </c>
      <c r="G42" s="63">
        <f>IF(OR('Tabel 5 F'!G42&lt;5,'Tabel 5 Be'!G42&lt;0.5),"-",IFERROR('Tabel 5 Be'!G42/'Tabel 5 F'!G42*100,"-"))</f>
        <v>2.6315789473684208</v>
      </c>
      <c r="H42" s="63">
        <f>IF(OR('Tabel 5 F'!H42&lt;5,'Tabel 5 Be'!H42&lt;0.5),"-",IFERROR('Tabel 5 Be'!H42/'Tabel 5 F'!H42*100,"-"))</f>
        <v>3.5661218424962851</v>
      </c>
      <c r="I42" s="101"/>
      <c r="J42" s="63">
        <f>IF(OR('Tabel 5 F'!J42&lt;5,'Tabel 5 Be'!J42&lt;0.5),"-",IFERROR('Tabel 5 Be'!J42/'Tabel 5 F'!J42*100,"-"))</f>
        <v>7.1370640713706415</v>
      </c>
      <c r="K42" s="100"/>
    </row>
    <row r="43" spans="1:11" ht="15.75" customHeight="1" x14ac:dyDescent="0.2">
      <c r="A43" s="50" t="s">
        <v>57</v>
      </c>
      <c r="B43" s="62">
        <f>IF(OR('Tabel 5 F'!B43&lt;5,'Tabel 5 Be'!B43&lt;0.5),"-",IFERROR('Tabel 5 Be'!B43/'Tabel 5 F'!B43*100,"-"))</f>
        <v>22.39297475301866</v>
      </c>
      <c r="C43" s="62">
        <f>IF(OR('Tabel 5 F'!C43&lt;5,'Tabel 5 Be'!C43&lt;0.5),"-",IFERROR('Tabel 5 Be'!C43/'Tabel 5 F'!C43*100,"-"))</f>
        <v>25.663716814159294</v>
      </c>
      <c r="D43" s="62">
        <f>IF(OR('Tabel 5 F'!D43&lt;5,'Tabel 5 Be'!D43&lt;0.5),"-",IFERROR('Tabel 5 Be'!D43/'Tabel 5 F'!D43*100,"-"))</f>
        <v>13.934426229508196</v>
      </c>
      <c r="E43" s="62">
        <f>IF(OR('Tabel 5 F'!E43&lt;5,'Tabel 5 Be'!E43&lt;0.5),"-",IFERROR('Tabel 5 Be'!E43/'Tabel 5 F'!E43*100,"-"))</f>
        <v>8.0428954423592494</v>
      </c>
      <c r="F43" s="62">
        <f>IF(OR('Tabel 5 F'!F43&lt;5,'Tabel 5 Be'!F43&lt;0.5),"-",IFERROR('Tabel 5 Be'!F43/'Tabel 5 F'!F43*100,"-"))</f>
        <v>7.1022727272727275</v>
      </c>
      <c r="G43" s="62">
        <f>IF(OR('Tabel 5 F'!G43&lt;5,'Tabel 5 Be'!G43&lt;0.5),"-",IFERROR('Tabel 5 Be'!G43/'Tabel 5 F'!G43*100,"-"))</f>
        <v>5.2356020942408374</v>
      </c>
      <c r="H43" s="62">
        <f>IF(OR('Tabel 5 F'!H43&lt;5,'Tabel 5 Be'!H43&lt;0.5),"-",IFERROR('Tabel 5 Be'!H43/'Tabel 5 F'!H43*100,"-"))</f>
        <v>2.9801324503311259</v>
      </c>
      <c r="I43" s="101"/>
      <c r="J43" s="62">
        <f>IF(OR('Tabel 5 F'!J43&lt;5,'Tabel 5 Be'!J43&lt;0.5),"-",IFERROR('Tabel 5 Be'!J43/'Tabel 5 F'!J43*100,"-"))</f>
        <v>11.74163783160323</v>
      </c>
      <c r="K43" s="100"/>
    </row>
    <row r="44" spans="1:11" ht="15.75" customHeight="1" x14ac:dyDescent="0.2">
      <c r="A44" s="52" t="s">
        <v>58</v>
      </c>
      <c r="B44" s="63">
        <f>IF(OR('Tabel 5 F'!B44&lt;5,'Tabel 5 Be'!B44&lt;0.5),"-",IFERROR('Tabel 5 Be'!B44/'Tabel 5 F'!B44*100,"-"))</f>
        <v>21.118012422360248</v>
      </c>
      <c r="C44" s="63">
        <f>IF(OR('Tabel 5 F'!C44&lt;5,'Tabel 5 Be'!C44&lt;0.5),"-",IFERROR('Tabel 5 Be'!C44/'Tabel 5 F'!C44*100,"-"))</f>
        <v>26</v>
      </c>
      <c r="D44" s="63">
        <f>IF(OR('Tabel 5 F'!D44&lt;5,'Tabel 5 Be'!D44&lt;0.5),"-",IFERROR('Tabel 5 Be'!D44/'Tabel 5 F'!D44*100,"-"))</f>
        <v>5.8411214953271031</v>
      </c>
      <c r="E44" s="63">
        <f>IF(OR('Tabel 5 F'!E44&lt;5,'Tabel 5 Be'!E44&lt;0.5),"-",IFERROR('Tabel 5 Be'!E44/'Tabel 5 F'!E44*100,"-"))</f>
        <v>4.0293040293040292</v>
      </c>
      <c r="F44" s="63">
        <f>IF(OR('Tabel 5 F'!F44&lt;5,'Tabel 5 Be'!F44&lt;0.5),"-",IFERROR('Tabel 5 Be'!F44/'Tabel 5 F'!F44*100,"-"))</f>
        <v>2.8368794326241136</v>
      </c>
      <c r="G44" s="63">
        <f>IF(OR('Tabel 5 F'!G44&lt;5,'Tabel 5 Be'!G44&lt;0.5),"-",IFERROR('Tabel 5 Be'!G44/'Tabel 5 F'!G44*100,"-"))</f>
        <v>2.4242424242424243</v>
      </c>
      <c r="H44" s="63">
        <f>IF(OR('Tabel 5 F'!H44&lt;5,'Tabel 5 Be'!H44&lt;0.5),"-",IFERROR('Tabel 5 Be'!H44/'Tabel 5 F'!H44*100,"-"))</f>
        <v>3.7520391517128875</v>
      </c>
      <c r="I44" s="101"/>
      <c r="J44" s="63">
        <f>IF(OR('Tabel 5 F'!J44&lt;5,'Tabel 5 Be'!J44&lt;0.5),"-",IFERROR('Tabel 5 Be'!J44/'Tabel 5 F'!J44*100,"-"))</f>
        <v>8.6550700042426811</v>
      </c>
      <c r="K44" s="100"/>
    </row>
    <row r="45" spans="1:11" ht="15.75" customHeight="1" x14ac:dyDescent="0.2">
      <c r="A45" s="50" t="s">
        <v>59</v>
      </c>
      <c r="B45" s="62">
        <f>IF(OR('Tabel 5 F'!B45&lt;5,'Tabel 5 Be'!B45&lt;0.5),"-",IFERROR('Tabel 5 Be'!B45/'Tabel 5 F'!B45*100,"-"))</f>
        <v>20.210185933710591</v>
      </c>
      <c r="C45" s="62">
        <f>IF(OR('Tabel 5 F'!C45&lt;5,'Tabel 5 Be'!C45&lt;0.5),"-",IFERROR('Tabel 5 Be'!C45/'Tabel 5 F'!C45*100,"-"))</f>
        <v>12.321792260692463</v>
      </c>
      <c r="D45" s="62">
        <f>IF(OR('Tabel 5 F'!D45&lt;5,'Tabel 5 Be'!D45&lt;0.5),"-",IFERROR('Tabel 5 Be'!D45/'Tabel 5 F'!D45*100,"-"))</f>
        <v>7.2530864197530871</v>
      </c>
      <c r="E45" s="62">
        <f>IF(OR('Tabel 5 F'!E45&lt;5,'Tabel 5 Be'!E45&lt;0.5),"-",IFERROR('Tabel 5 Be'!E45/'Tabel 5 F'!E45*100,"-"))</f>
        <v>5.1741803278688527</v>
      </c>
      <c r="F45" s="62">
        <f>IF(OR('Tabel 5 F'!F45&lt;5,'Tabel 5 Be'!F45&lt;0.5),"-",IFERROR('Tabel 5 Be'!F45/'Tabel 5 F'!F45*100,"-"))</f>
        <v>4.1699449252557041</v>
      </c>
      <c r="G45" s="62">
        <f>IF(OR('Tabel 5 F'!G45&lt;5,'Tabel 5 Be'!G45&lt;0.5),"-",IFERROR('Tabel 5 Be'!G45/'Tabel 5 F'!G45*100,"-"))</f>
        <v>5.1080550098231825</v>
      </c>
      <c r="H45" s="62">
        <f>IF(OR('Tabel 5 F'!H45&lt;5,'Tabel 5 Be'!H45&lt;0.5),"-",IFERROR('Tabel 5 Be'!H45/'Tabel 5 F'!H45*100,"-"))</f>
        <v>4.6316443891824681</v>
      </c>
      <c r="I45" s="101"/>
      <c r="J45" s="62">
        <f>IF(OR('Tabel 5 F'!J45&lt;5,'Tabel 5 Be'!J45&lt;0.5),"-",IFERROR('Tabel 5 Be'!J45/'Tabel 5 F'!J45*100,"-"))</f>
        <v>6.41979991465554</v>
      </c>
      <c r="K45" s="60"/>
    </row>
    <row r="46" spans="1:11" ht="15.75" customHeight="1" x14ac:dyDescent="0.2">
      <c r="A46" s="59"/>
      <c r="B46" s="69"/>
      <c r="C46" s="69"/>
      <c r="D46" s="69"/>
      <c r="E46" s="69"/>
      <c r="F46" s="69"/>
      <c r="G46" s="69"/>
      <c r="H46" s="69"/>
      <c r="J46" s="69"/>
    </row>
    <row r="47" spans="1:11" ht="15.75" customHeight="1" x14ac:dyDescent="0.2">
      <c r="A47" s="53" t="s">
        <v>20</v>
      </c>
      <c r="B47" s="70">
        <f>IF(OR('Tabel 5 F'!B47&lt;5,'Tabel 5 Be'!B47&lt;0.5),"-",IFERROR('Tabel 5 Be'!B47/'Tabel 5 F'!B47*100,"-"))</f>
        <v>34.183574879227052</v>
      </c>
      <c r="C47" s="70">
        <f>IF(OR('Tabel 5 F'!C47&lt;5,'Tabel 5 Be'!C47&lt;0.5),"-",IFERROR('Tabel 5 Be'!C47/'Tabel 5 F'!C47*100,"-"))</f>
        <v>15.50412688137239</v>
      </c>
      <c r="D47" s="70">
        <f>IF(OR('Tabel 5 F'!D47&lt;5,'Tabel 5 Be'!D47&lt;0.5),"-",IFERROR('Tabel 5 Be'!D47/'Tabel 5 F'!D47*100,"-"))</f>
        <v>6.0718711276332087</v>
      </c>
      <c r="E47" s="70">
        <f>IF(OR('Tabel 5 F'!E47&lt;5,'Tabel 5 Be'!E47&lt;0.5),"-",IFERROR('Tabel 5 Be'!E47/'Tabel 5 F'!E47*100,"-"))</f>
        <v>3.6065897208247018</v>
      </c>
      <c r="F47" s="70">
        <f>IF(OR('Tabel 5 F'!F47&lt;5,'Tabel 5 Be'!F47&lt;0.5),"-",IFERROR('Tabel 5 Be'!F47/'Tabel 5 F'!F47*100,"-"))</f>
        <v>2.1772978402812657</v>
      </c>
      <c r="G47" s="70">
        <f>IF(OR('Tabel 5 F'!G47&lt;5,'Tabel 5 Be'!G47&lt;0.5),"-",IFERROR('Tabel 5 Be'!G47/'Tabel 5 F'!G47*100,"-"))</f>
        <v>2.3132783491604507</v>
      </c>
      <c r="H47" s="70">
        <f>IF(OR('Tabel 5 F'!H47&lt;5,'Tabel 5 Be'!H47&lt;0.5),"-",IFERROR('Tabel 5 Be'!H47/'Tabel 5 F'!H47*100,"-"))</f>
        <v>3.5287335396565327</v>
      </c>
      <c r="I47" s="115"/>
      <c r="J47" s="70">
        <f>IF(OR('Tabel 5 F'!J47&lt;5,'Tabel 5 Be'!J47&lt;0.5),"-",IFERROR('Tabel 5 Be'!J47/'Tabel 5 F'!J47*100,"-"))</f>
        <v>5.8767411951527304</v>
      </c>
      <c r="K47" s="115"/>
    </row>
    <row r="48" spans="1:11" ht="15.75" customHeight="1" x14ac:dyDescent="0.2">
      <c r="B48" s="71"/>
      <c r="C48" s="71"/>
      <c r="D48" s="71"/>
      <c r="E48" s="71"/>
      <c r="F48" s="71"/>
      <c r="G48" s="71"/>
      <c r="H48" s="71"/>
      <c r="J48" s="71"/>
    </row>
    <row r="49" spans="1:19" ht="15.75" customHeight="1" x14ac:dyDescent="0.2">
      <c r="A49" s="35" t="s">
        <v>60</v>
      </c>
      <c r="B49" s="68">
        <f>IF(OR('Tabel 5 F'!B49&lt;5,'Tabel 5 Be'!B49&lt;0.5),"-",IFERROR('Tabel 5 Be'!B49/'Tabel 5 F'!B49*100,"-"))</f>
        <v>32.823813354786807</v>
      </c>
      <c r="C49" s="68">
        <f>IF(OR('Tabel 5 F'!C49&lt;5,'Tabel 5 Be'!C49&lt;0.5),"-",IFERROR('Tabel 5 Be'!C49/'Tabel 5 F'!C49*100,"-"))</f>
        <v>8.21505376344086</v>
      </c>
      <c r="D49" s="68">
        <f>IF(OR('Tabel 5 F'!D49&lt;5,'Tabel 5 Be'!D49&lt;0.5),"-",IFERROR('Tabel 5 Be'!D49/'Tabel 5 F'!D49*100,"-"))</f>
        <v>2.8704700394689633</v>
      </c>
      <c r="E49" s="68">
        <f>IF(OR('Tabel 5 F'!E49&lt;5,'Tabel 5 Be'!E49&lt;0.5),"-",IFERROR('Tabel 5 Be'!E49/'Tabel 5 F'!E49*100,"-"))</f>
        <v>1.7364260723078915</v>
      </c>
      <c r="F49" s="68">
        <f>IF(OR('Tabel 5 F'!F49&lt;5,'Tabel 5 Be'!F49&lt;0.5),"-",IFERROR('Tabel 5 Be'!F49/'Tabel 5 F'!F49*100,"-"))</f>
        <v>1.0404064843939027</v>
      </c>
      <c r="G49" s="68">
        <f>IF(OR('Tabel 5 F'!G49&lt;5,'Tabel 5 Be'!G49&lt;0.5),"-",IFERROR('Tabel 5 Be'!G49/'Tabel 5 F'!G49*100,"-"))</f>
        <v>1.5498817195529815</v>
      </c>
      <c r="H49" s="68">
        <f>IF(OR('Tabel 5 F'!H49&lt;5,'Tabel 5 Be'!H49&lt;0.5),"-",IFERROR('Tabel 5 Be'!H49/'Tabel 5 F'!H49*100,"-"))</f>
        <v>1.8808777429467085</v>
      </c>
      <c r="I49" s="60"/>
      <c r="J49" s="68">
        <f>IF(OR('Tabel 5 F'!J49&lt;5,'Tabel 5 Be'!J49&lt;0.5),"-",IFERROR('Tabel 5 Be'!J49/'Tabel 5 F'!J49*100,"-"))</f>
        <v>3.069199876428792</v>
      </c>
      <c r="K49" s="75"/>
      <c r="L49" s="55"/>
      <c r="M49" s="55"/>
      <c r="N49" s="55"/>
      <c r="O49" s="55"/>
      <c r="P49" s="55"/>
      <c r="Q49" s="55"/>
      <c r="R49" s="55"/>
      <c r="S49" s="55"/>
    </row>
    <row r="50" spans="1:19" ht="15.75" customHeight="1" x14ac:dyDescent="0.2">
      <c r="A50" s="38" t="s">
        <v>61</v>
      </c>
      <c r="B50" s="69">
        <f>IF(OR('Tabel 5 F'!B50&lt;5,'Tabel 5 Be'!B50&lt;0.5),"-",IFERROR('Tabel 5 Be'!B50/'Tabel 5 F'!B50*100,"-"))</f>
        <v>37.929292929292927</v>
      </c>
      <c r="C50" s="69">
        <f>IF(OR('Tabel 5 F'!C50&lt;5,'Tabel 5 Be'!C50&lt;0.5),"-",IFERROR('Tabel 5 Be'!C50/'Tabel 5 F'!C50*100,"-"))</f>
        <v>24.377843189724377</v>
      </c>
      <c r="D50" s="69">
        <f>IF(OR('Tabel 5 F'!D50&lt;5,'Tabel 5 Be'!D50&lt;0.5),"-",IFERROR('Tabel 5 Be'!D50/'Tabel 5 F'!D50*100,"-"))</f>
        <v>10.681380986129392</v>
      </c>
      <c r="E50" s="69">
        <f>IF(OR('Tabel 5 F'!E50&lt;5,'Tabel 5 Be'!E50&lt;0.5),"-",IFERROR('Tabel 5 Be'!E50/'Tabel 5 F'!E50*100,"-"))</f>
        <v>5.9702878365831014</v>
      </c>
      <c r="F50" s="69">
        <f>IF(OR('Tabel 5 F'!F50&lt;5,'Tabel 5 Be'!F50&lt;0.5),"-",IFERROR('Tabel 5 Be'!F50/'Tabel 5 F'!F50*100,"-"))</f>
        <v>3.0284675953967293</v>
      </c>
      <c r="G50" s="69">
        <f>IF(OR('Tabel 5 F'!G50&lt;5,'Tabel 5 Be'!G50&lt;0.5),"-",IFERROR('Tabel 5 Be'!G50/'Tabel 5 F'!G50*100,"-"))</f>
        <v>2.8701693443334784</v>
      </c>
      <c r="H50" s="69">
        <f>IF(OR('Tabel 5 F'!H50&lt;5,'Tabel 5 Be'!H50&lt;0.5),"-",IFERROR('Tabel 5 Be'!H50/'Tabel 5 F'!H50*100,"-"))</f>
        <v>5.4350361558199207</v>
      </c>
      <c r="I50" s="60"/>
      <c r="J50" s="69">
        <f>IF(OR('Tabel 5 F'!J50&lt;5,'Tabel 5 Be'!J50&lt;0.5),"-",IFERROR('Tabel 5 Be'!J50/'Tabel 5 F'!J50*100,"-"))</f>
        <v>8.0909603916604382</v>
      </c>
      <c r="K50" s="75"/>
      <c r="L50" s="55"/>
      <c r="M50" s="55"/>
      <c r="N50" s="55"/>
      <c r="O50" s="55"/>
      <c r="P50" s="55"/>
      <c r="Q50" s="55"/>
      <c r="R50" s="55"/>
      <c r="S50" s="55"/>
    </row>
    <row r="51" spans="1:19" ht="15.75" customHeight="1" x14ac:dyDescent="0.2">
      <c r="A51" s="35" t="s">
        <v>62</v>
      </c>
      <c r="B51" s="68">
        <f>IF(OR('Tabel 5 F'!B51&lt;5,'Tabel 5 Be'!B51&lt;0.5),"-",IFERROR('Tabel 5 Be'!B51/'Tabel 5 F'!B51*100,"-"))</f>
        <v>33.26495726495726</v>
      </c>
      <c r="C51" s="68">
        <f>IF(OR('Tabel 5 F'!C51&lt;5,'Tabel 5 Be'!C51&lt;0.5),"-",IFERROR('Tabel 5 Be'!C51/'Tabel 5 F'!C51*100,"-"))</f>
        <v>12.204940530649589</v>
      </c>
      <c r="D51" s="68">
        <f>IF(OR('Tabel 5 F'!D51&lt;5,'Tabel 5 Be'!D51&lt;0.5),"-",IFERROR('Tabel 5 Be'!D51/'Tabel 5 F'!D51*100,"-"))</f>
        <v>4.1142303969022267</v>
      </c>
      <c r="E51" s="68">
        <f>IF(OR('Tabel 5 F'!E51&lt;5,'Tabel 5 Be'!E51&lt;0.5),"-",IFERROR('Tabel 5 Be'!E51/'Tabel 5 F'!E51*100,"-"))</f>
        <v>2.7957545948744498</v>
      </c>
      <c r="F51" s="68">
        <f>IF(OR('Tabel 5 F'!F51&lt;5,'Tabel 5 Be'!F51&lt;0.5),"-",IFERROR('Tabel 5 Be'!F51/'Tabel 5 F'!F51*100,"-"))</f>
        <v>1.7802016875900391</v>
      </c>
      <c r="G51" s="68">
        <f>IF(OR('Tabel 5 F'!G51&lt;5,'Tabel 5 Be'!G51&lt;0.5),"-",IFERROR('Tabel 5 Be'!G51/'Tabel 5 F'!G51*100,"-"))</f>
        <v>2.180959763230216</v>
      </c>
      <c r="H51" s="68">
        <f>IF(OR('Tabel 5 F'!H51&lt;5,'Tabel 5 Be'!H51&lt;0.5),"-",IFERROR('Tabel 5 Be'!H51/'Tabel 5 F'!H51*100,"-"))</f>
        <v>2.8902245006187028</v>
      </c>
      <c r="I51" s="60"/>
      <c r="J51" s="68">
        <f>IF(OR('Tabel 5 F'!J51&lt;5,'Tabel 5 Be'!J51&lt;0.5),"-",IFERROR('Tabel 5 Be'!J51/'Tabel 5 F'!J51*100,"-"))</f>
        <v>5.2502675330692936</v>
      </c>
      <c r="K51" s="41"/>
      <c r="L51" s="41"/>
      <c r="M51" s="41"/>
      <c r="N51" s="41"/>
    </row>
    <row r="52" spans="1:19" ht="15" customHeight="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S53"/>
  <sheetViews>
    <sheetView showGridLines="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28515625" customWidth="1"/>
    <col min="10" max="10" width="9.7109375" customWidth="1"/>
    <col min="11" max="13" width="1" customWidth="1"/>
  </cols>
  <sheetData>
    <row r="1" spans="1:11" s="41" customFormat="1" ht="15.75" customHeight="1" x14ac:dyDescent="0.25">
      <c r="A1" s="33" t="s">
        <v>21</v>
      </c>
    </row>
    <row r="2" spans="1:11" ht="15.75" customHeight="1" x14ac:dyDescent="0.2"/>
    <row r="3" spans="1:11" ht="15.75" customHeight="1" x14ac:dyDescent="0.25">
      <c r="A3" s="33" t="s">
        <v>207</v>
      </c>
    </row>
    <row r="4" spans="1:11" ht="15.75" customHeight="1" x14ac:dyDescent="0.25">
      <c r="A4" s="33"/>
    </row>
    <row r="5" spans="1:11" ht="15.75" customHeight="1" x14ac:dyDescent="0.2"/>
    <row r="6" spans="1:11" ht="15.75" customHeight="1" x14ac:dyDescent="0.2">
      <c r="B6" s="66"/>
      <c r="C6" s="66"/>
      <c r="D6" s="66"/>
      <c r="E6" s="66"/>
      <c r="F6" s="66"/>
      <c r="G6" s="66"/>
      <c r="H6" s="66"/>
      <c r="I6" s="66"/>
      <c r="J6" s="66"/>
    </row>
    <row r="7" spans="1:11" s="44" customFormat="1" ht="15.75" customHeight="1" x14ac:dyDescent="0.2">
      <c r="B7" s="67" t="s">
        <v>70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1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1" ht="15.75" customHeight="1" x14ac:dyDescent="0.2">
      <c r="A9" s="50" t="s">
        <v>229</v>
      </c>
      <c r="B9" s="62">
        <f>IF(OR('Tabel 5 F'!B9&lt;5,'Tabel 5 Br'!B9&lt;0.5),"-",IFERROR('Tabel 5 Br'!B9/'Tabel 5 F'!B9*100,"-"))</f>
        <v>20.964537195523373</v>
      </c>
      <c r="C9" s="62">
        <f>IF(OR('Tabel 5 F'!C9&lt;5,'Tabel 5 Br'!C9&lt;0.5),"-",IFERROR('Tabel 5 Br'!C9/'Tabel 5 F'!C9*100,"-"))</f>
        <v>8.3579412186379916</v>
      </c>
      <c r="D9" s="62">
        <f>IF(OR('Tabel 5 F'!D9&lt;5,'Tabel 5 Br'!D9&lt;0.5),"-",IFERROR('Tabel 5 Br'!D9/'Tabel 5 F'!D9*100,"-"))</f>
        <v>1.9592708853732999</v>
      </c>
      <c r="E9" s="62">
        <f>IF(OR('Tabel 5 F'!E9&lt;5,'Tabel 5 Br'!E9&lt;0.5),"-",IFERROR('Tabel 5 Br'!E9/'Tabel 5 F'!E9*100,"-"))</f>
        <v>1.4156269950738916</v>
      </c>
      <c r="F9" s="62">
        <f>IF(OR('Tabel 5 F'!F9&lt;5,'Tabel 5 Br'!F9&lt;0.5),"-",IFERROR('Tabel 5 Br'!F9/'Tabel 5 F'!F9*100,"-"))</f>
        <v>0.907365119728756</v>
      </c>
      <c r="G9" s="62">
        <f>IF(OR('Tabel 5 F'!G9&lt;5,'Tabel 5 Br'!G9&lt;0.5),"-",IFERROR('Tabel 5 Br'!G9/'Tabel 5 F'!G9*100,"-"))</f>
        <v>1.1146089523948384</v>
      </c>
      <c r="H9" s="62">
        <f>IF(OR('Tabel 5 F'!H9&lt;5,'Tabel 5 Br'!H9&lt;0.5),"-",IFERROR('Tabel 5 Br'!H9/'Tabel 5 F'!H9*100,"-"))</f>
        <v>1.7909587155963302</v>
      </c>
      <c r="I9" s="101"/>
      <c r="J9" s="62">
        <f>IF(OR('Tabel 5 F'!J9&lt;5,'Tabel 5 Br'!J9&lt;0.5),"-",IFERROR('Tabel 5 Br'!J9/'Tabel 5 F'!J9*100,"-"))</f>
        <v>2.552772912621359</v>
      </c>
      <c r="K9" s="74"/>
    </row>
    <row r="10" spans="1:11" ht="15.75" customHeight="1" x14ac:dyDescent="0.2">
      <c r="A10" s="52" t="s">
        <v>230</v>
      </c>
      <c r="B10" s="63">
        <f>IF(OR('Tabel 5 F'!B10&lt;5,'Tabel 5 Br'!B10&lt;0.5),"-",IFERROR('Tabel 5 Br'!B10/'Tabel 5 F'!B10*100,"-"))</f>
        <v>24.744789038262667</v>
      </c>
      <c r="C10" s="63">
        <f>IF(OR('Tabel 5 F'!C10&lt;5,'Tabel 5 Br'!C10&lt;0.5),"-",IFERROR('Tabel 5 Br'!C10/'Tabel 5 F'!C10*100,"-"))</f>
        <v>6.256719354838709</v>
      </c>
      <c r="D10" s="63">
        <f>IF(OR('Tabel 5 F'!D10&lt;5,'Tabel 5 Br'!D10&lt;0.5),"-",IFERROR('Tabel 5 Br'!D10/'Tabel 5 F'!D10*100,"-"))</f>
        <v>3.1253399289700661</v>
      </c>
      <c r="E10" s="63">
        <f>IF(OR('Tabel 5 F'!E10&lt;5,'Tabel 5 Br'!E10&lt;0.5),"-",IFERROR('Tabel 5 Br'!E10/'Tabel 5 F'!E10*100,"-"))</f>
        <v>1.6945556396669188</v>
      </c>
      <c r="F10" s="63">
        <f>IF(OR('Tabel 5 F'!F10&lt;5,'Tabel 5 Br'!F10&lt;0.5),"-",IFERROR('Tabel 5 Br'!F10/'Tabel 5 F'!F10*100,"-"))</f>
        <v>0.9117437270933183</v>
      </c>
      <c r="G10" s="63">
        <f>IF(OR('Tabel 5 F'!G10&lt;5,'Tabel 5 Br'!G10&lt;0.5),"-",IFERROR('Tabel 5 Br'!G10/'Tabel 5 F'!G10*100,"-"))</f>
        <v>1.5196135299219429</v>
      </c>
      <c r="H10" s="63">
        <f>IF(OR('Tabel 5 F'!H10&lt;5,'Tabel 5 Br'!H10&lt;0.5),"-",IFERROR('Tabel 5 Br'!H10/'Tabel 5 F'!H10*100,"-"))</f>
        <v>1.4355767634854772</v>
      </c>
      <c r="I10" s="101"/>
      <c r="J10" s="63">
        <f>IF(OR('Tabel 5 F'!J10&lt;5,'Tabel 5 Br'!J10&lt;0.5),"-",IFERROR('Tabel 5 Br'!J10/'Tabel 5 F'!J10*100,"-"))</f>
        <v>2.3551473404255323</v>
      </c>
      <c r="K10" s="74"/>
    </row>
    <row r="11" spans="1:11" ht="15.75" customHeight="1" x14ac:dyDescent="0.2">
      <c r="A11" s="50" t="s">
        <v>231</v>
      </c>
      <c r="B11" s="62">
        <f>IF(OR('Tabel 5 F'!B11&lt;5,'Tabel 5 Br'!B11&lt;0.5),"-",IFERROR('Tabel 5 Br'!B11/'Tabel 5 F'!B11*100,"-"))</f>
        <v>27.786423837520047</v>
      </c>
      <c r="C11" s="62">
        <f>IF(OR('Tabel 5 F'!C11&lt;5,'Tabel 5 Br'!C11&lt;0.5),"-",IFERROR('Tabel 5 Br'!C11/'Tabel 5 F'!C11*100,"-"))</f>
        <v>16.625005698005697</v>
      </c>
      <c r="D11" s="62">
        <f>IF(OR('Tabel 5 F'!D11&lt;5,'Tabel 5 Br'!D11&lt;0.5),"-",IFERROR('Tabel 5 Br'!D11/'Tabel 5 F'!D11*100,"-"))</f>
        <v>4.8609801029962547</v>
      </c>
      <c r="E11" s="62">
        <f>IF(OR('Tabel 5 F'!E11&lt;5,'Tabel 5 Br'!E11&lt;0.5),"-",IFERROR('Tabel 5 Br'!E11/'Tabel 5 F'!E11*100,"-"))</f>
        <v>2.6817241011035957</v>
      </c>
      <c r="F11" s="62">
        <f>IF(OR('Tabel 5 F'!F11&lt;5,'Tabel 5 Br'!F11&lt;0.5),"-",IFERROR('Tabel 5 Br'!F11/'Tabel 5 F'!F11*100,"-"))</f>
        <v>1.5183383010432192</v>
      </c>
      <c r="G11" s="62">
        <f>IF(OR('Tabel 5 F'!G11&lt;5,'Tabel 5 Br'!G11&lt;0.5),"-",IFERROR('Tabel 5 Br'!G11/'Tabel 5 F'!G11*100,"-"))</f>
        <v>1.8618599562363236</v>
      </c>
      <c r="H11" s="62">
        <f>IF(OR('Tabel 5 F'!H11&lt;5,'Tabel 5 Br'!H11&lt;0.5),"-",IFERROR('Tabel 5 Br'!H11/'Tabel 5 F'!H11*100,"-"))</f>
        <v>3.7815158013544021</v>
      </c>
      <c r="I11" s="101"/>
      <c r="J11" s="62">
        <f>IF(OR('Tabel 5 F'!J11&lt;5,'Tabel 5 Br'!J11&lt;0.5),"-",IFERROR('Tabel 5 Br'!J11/'Tabel 5 F'!J11*100,"-"))</f>
        <v>7.5571039008164487</v>
      </c>
      <c r="K11" s="74"/>
    </row>
    <row r="12" spans="1:11" ht="15.75" customHeight="1" x14ac:dyDescent="0.2">
      <c r="A12" s="52" t="s">
        <v>26</v>
      </c>
      <c r="B12" s="63">
        <f>IF(OR('Tabel 5 F'!B12&lt;5,'Tabel 5 Br'!B12&lt;0.5),"-",IFERROR('Tabel 5 Br'!B12/'Tabel 5 F'!B12*100,"-"))</f>
        <v>29.737158759805755</v>
      </c>
      <c r="C12" s="63">
        <f>IF(OR('Tabel 5 F'!C12&lt;5,'Tabel 5 Br'!C12&lt;0.5),"-",IFERROR('Tabel 5 Br'!C12/'Tabel 5 F'!C12*100,"-"))</f>
        <v>22.87347886178862</v>
      </c>
      <c r="D12" s="63">
        <f>IF(OR('Tabel 5 F'!D12&lt;5,'Tabel 5 Br'!D12&lt;0.5),"-",IFERROR('Tabel 5 Br'!D12/'Tabel 5 F'!D12*100,"-"))</f>
        <v>9.6821788593155897</v>
      </c>
      <c r="E12" s="63">
        <f>IF(OR('Tabel 5 F'!E12&lt;5,'Tabel 5 Br'!E12&lt;0.5),"-",IFERROR('Tabel 5 Br'!E12/'Tabel 5 F'!E12*100,"-"))</f>
        <v>5.347255701451278</v>
      </c>
      <c r="F12" s="63">
        <f>IF(OR('Tabel 5 F'!F12&lt;5,'Tabel 5 Br'!F12&lt;0.5),"-",IFERROR('Tabel 5 Br'!F12/'Tabel 5 F'!F12*100,"-"))</f>
        <v>2.9525069411948217</v>
      </c>
      <c r="G12" s="63">
        <f>IF(OR('Tabel 5 F'!G12&lt;5,'Tabel 5 Br'!G12&lt;0.5),"-",IFERROR('Tabel 5 Br'!G12/'Tabel 5 F'!G12*100,"-"))</f>
        <v>3.0375094738622908</v>
      </c>
      <c r="H12" s="63">
        <f>IF(OR('Tabel 5 F'!H12&lt;5,'Tabel 5 Br'!H12&lt;0.5),"-",IFERROR('Tabel 5 Br'!H12/'Tabel 5 F'!H12*100,"-"))</f>
        <v>4.6198839033573895</v>
      </c>
      <c r="I12" s="101"/>
      <c r="J12" s="63">
        <f>IF(OR('Tabel 5 F'!J12&lt;5,'Tabel 5 Br'!J12&lt;0.5),"-",IFERROR('Tabel 5 Br'!J12/'Tabel 5 F'!J12*100,"-"))</f>
        <v>7.6246533554636233</v>
      </c>
      <c r="K12" s="74"/>
    </row>
    <row r="13" spans="1:11" ht="15.75" customHeight="1" x14ac:dyDescent="0.2">
      <c r="A13" s="50" t="s">
        <v>27</v>
      </c>
      <c r="B13" s="62">
        <f>IF(OR('Tabel 5 F'!B13&lt;5,'Tabel 5 Br'!B13&lt;0.5),"-",IFERROR('Tabel 5 Br'!B13/'Tabel 5 F'!B13*100,"-"))</f>
        <v>28.989662371134017</v>
      </c>
      <c r="C13" s="62">
        <f>IF(OR('Tabel 5 F'!C13&lt;5,'Tabel 5 Br'!C13&lt;0.5),"-",IFERROR('Tabel 5 Br'!C13/'Tabel 5 F'!C13*100,"-"))</f>
        <v>14.947951501154735</v>
      </c>
      <c r="D13" s="62">
        <f>IF(OR('Tabel 5 F'!D13&lt;5,'Tabel 5 Br'!D13&lt;0.5),"-",IFERROR('Tabel 5 Br'!D13/'Tabel 5 F'!D13*100,"-"))</f>
        <v>5.2349594095940963</v>
      </c>
      <c r="E13" s="62">
        <f>IF(OR('Tabel 5 F'!E13&lt;5,'Tabel 5 Br'!E13&lt;0.5),"-",IFERROR('Tabel 5 Br'!E13/'Tabel 5 F'!E13*100,"-"))</f>
        <v>3.5621095571095571</v>
      </c>
      <c r="F13" s="62">
        <f>IF(OR('Tabel 5 F'!F13&lt;5,'Tabel 5 Br'!F13&lt;0.5),"-",IFERROR('Tabel 5 Br'!F13/'Tabel 5 F'!F13*100,"-"))</f>
        <v>1.3870147268408552</v>
      </c>
      <c r="G13" s="62">
        <f>IF(OR('Tabel 5 F'!G13&lt;5,'Tabel 5 Br'!G13&lt;0.5),"-",IFERROR('Tabel 5 Br'!G13/'Tabel 5 F'!G13*100,"-"))</f>
        <v>1.4393882002383789</v>
      </c>
      <c r="H13" s="62">
        <f>IF(OR('Tabel 5 F'!H13&lt;5,'Tabel 5 Br'!H13&lt;0.5),"-",IFERROR('Tabel 5 Br'!H13/'Tabel 5 F'!H13*100,"-"))</f>
        <v>3.7046076642335763</v>
      </c>
      <c r="I13" s="101"/>
      <c r="J13" s="62">
        <f>IF(OR('Tabel 5 F'!J13&lt;5,'Tabel 5 Br'!J13&lt;0.5),"-",IFERROR('Tabel 5 Br'!J13/'Tabel 5 F'!J13*100,"-"))</f>
        <v>3.2107572815533976</v>
      </c>
      <c r="K13" s="74"/>
    </row>
    <row r="14" spans="1:11" ht="15.75" customHeight="1" x14ac:dyDescent="0.2">
      <c r="A14" s="52" t="s">
        <v>28</v>
      </c>
      <c r="B14" s="63">
        <f>IF(OR('Tabel 5 F'!B14&lt;5,'Tabel 5 Br'!B14&lt;0.5),"-",IFERROR('Tabel 5 Br'!B14/'Tabel 5 F'!B14*100,"-"))</f>
        <v>36.106615384615388</v>
      </c>
      <c r="C14" s="63">
        <f>IF(OR('Tabel 5 F'!C14&lt;5,'Tabel 5 Br'!C14&lt;0.5),"-",IFERROR('Tabel 5 Br'!C14/'Tabel 5 F'!C14*100,"-"))</f>
        <v>20.460868852459015</v>
      </c>
      <c r="D14" s="63">
        <f>IF(OR('Tabel 5 F'!D14&lt;5,'Tabel 5 Br'!D14&lt;0.5),"-",IFERROR('Tabel 5 Br'!D14/'Tabel 5 F'!D14*100,"-"))</f>
        <v>4.6867941176470582</v>
      </c>
      <c r="E14" s="63">
        <f>IF(OR('Tabel 5 F'!E14&lt;5,'Tabel 5 Br'!E14&lt;0.5),"-",IFERROR('Tabel 5 Br'!E14/'Tabel 5 F'!E14*100,"-"))</f>
        <v>3.572432525951557</v>
      </c>
      <c r="F14" s="63">
        <f>IF(OR('Tabel 5 F'!F14&lt;5,'Tabel 5 Br'!F14&lt;0.5),"-",IFERROR('Tabel 5 Br'!F14/'Tabel 5 F'!F14*100,"-"))</f>
        <v>2.7299948320413439</v>
      </c>
      <c r="G14" s="63">
        <f>IF(OR('Tabel 5 F'!G14&lt;5,'Tabel 5 Br'!G14&lt;0.5),"-",IFERROR('Tabel 5 Br'!G14/'Tabel 5 F'!G14*100,"-"))</f>
        <v>2.9615544332210999</v>
      </c>
      <c r="H14" s="63">
        <f>IF(OR('Tabel 5 F'!H14&lt;5,'Tabel 5 Br'!H14&lt;0.5),"-",IFERROR('Tabel 5 Br'!H14/'Tabel 5 F'!H14*100,"-"))</f>
        <v>1.0307319587628867</v>
      </c>
      <c r="I14" s="101"/>
      <c r="J14" s="63">
        <f>IF(OR('Tabel 5 F'!J14&lt;5,'Tabel 5 Br'!J14&lt;0.5),"-",IFERROR('Tabel 5 Br'!J14/'Tabel 5 F'!J14*100,"-"))</f>
        <v>4.2112597849462361</v>
      </c>
      <c r="K14" s="74"/>
    </row>
    <row r="15" spans="1:11" ht="15.75" customHeight="1" x14ac:dyDescent="0.2">
      <c r="A15" s="50" t="s">
        <v>29</v>
      </c>
      <c r="B15" s="62">
        <f>IF(OR('Tabel 5 F'!B15&lt;5,'Tabel 5 Br'!B15&lt;0.5),"-",IFERROR('Tabel 5 Br'!B15/'Tabel 5 F'!B15*100,"-"))</f>
        <v>29.284185459940655</v>
      </c>
      <c r="C15" s="62">
        <f>IF(OR('Tabel 5 F'!C15&lt;5,'Tabel 5 Br'!C15&lt;0.5),"-",IFERROR('Tabel 5 Br'!C15/'Tabel 5 F'!C15*100,"-"))</f>
        <v>18.481444444444445</v>
      </c>
      <c r="D15" s="62">
        <f>IF(OR('Tabel 5 F'!D15&lt;5,'Tabel 5 Br'!D15&lt;0.5),"-",IFERROR('Tabel 5 Br'!D15/'Tabel 5 F'!D15*100,"-"))</f>
        <v>9.0582724550898206</v>
      </c>
      <c r="E15" s="62">
        <f>IF(OR('Tabel 5 F'!E15&lt;5,'Tabel 5 Br'!E15&lt;0.5),"-",IFERROR('Tabel 5 Br'!E15/'Tabel 5 F'!E15*100,"-"))</f>
        <v>6.7603716577540105</v>
      </c>
      <c r="F15" s="62">
        <f>IF(OR('Tabel 5 F'!F15&lt;5,'Tabel 5 Br'!F15&lt;0.5),"-",IFERROR('Tabel 5 Br'!F15/'Tabel 5 F'!F15*100,"-"))</f>
        <v>3.595929133858268</v>
      </c>
      <c r="G15" s="62">
        <f>IF(OR('Tabel 5 F'!G15&lt;5,'Tabel 5 Br'!G15&lt;0.5),"-",IFERROR('Tabel 5 Br'!G15/'Tabel 5 F'!G15*100,"-"))</f>
        <v>4.1912721202003347</v>
      </c>
      <c r="H15" s="62">
        <f>IF(OR('Tabel 5 F'!H15&lt;5,'Tabel 5 Br'!H15&lt;0.5),"-",IFERROR('Tabel 5 Br'!H15/'Tabel 5 F'!H15*100,"-"))</f>
        <v>7.3052955974842764</v>
      </c>
      <c r="I15" s="101"/>
      <c r="J15" s="62">
        <f>IF(OR('Tabel 5 F'!J15&lt;5,'Tabel 5 Br'!J15&lt;0.5),"-",IFERROR('Tabel 5 Br'!J15/'Tabel 5 F'!J15*100,"-"))</f>
        <v>11.695313951011716</v>
      </c>
      <c r="K15" s="74"/>
    </row>
    <row r="16" spans="1:11" ht="15.75" customHeight="1" x14ac:dyDescent="0.2">
      <c r="A16" s="52" t="s">
        <v>30</v>
      </c>
      <c r="B16" s="63">
        <f>IF(OR('Tabel 5 F'!B16&lt;5,'Tabel 5 Br'!B16&lt;0.5),"-",IFERROR('Tabel 5 Br'!B16/'Tabel 5 F'!B16*100,"-"))</f>
        <v>19.461236263736261</v>
      </c>
      <c r="C16" s="63">
        <f>IF(OR('Tabel 5 F'!C16&lt;5,'Tabel 5 Br'!C16&lt;0.5),"-",IFERROR('Tabel 5 Br'!C16/'Tabel 5 F'!C16*100,"-"))</f>
        <v>17.900583333333334</v>
      </c>
      <c r="D16" s="63">
        <f>IF(OR('Tabel 5 F'!D16&lt;5,'Tabel 5 Br'!D16&lt;0.5),"-",IFERROR('Tabel 5 Br'!D16/'Tabel 5 F'!D16*100,"-"))</f>
        <v>9.9177817109144542</v>
      </c>
      <c r="E16" s="63">
        <f>IF(OR('Tabel 5 F'!E16&lt;5,'Tabel 5 Br'!E16&lt;0.5),"-",IFERROR('Tabel 5 Br'!E16/'Tabel 5 F'!E16*100,"-"))</f>
        <v>6.7758316430020296</v>
      </c>
      <c r="F16" s="63">
        <f>IF(OR('Tabel 5 F'!F16&lt;5,'Tabel 5 Br'!F16&lt;0.5),"-",IFERROR('Tabel 5 Br'!F16/'Tabel 5 F'!F16*100,"-"))</f>
        <v>2.7428360128617362</v>
      </c>
      <c r="G16" s="63">
        <f>IF(OR('Tabel 5 F'!G16&lt;5,'Tabel 5 Br'!G16&lt;0.5),"-",IFERROR('Tabel 5 Br'!G16/'Tabel 5 F'!G16*100,"-"))</f>
        <v>3.0347801204819271</v>
      </c>
      <c r="H16" s="63">
        <f>IF(OR('Tabel 5 F'!H16&lt;5,'Tabel 5 Br'!H16&lt;0.5),"-",IFERROR('Tabel 5 Br'!H16/'Tabel 5 F'!H16*100,"-"))</f>
        <v>3.0666642335766419</v>
      </c>
      <c r="I16" s="101"/>
      <c r="J16" s="63">
        <f>IF(OR('Tabel 5 F'!J16&lt;5,'Tabel 5 Br'!J16&lt;0.5),"-",IFERROR('Tabel 5 Br'!J16/'Tabel 5 F'!J16*100,"-"))</f>
        <v>5.8485691833590145</v>
      </c>
      <c r="K16" s="74"/>
    </row>
    <row r="17" spans="1:11" ht="15" hidden="1" customHeight="1" x14ac:dyDescent="0.2">
      <c r="A17" s="50" t="s">
        <v>31</v>
      </c>
      <c r="B17" s="62">
        <f>IF(OR('Tabel 5 F'!B17&lt;5,'Tabel 5 Br'!B17&lt;0.5),"-",IFERROR('Tabel 5 Br'!B17/'Tabel 5 F'!B17*100,"-"))</f>
        <v>19.649695652173911</v>
      </c>
      <c r="C17" s="62">
        <f>IF(OR('Tabel 5 F'!C17&lt;5,'Tabel 5 Br'!C17&lt;0.5),"-",IFERROR('Tabel 5 Br'!C17/'Tabel 5 F'!C17*100,"-"))</f>
        <v>15.831682926829268</v>
      </c>
      <c r="D17" s="62">
        <f>IF(OR('Tabel 5 F'!D17&lt;5,'Tabel 5 Br'!D17&lt;0.5),"-",IFERROR('Tabel 5 Br'!D17/'Tabel 5 F'!D17*100,"-"))</f>
        <v>3.1788555555555558</v>
      </c>
      <c r="E17" s="62">
        <f>IF(OR('Tabel 5 F'!E17&lt;5,'Tabel 5 Br'!E17&lt;0.5),"-",IFERROR('Tabel 5 Br'!E17/'Tabel 5 F'!E17*100,"-"))</f>
        <v>4.4458471337579617</v>
      </c>
      <c r="F17" s="62">
        <f>IF(OR('Tabel 5 F'!F17&lt;5,'Tabel 5 Br'!F17&lt;0.5),"-",IFERROR('Tabel 5 Br'!F17/'Tabel 5 F'!F17*100,"-"))</f>
        <v>2.4765412844036701</v>
      </c>
      <c r="G17" s="62">
        <f>IF(OR('Tabel 5 F'!G17&lt;5,'Tabel 5 Br'!G17&lt;0.5),"-",IFERROR('Tabel 5 Br'!G17/'Tabel 5 F'!G17*100,"-"))</f>
        <v>1.7463169151004536</v>
      </c>
      <c r="H17" s="62">
        <f>IF(OR('Tabel 5 F'!H17&lt;5,'Tabel 5 Br'!H17&lt;0.5),"-",IFERROR('Tabel 5 Br'!H17/'Tabel 5 F'!H17*100,"-"))</f>
        <v>3.6340305084745763</v>
      </c>
      <c r="I17" s="101"/>
      <c r="J17" s="62">
        <f>IF(OR('Tabel 5 F'!J17&lt;5,'Tabel 5 Br'!J17&lt;0.5),"-",IFERROR('Tabel 5 Br'!J17/'Tabel 5 F'!J17*100,"-"))</f>
        <v>3.023421052631579</v>
      </c>
      <c r="K17" s="74"/>
    </row>
    <row r="18" spans="1:11" ht="15" hidden="1" customHeight="1" x14ac:dyDescent="0.2">
      <c r="A18" s="52" t="s">
        <v>32</v>
      </c>
      <c r="B18" s="63">
        <f>IF(OR('Tabel 5 F'!B18&lt;5,'Tabel 5 Br'!B18&lt;0.5),"-",IFERROR('Tabel 5 Br'!B18/'Tabel 5 F'!B18*100,"-"))</f>
        <v>38.177214285714292</v>
      </c>
      <c r="C18" s="63">
        <f>IF(OR('Tabel 5 F'!C18&lt;5,'Tabel 5 Br'!C18&lt;0.5),"-",IFERROR('Tabel 5 Br'!C18/'Tabel 5 F'!C18*100,"-"))</f>
        <v>10.866481481481481</v>
      </c>
      <c r="D18" s="63">
        <f>IF(OR('Tabel 5 F'!D18&lt;5,'Tabel 5 Br'!D18&lt;0.5),"-",IFERROR('Tabel 5 Br'!D18/'Tabel 5 F'!D18*100,"-"))</f>
        <v>4.1579026548672573</v>
      </c>
      <c r="E18" s="63">
        <f>IF(OR('Tabel 5 F'!E18&lt;5,'Tabel 5 Br'!E18&lt;0.5),"-",IFERROR('Tabel 5 Br'!E18/'Tabel 5 F'!E18*100,"-"))</f>
        <v>3.0424835164835167</v>
      </c>
      <c r="F18" s="63">
        <f>IF(OR('Tabel 5 F'!F18&lt;5,'Tabel 5 Br'!F18&lt;0.5),"-",IFERROR('Tabel 5 Br'!F18/'Tabel 5 F'!F18*100,"-"))</f>
        <v>1.6044285714285715</v>
      </c>
      <c r="G18" s="63">
        <f>IF(OR('Tabel 5 F'!G18&lt;5,'Tabel 5 Br'!G18&lt;0.5),"-",IFERROR('Tabel 5 Br'!G18/'Tabel 5 F'!G18*100,"-"))</f>
        <v>1.6935079999999998</v>
      </c>
      <c r="H18" s="63" t="str">
        <f>IF(OR('Tabel 5 F'!H18&lt;5,'Tabel 5 Br'!H18&lt;0.5),"-",IFERROR('Tabel 5 Br'!H18/'Tabel 5 F'!H18*100,"-"))</f>
        <v>-</v>
      </c>
      <c r="I18" s="101"/>
      <c r="J18" s="63">
        <f>IF(OR('Tabel 5 F'!J18&lt;5,'Tabel 5 Br'!J18&lt;0.5),"-",IFERROR('Tabel 5 Br'!J18/'Tabel 5 F'!J18*100,"-"))</f>
        <v>4.7509383259911893</v>
      </c>
      <c r="K18" s="74"/>
    </row>
    <row r="19" spans="1:11" ht="15" hidden="1" customHeight="1" x14ac:dyDescent="0.2">
      <c r="A19" s="50" t="s">
        <v>33</v>
      </c>
      <c r="B19" s="62" t="str">
        <f>IF(OR('Tabel 5 F'!B19&lt;5,'Tabel 5 Br'!B19&lt;0.5),"-",IFERROR('Tabel 5 Br'!B19/'Tabel 5 F'!B19*100,"-"))</f>
        <v>-</v>
      </c>
      <c r="C19" s="62" t="str">
        <f>IF(OR('Tabel 5 F'!C19&lt;5,'Tabel 5 Br'!C19&lt;0.5),"-",IFERROR('Tabel 5 Br'!C19/'Tabel 5 F'!C19*100,"-"))</f>
        <v>-</v>
      </c>
      <c r="D19" s="62" t="str">
        <f>IF(OR('Tabel 5 F'!D19&lt;5,'Tabel 5 Br'!D19&lt;0.5),"-",IFERROR('Tabel 5 Br'!D19/'Tabel 5 F'!D19*100,"-"))</f>
        <v>-</v>
      </c>
      <c r="E19" s="62" t="str">
        <f>IF(OR('Tabel 5 F'!E19&lt;5,'Tabel 5 Br'!E19&lt;0.5),"-",IFERROR('Tabel 5 Br'!E19/'Tabel 5 F'!E19*100,"-"))</f>
        <v>-</v>
      </c>
      <c r="F19" s="62">
        <f>IF(OR('Tabel 5 F'!F19&lt;5,'Tabel 5 Br'!F19&lt;0.5),"-",IFERROR('Tabel 5 Br'!F19/'Tabel 5 F'!F19*100,"-"))</f>
        <v>3.2251935483870966</v>
      </c>
      <c r="G19" s="62">
        <f>IF(OR('Tabel 5 F'!G19&lt;5,'Tabel 5 Br'!G19&lt;0.5),"-",IFERROR('Tabel 5 Br'!G19/'Tabel 5 F'!G19*100,"-"))</f>
        <v>1.8234170040485831</v>
      </c>
      <c r="H19" s="62">
        <f>IF(OR('Tabel 5 F'!H19&lt;5,'Tabel 5 Br'!H19&lt;0.5),"-",IFERROR('Tabel 5 Br'!H19/'Tabel 5 F'!H19*100,"-"))</f>
        <v>3.0762499999999999</v>
      </c>
      <c r="I19" s="101"/>
      <c r="J19" s="62">
        <f>IF(OR('Tabel 5 F'!J19&lt;5,'Tabel 5 Br'!J19&lt;0.5),"-",IFERROR('Tabel 5 Br'!J19/'Tabel 5 F'!J19*100,"-"))</f>
        <v>1.9287878787878787</v>
      </c>
      <c r="K19" s="74"/>
    </row>
    <row r="20" spans="1:11" ht="15" hidden="1" customHeight="1" x14ac:dyDescent="0.2">
      <c r="A20" s="52" t="s">
        <v>34</v>
      </c>
      <c r="B20" s="63">
        <f>IF(OR('Tabel 5 F'!B20&lt;5,'Tabel 5 Br'!B20&lt;0.5),"-",IFERROR('Tabel 5 Br'!B20/'Tabel 5 F'!B20*100,"-"))</f>
        <v>27.089944444444448</v>
      </c>
      <c r="C20" s="63">
        <f>IF(OR('Tabel 5 F'!C20&lt;5,'Tabel 5 Br'!C20&lt;0.5),"-",IFERROR('Tabel 5 Br'!C20/'Tabel 5 F'!C20*100,"-"))</f>
        <v>23.072615384615382</v>
      </c>
      <c r="D20" s="63">
        <f>IF(OR('Tabel 5 F'!D20&lt;5,'Tabel 5 Br'!D20&lt;0.5),"-",IFERROR('Tabel 5 Br'!D20/'Tabel 5 F'!D20*100,"-"))</f>
        <v>3.945652173913043</v>
      </c>
      <c r="E20" s="63">
        <f>IF(OR('Tabel 5 F'!E20&lt;5,'Tabel 5 Br'!E20&lt;0.5),"-",IFERROR('Tabel 5 Br'!E20/'Tabel 5 F'!E20*100,"-"))</f>
        <v>2.8565999999999998</v>
      </c>
      <c r="F20" s="63" t="str">
        <f>IF(OR('Tabel 5 F'!F20&lt;5,'Tabel 5 Br'!F20&lt;0.5),"-",IFERROR('Tabel 5 Br'!F20/'Tabel 5 F'!F20*100,"-"))</f>
        <v>-</v>
      </c>
      <c r="G20" s="63">
        <f>IF(OR('Tabel 5 F'!G20&lt;5,'Tabel 5 Br'!G20&lt;0.5),"-",IFERROR('Tabel 5 Br'!G20/'Tabel 5 F'!G20*100,"-"))</f>
        <v>1.6390285714285711</v>
      </c>
      <c r="H20" s="63">
        <f>IF(OR('Tabel 5 F'!H20&lt;5,'Tabel 5 Br'!H20&lt;0.5),"-",IFERROR('Tabel 5 Br'!H20/'Tabel 5 F'!H20*100,"-"))</f>
        <v>3.4476379310344827</v>
      </c>
      <c r="I20" s="101"/>
      <c r="J20" s="63">
        <f>IF(OR('Tabel 5 F'!J20&lt;5,'Tabel 5 Br'!J20&lt;0.5),"-",IFERROR('Tabel 5 Br'!J20/'Tabel 5 F'!J20*100,"-"))</f>
        <v>3.1913937621832353</v>
      </c>
      <c r="K20" s="74"/>
    </row>
    <row r="21" spans="1:11" ht="15.75" customHeight="1" x14ac:dyDescent="0.2">
      <c r="A21" s="50" t="s">
        <v>35</v>
      </c>
      <c r="B21" s="62">
        <f>IF(OR('Tabel 5 F'!B21&lt;5,'Tabel 5 Br'!B21&lt;0.5),"-",IFERROR('Tabel 5 Br'!B21/'Tabel 5 F'!B21*100,"-"))</f>
        <v>26.720085271317828</v>
      </c>
      <c r="C21" s="62">
        <f>IF(OR('Tabel 5 F'!C21&lt;5,'Tabel 5 Br'!C21&lt;0.5),"-",IFERROR('Tabel 5 Br'!C21/'Tabel 5 F'!C21*100,"-"))</f>
        <v>14.96912048192771</v>
      </c>
      <c r="D21" s="62">
        <f>IF(OR('Tabel 5 F'!D21&lt;5,'Tabel 5 Br'!D21&lt;0.5),"-",IFERROR('Tabel 5 Br'!D21/'Tabel 5 F'!D21*100,"-"))</f>
        <v>3.6812652173913043</v>
      </c>
      <c r="E21" s="62">
        <f>IF(OR('Tabel 5 F'!E21&lt;5,'Tabel 5 Br'!E21&lt;0.5),"-",IFERROR('Tabel 5 Br'!E21/'Tabel 5 F'!E21*100,"-"))</f>
        <v>3.5709169435215946</v>
      </c>
      <c r="F21" s="62">
        <f>IF(OR('Tabel 5 F'!F21&lt;5,'Tabel 5 Br'!F21&lt;0.5),"-",IFERROR('Tabel 5 Br'!F21/'Tabel 5 F'!F21*100,"-"))</f>
        <v>1.8371204545454545</v>
      </c>
      <c r="G21" s="62">
        <f>IF(OR('Tabel 5 F'!G21&lt;5,'Tabel 5 Br'!G21&lt;0.5),"-",IFERROR('Tabel 5 Br'!G21/'Tabel 5 F'!G21*100,"-"))</f>
        <v>1.7358862068965517</v>
      </c>
      <c r="H21" s="62">
        <f>IF(OR('Tabel 5 F'!H21&lt;5,'Tabel 5 Br'!H21&lt;0.5),"-",IFERROR('Tabel 5 Br'!H21/'Tabel 5 F'!H21*100,"-"))</f>
        <v>3.1293456221198155</v>
      </c>
      <c r="I21" s="101"/>
      <c r="J21" s="62">
        <f>IF(OR('Tabel 5 F'!J21&lt;5,'Tabel 5 Br'!J21&lt;0.5),"-",IFERROR('Tabel 5 Br'!J21/'Tabel 5 F'!J21*100,"-"))</f>
        <v>3.2523723647447293</v>
      </c>
      <c r="K21" s="74"/>
    </row>
    <row r="22" spans="1:11" ht="15.75" customHeight="1" x14ac:dyDescent="0.2">
      <c r="A22" s="52" t="s">
        <v>36</v>
      </c>
      <c r="B22" s="63">
        <f>IF(OR('Tabel 5 F'!B22&lt;5,'Tabel 5 Br'!B22&lt;0.5),"-",IFERROR('Tabel 5 Br'!B22/'Tabel 5 F'!B22*100,"-"))</f>
        <v>54.087687500000001</v>
      </c>
      <c r="C22" s="63">
        <f>IF(OR('Tabel 5 F'!C22&lt;5,'Tabel 5 Br'!C22&lt;0.5),"-",IFERROR('Tabel 5 Br'!C22/'Tabel 5 F'!C22*100,"-"))</f>
        <v>5.2621578947368421</v>
      </c>
      <c r="D22" s="63" t="str">
        <f>IF(OR('Tabel 5 F'!D22&lt;5,'Tabel 5 Br'!D22&lt;0.5),"-",IFERROR('Tabel 5 Br'!D22/'Tabel 5 F'!D22*100,"-"))</f>
        <v>-</v>
      </c>
      <c r="E22" s="63" t="str">
        <f>IF(OR('Tabel 5 F'!E22&lt;5,'Tabel 5 Br'!E22&lt;0.5),"-",IFERROR('Tabel 5 Br'!E22/'Tabel 5 F'!E22*100,"-"))</f>
        <v>-</v>
      </c>
      <c r="F22" s="63" t="str">
        <f>IF(OR('Tabel 5 F'!F22&lt;5,'Tabel 5 Br'!F22&lt;0.5),"-",IFERROR('Tabel 5 Br'!F22/'Tabel 5 F'!F22*100,"-"))</f>
        <v>-</v>
      </c>
      <c r="G22" s="63">
        <f>IF(OR('Tabel 5 F'!G22&lt;5,'Tabel 5 Br'!G22&lt;0.5),"-",IFERROR('Tabel 5 Br'!G22/'Tabel 5 F'!G22*100,"-"))</f>
        <v>2.4875495495495494</v>
      </c>
      <c r="H22" s="63">
        <f>IF(OR('Tabel 5 F'!H22&lt;5,'Tabel 5 Br'!H22&lt;0.5),"-",IFERROR('Tabel 5 Br'!H22/'Tabel 5 F'!H22*100,"-"))</f>
        <v>3.1293103448275863</v>
      </c>
      <c r="I22" s="101"/>
      <c r="J22" s="63">
        <f>IF(OR('Tabel 5 F'!J22&lt;5,'Tabel 5 Br'!J22&lt;0.5),"-",IFERROR('Tabel 5 Br'!J22/'Tabel 5 F'!J22*100,"-"))</f>
        <v>4.5178932584269669</v>
      </c>
      <c r="K22" s="74"/>
    </row>
    <row r="23" spans="1:11" ht="15.75" customHeight="1" x14ac:dyDescent="0.2">
      <c r="A23" s="50" t="s">
        <v>37</v>
      </c>
      <c r="B23" s="62">
        <f>IF(OR('Tabel 5 F'!B23&lt;5,'Tabel 5 Br'!B23&lt;0.5),"-",IFERROR('Tabel 5 Br'!B23/'Tabel 5 F'!B23*100,"-"))</f>
        <v>23.463232558139534</v>
      </c>
      <c r="C23" s="62">
        <f>IF(OR('Tabel 5 F'!C23&lt;5,'Tabel 5 Br'!C23&lt;0.5),"-",IFERROR('Tabel 5 Br'!C23/'Tabel 5 F'!C23*100,"-"))</f>
        <v>23.238527777777776</v>
      </c>
      <c r="D23" s="62">
        <f>IF(OR('Tabel 5 F'!D23&lt;5,'Tabel 5 Br'!D23&lt;0.5),"-",IFERROR('Tabel 5 Br'!D23/'Tabel 5 F'!D23*100,"-"))</f>
        <v>6.4615641025641031</v>
      </c>
      <c r="E23" s="62">
        <f>IF(OR('Tabel 5 F'!E23&lt;5,'Tabel 5 Br'!E23&lt;0.5),"-",IFERROR('Tabel 5 Br'!E23/'Tabel 5 F'!E23*100,"-"))</f>
        <v>3.1146031746031744</v>
      </c>
      <c r="F23" s="62">
        <f>IF(OR('Tabel 5 F'!F23&lt;5,'Tabel 5 Br'!F23&lt;0.5),"-",IFERROR('Tabel 5 Br'!F23/'Tabel 5 F'!F23*100,"-"))</f>
        <v>3.5626600000000002</v>
      </c>
      <c r="G23" s="62">
        <f>IF(OR('Tabel 5 F'!G23&lt;5,'Tabel 5 Br'!G23&lt;0.5),"-",IFERROR('Tabel 5 Br'!G23/'Tabel 5 F'!G23*100,"-"))</f>
        <v>4.9990750000000004</v>
      </c>
      <c r="H23" s="62">
        <f>IF(OR('Tabel 5 F'!H23&lt;5,'Tabel 5 Br'!H23&lt;0.5),"-",IFERROR('Tabel 5 Br'!H23/'Tabel 5 F'!H23*100,"-"))</f>
        <v>4.3217419354838711</v>
      </c>
      <c r="I23" s="101"/>
      <c r="J23" s="62">
        <f>IF(OR('Tabel 5 F'!J23&lt;5,'Tabel 5 Br'!J23&lt;0.5),"-",IFERROR('Tabel 5 Br'!J23/'Tabel 5 F'!J23*100,"-"))</f>
        <v>8.7099973684210532</v>
      </c>
      <c r="K23" s="74"/>
    </row>
    <row r="24" spans="1:11" ht="15.75" customHeight="1" x14ac:dyDescent="0.2">
      <c r="A24" s="52" t="s">
        <v>38</v>
      </c>
      <c r="B24" s="63">
        <f>IF(OR('Tabel 5 F'!B24&lt;5,'Tabel 5 Br'!B24&lt;0.5),"-",IFERROR('Tabel 5 Br'!B24/'Tabel 5 F'!B24*100,"-"))</f>
        <v>14.717578512396695</v>
      </c>
      <c r="C24" s="63">
        <f>IF(OR('Tabel 5 F'!C24&lt;5,'Tabel 5 Br'!C24&lt;0.5),"-",IFERROR('Tabel 5 Br'!C24/'Tabel 5 F'!C24*100,"-"))</f>
        <v>6.5528958333333334</v>
      </c>
      <c r="D24" s="63">
        <f>IF(OR('Tabel 5 F'!D24&lt;5,'Tabel 5 Br'!D24&lt;0.5),"-",IFERROR('Tabel 5 Br'!D24/'Tabel 5 F'!D24*100,"-"))</f>
        <v>1.7459902280130293</v>
      </c>
      <c r="E24" s="63">
        <f>IF(OR('Tabel 5 F'!E24&lt;5,'Tabel 5 Br'!E24&lt;0.5),"-",IFERROR('Tabel 5 Br'!E24/'Tabel 5 F'!E24*100,"-"))</f>
        <v>2.9582589531680439</v>
      </c>
      <c r="F24" s="63">
        <f>IF(OR('Tabel 5 F'!F24&lt;5,'Tabel 5 Br'!F24&lt;0.5),"-",IFERROR('Tabel 5 Br'!F24/'Tabel 5 F'!F24*100,"-"))</f>
        <v>1.3132525951557095</v>
      </c>
      <c r="G24" s="63">
        <f>IF(OR('Tabel 5 F'!G24&lt;5,'Tabel 5 Br'!G24&lt;0.5),"-",IFERROR('Tabel 5 Br'!G24/'Tabel 5 F'!G24*100,"-"))</f>
        <v>0.9576720183486237</v>
      </c>
      <c r="H24" s="63">
        <f>IF(OR('Tabel 5 F'!H24&lt;5,'Tabel 5 Br'!H24&lt;0.5),"-",IFERROR('Tabel 5 Br'!H24/'Tabel 5 F'!H24*100,"-"))</f>
        <v>2.2988658536585369</v>
      </c>
      <c r="I24" s="101"/>
      <c r="J24" s="63">
        <f>IF(OR('Tabel 5 F'!J24&lt;5,'Tabel 5 Br'!J24&lt;0.5),"-",IFERROR('Tabel 5 Br'!J24/'Tabel 5 F'!J24*100,"-"))</f>
        <v>2.5282968613775063</v>
      </c>
      <c r="K24" s="74"/>
    </row>
    <row r="25" spans="1:11" ht="15.75" customHeight="1" x14ac:dyDescent="0.2">
      <c r="A25" s="50" t="s">
        <v>39</v>
      </c>
      <c r="B25" s="62">
        <f>IF(OR('Tabel 5 F'!B25&lt;5,'Tabel 5 Br'!B25&lt;0.5),"-",IFERROR('Tabel 5 Br'!B25/'Tabel 5 F'!B25*100,"-"))</f>
        <v>22.3515871886121</v>
      </c>
      <c r="C25" s="62">
        <f>IF(OR('Tabel 5 F'!C25&lt;5,'Tabel 5 Br'!C25&lt;0.5),"-",IFERROR('Tabel 5 Br'!C25/'Tabel 5 F'!C25*100,"-"))</f>
        <v>11.473371541501976</v>
      </c>
      <c r="D25" s="62">
        <f>IF(OR('Tabel 5 F'!D25&lt;5,'Tabel 5 Br'!D25&lt;0.5),"-",IFERROR('Tabel 5 Br'!D25/'Tabel 5 F'!D25*100,"-"))</f>
        <v>4.1160158478605391</v>
      </c>
      <c r="E25" s="62">
        <f>IF(OR('Tabel 5 F'!E25&lt;5,'Tabel 5 Br'!E25&lt;0.5),"-",IFERROR('Tabel 5 Br'!E25/'Tabel 5 F'!E25*100,"-"))</f>
        <v>1.6435951115834218</v>
      </c>
      <c r="F25" s="62">
        <f>IF(OR('Tabel 5 F'!F25&lt;5,'Tabel 5 Br'!F25&lt;0.5),"-",IFERROR('Tabel 5 Br'!F25/'Tabel 5 F'!F25*100,"-"))</f>
        <v>1.1834941569282136</v>
      </c>
      <c r="G25" s="62">
        <f>IF(OR('Tabel 5 F'!G25&lt;5,'Tabel 5 Br'!G25&lt;0.5),"-",IFERROR('Tabel 5 Br'!G25/'Tabel 5 F'!G25*100,"-"))</f>
        <v>1.269429648241206</v>
      </c>
      <c r="H25" s="62">
        <f>IF(OR('Tabel 5 F'!H25&lt;5,'Tabel 5 Br'!H25&lt;0.5),"-",IFERROR('Tabel 5 Br'!H25/'Tabel 5 F'!H25*100,"-"))</f>
        <v>2.6032866108786612</v>
      </c>
      <c r="I25" s="101"/>
      <c r="J25" s="62">
        <f>IF(OR('Tabel 5 F'!J25&lt;5,'Tabel 5 Br'!J25&lt;0.5),"-",IFERROR('Tabel 5 Br'!J25/'Tabel 5 F'!J25*100,"-"))</f>
        <v>3.4422650299632713</v>
      </c>
      <c r="K25" s="74"/>
    </row>
    <row r="26" spans="1:11" ht="15.75" customHeight="1" x14ac:dyDescent="0.2">
      <c r="A26" s="52" t="s">
        <v>40</v>
      </c>
      <c r="B26" s="63">
        <f>IF(OR('Tabel 5 F'!B26&lt;5,'Tabel 5 Br'!B26&lt;0.5),"-",IFERROR('Tabel 5 Br'!B26/'Tabel 5 F'!B26*100,"-"))</f>
        <v>15.392111675126904</v>
      </c>
      <c r="C26" s="63">
        <f>IF(OR('Tabel 5 F'!C26&lt;5,'Tabel 5 Br'!C26&lt;0.5),"-",IFERROR('Tabel 5 Br'!C26/'Tabel 5 F'!C26*100,"-"))</f>
        <v>1.2703197802197803</v>
      </c>
      <c r="D26" s="63">
        <f>IF(OR('Tabel 5 F'!D26&lt;5,'Tabel 5 Br'!D26&lt;0.5),"-",IFERROR('Tabel 5 Br'!D26/'Tabel 5 F'!D26*100,"-"))</f>
        <v>1.1813869713174525</v>
      </c>
      <c r="E26" s="63">
        <f>IF(OR('Tabel 5 F'!E26&lt;5,'Tabel 5 Br'!E26&lt;0.5),"-",IFERROR('Tabel 5 Br'!E26/'Tabel 5 F'!E26*100,"-"))</f>
        <v>0.61742992518703244</v>
      </c>
      <c r="F26" s="63">
        <f>IF(OR('Tabel 5 F'!F26&lt;5,'Tabel 5 Br'!F26&lt;0.5),"-",IFERROR('Tabel 5 Br'!F26/'Tabel 5 F'!F26*100,"-"))</f>
        <v>0.19035129740518963</v>
      </c>
      <c r="G26" s="63">
        <f>IF(OR('Tabel 5 F'!G26&lt;5,'Tabel 5 Br'!G26&lt;0.5),"-",IFERROR('Tabel 5 Br'!G26/'Tabel 5 F'!G26*100,"-"))</f>
        <v>0.13012098360655738</v>
      </c>
      <c r="H26" s="63">
        <f>IF(OR('Tabel 5 F'!H26&lt;5,'Tabel 5 Br'!H26&lt;0.5),"-",IFERROR('Tabel 5 Br'!H26/'Tabel 5 F'!H26*100,"-"))</f>
        <v>0.92815308804204999</v>
      </c>
      <c r="I26" s="101"/>
      <c r="J26" s="63">
        <f>IF(OR('Tabel 5 F'!J26&lt;5,'Tabel 5 Br'!J26&lt;0.5),"-",IFERROR('Tabel 5 Br'!J26/'Tabel 5 F'!J26*100,"-"))</f>
        <v>1.9066456508542191</v>
      </c>
      <c r="K26" s="74"/>
    </row>
    <row r="27" spans="1:11" ht="15.75" customHeight="1" x14ac:dyDescent="0.2">
      <c r="A27" s="50" t="s">
        <v>41</v>
      </c>
      <c r="B27" s="62">
        <f>IF(OR('Tabel 5 F'!B27&lt;5,'Tabel 5 Br'!B27&lt;0.5),"-",IFERROR('Tabel 5 Br'!B27/'Tabel 5 F'!B27*100,"-"))</f>
        <v>29.696925233644862</v>
      </c>
      <c r="C27" s="62">
        <f>IF(OR('Tabel 5 F'!C27&lt;5,'Tabel 5 Br'!C27&lt;0.5),"-",IFERROR('Tabel 5 Br'!C27/'Tabel 5 F'!C27*100,"-"))</f>
        <v>0.94636538461538455</v>
      </c>
      <c r="D27" s="62">
        <f>IF(OR('Tabel 5 F'!D27&lt;5,'Tabel 5 Br'!D27&lt;0.5),"-",IFERROR('Tabel 5 Br'!D27/'Tabel 5 F'!D27*100,"-"))</f>
        <v>1.3848846153846153</v>
      </c>
      <c r="E27" s="62">
        <f>IF(OR('Tabel 5 F'!E27&lt;5,'Tabel 5 Br'!E27&lt;0.5),"-",IFERROR('Tabel 5 Br'!E27/'Tabel 5 F'!E27*100,"-"))</f>
        <v>0.47751466666666664</v>
      </c>
      <c r="F27" s="62">
        <f>IF(OR('Tabel 5 F'!F27&lt;5,'Tabel 5 Br'!F27&lt;0.5),"-",IFERROR('Tabel 5 Br'!F27/'Tabel 5 F'!F27*100,"-"))</f>
        <v>0.52044262295081967</v>
      </c>
      <c r="G27" s="62">
        <f>IF(OR('Tabel 5 F'!G27&lt;5,'Tabel 5 Br'!G27&lt;0.5),"-",IFERROR('Tabel 5 Br'!G27/'Tabel 5 F'!G27*100,"-"))</f>
        <v>0.80117735849056604</v>
      </c>
      <c r="H27" s="62" t="str">
        <f>IF(OR('Tabel 5 F'!H27&lt;5,'Tabel 5 Br'!H27&lt;0.5),"-",IFERROR('Tabel 5 Br'!H27/'Tabel 5 F'!H27*100,"-"))</f>
        <v>-</v>
      </c>
      <c r="I27" s="101"/>
      <c r="J27" s="62">
        <f>IF(OR('Tabel 5 F'!J27&lt;5,'Tabel 5 Br'!J27&lt;0.5),"-",IFERROR('Tabel 5 Br'!J27/'Tabel 5 F'!J27*100,"-"))</f>
        <v>2.2282506082725062</v>
      </c>
      <c r="K27" s="74"/>
    </row>
    <row r="28" spans="1:11" ht="15.75" customHeight="1" x14ac:dyDescent="0.2">
      <c r="A28" s="52" t="s">
        <v>191</v>
      </c>
      <c r="B28" s="63">
        <f>IF(OR('Tabel 5 F'!B28&lt;5,'Tabel 5 Br'!B28&lt;0.5),"-",IFERROR('Tabel 5 Br'!B28/'Tabel 5 F'!B28*100,"-"))</f>
        <v>35.114678343949045</v>
      </c>
      <c r="C28" s="63">
        <f>IF(OR('Tabel 5 F'!C28&lt;5,'Tabel 5 Br'!C28&lt;0.5),"-",IFERROR('Tabel 5 Br'!C28/'Tabel 5 F'!C28*100,"-"))</f>
        <v>22.760576086956522</v>
      </c>
      <c r="D28" s="63">
        <f>IF(OR('Tabel 5 F'!D28&lt;5,'Tabel 5 Br'!D28&lt;0.5),"-",IFERROR('Tabel 5 Br'!D28/'Tabel 5 F'!D28*100,"-"))</f>
        <v>9.9140248447204975</v>
      </c>
      <c r="E28" s="63">
        <f>IF(OR('Tabel 5 F'!E28&lt;5,'Tabel 5 Br'!E28&lt;0.5),"-",IFERROR('Tabel 5 Br'!E28/'Tabel 5 F'!E28*100,"-"))</f>
        <v>3.8680261044176705</v>
      </c>
      <c r="F28" s="63">
        <f>IF(OR('Tabel 5 F'!F28&lt;5,'Tabel 5 Br'!F28&lt;0.5),"-",IFERROR('Tabel 5 Br'!F28/'Tabel 5 F'!F28*100,"-"))</f>
        <v>2.6559145569620255</v>
      </c>
      <c r="G28" s="63">
        <f>IF(OR('Tabel 5 F'!G28&lt;5,'Tabel 5 Br'!G28&lt;0.5),"-",IFERROR('Tabel 5 Br'!G28/'Tabel 5 F'!G28*100,"-"))</f>
        <v>2.9726321184510249</v>
      </c>
      <c r="H28" s="63">
        <f>IF(OR('Tabel 5 F'!H28&lt;5,'Tabel 5 Br'!H28&lt;0.5),"-",IFERROR('Tabel 5 Br'!H28/'Tabel 5 F'!H28*100,"-"))</f>
        <v>4.9312358490566037</v>
      </c>
      <c r="I28" s="101"/>
      <c r="J28" s="63">
        <f>IF(OR('Tabel 5 F'!J28&lt;5,'Tabel 5 Br'!J28&lt;0.5),"-",IFERROR('Tabel 5 Br'!J28/'Tabel 5 F'!J28*100,"-"))</f>
        <v>6.4023867468113167</v>
      </c>
      <c r="K28" s="74"/>
    </row>
    <row r="29" spans="1:11" ht="15.75" customHeight="1" x14ac:dyDescent="0.2">
      <c r="A29" s="50" t="s">
        <v>43</v>
      </c>
      <c r="B29" s="62">
        <f>IF(OR('Tabel 5 F'!B29&lt;5,'Tabel 5 Br'!B29&lt;0.5),"-",IFERROR('Tabel 5 Br'!B29/'Tabel 5 F'!B29*100,"-"))</f>
        <v>10.577470588235293</v>
      </c>
      <c r="C29" s="62">
        <f>IF(OR('Tabel 5 F'!C29&lt;5,'Tabel 5 Br'!C29&lt;0.5),"-",IFERROR('Tabel 5 Br'!C29/'Tabel 5 F'!C29*100,"-"))</f>
        <v>4.1658749999999998</v>
      </c>
      <c r="D29" s="62">
        <f>IF(OR('Tabel 5 F'!D29&lt;5,'Tabel 5 Br'!D29&lt;0.5),"-",IFERROR('Tabel 5 Br'!D29/'Tabel 5 F'!D29*100,"-"))</f>
        <v>2.3251395348837209</v>
      </c>
      <c r="E29" s="62">
        <f>IF(OR('Tabel 5 F'!E29&lt;5,'Tabel 5 Br'!E29&lt;0.5),"-",IFERROR('Tabel 5 Br'!E29/'Tabel 5 F'!E29*100,"-"))</f>
        <v>1.6725242718446602</v>
      </c>
      <c r="F29" s="62" t="str">
        <f>IF(OR('Tabel 5 F'!F29&lt;5,'Tabel 5 Br'!F29&lt;0.5),"-",IFERROR('Tabel 5 Br'!F29/'Tabel 5 F'!F29*100,"-"))</f>
        <v>-</v>
      </c>
      <c r="G29" s="62">
        <f>IF(OR('Tabel 5 F'!G29&lt;5,'Tabel 5 Br'!G29&lt;0.5),"-",IFERROR('Tabel 5 Br'!G29/'Tabel 5 F'!G29*100,"-"))</f>
        <v>0.10679761904761903</v>
      </c>
      <c r="H29" s="62" t="str">
        <f>IF(OR('Tabel 5 F'!H29&lt;5,'Tabel 5 Br'!H29&lt;0.5),"-",IFERROR('Tabel 5 Br'!H29/'Tabel 5 F'!H29*100,"-"))</f>
        <v>-</v>
      </c>
      <c r="I29" s="101"/>
      <c r="J29" s="62">
        <f>IF(OR('Tabel 5 F'!J29&lt;5,'Tabel 5 Br'!J29&lt;0.5),"-",IFERROR('Tabel 5 Br'!J29/'Tabel 5 F'!J29*100,"-"))</f>
        <v>0.71028722157092605</v>
      </c>
      <c r="K29" s="74"/>
    </row>
    <row r="30" spans="1:11" ht="15.75" customHeight="1" x14ac:dyDescent="0.2">
      <c r="A30" s="52" t="s">
        <v>44</v>
      </c>
      <c r="B30" s="63">
        <f>IF(OR('Tabel 5 F'!B30&lt;5,'Tabel 5 Br'!B30&lt;0.5),"-",IFERROR('Tabel 5 Br'!B30/'Tabel 5 F'!B30*100,"-"))</f>
        <v>30.012066666666666</v>
      </c>
      <c r="C30" s="63">
        <f>IF(OR('Tabel 5 F'!C30&lt;5,'Tabel 5 Br'!C30&lt;0.5),"-",IFERROR('Tabel 5 Br'!C30/'Tabel 5 F'!C30*100,"-"))</f>
        <v>18.69638888888889</v>
      </c>
      <c r="D30" s="63">
        <f>IF(OR('Tabel 5 F'!D30&lt;5,'Tabel 5 Br'!D30&lt;0.5),"-",IFERROR('Tabel 5 Br'!D30/'Tabel 5 F'!D30*100,"-"))</f>
        <v>5.0126083916083912</v>
      </c>
      <c r="E30" s="63">
        <f>IF(OR('Tabel 5 F'!E30&lt;5,'Tabel 5 Br'!E30&lt;0.5),"-",IFERROR('Tabel 5 Br'!E30/'Tabel 5 F'!E30*100,"-"))</f>
        <v>4.6520815789473691</v>
      </c>
      <c r="F30" s="63">
        <f>IF(OR('Tabel 5 F'!F30&lt;5,'Tabel 5 Br'!F30&lt;0.5),"-",IFERROR('Tabel 5 Br'!F30/'Tabel 5 F'!F30*100,"-"))</f>
        <v>2.1656171875000001</v>
      </c>
      <c r="G30" s="63">
        <f>IF(OR('Tabel 5 F'!G30&lt;5,'Tabel 5 Br'!G30&lt;0.5),"-",IFERROR('Tabel 5 Br'!G30/'Tabel 5 F'!G30*100,"-"))</f>
        <v>2.7370295109612144</v>
      </c>
      <c r="H30" s="63">
        <f>IF(OR('Tabel 5 F'!H30&lt;5,'Tabel 5 Br'!H30&lt;0.5),"-",IFERROR('Tabel 5 Br'!H30/'Tabel 5 F'!H30*100,"-"))</f>
        <v>2.1474006541291906</v>
      </c>
      <c r="I30" s="101"/>
      <c r="J30" s="63">
        <f>IF(OR('Tabel 5 F'!J30&lt;5,'Tabel 5 Br'!J30&lt;0.5),"-",IFERROR('Tabel 5 Br'!J30/'Tabel 5 F'!J30*100,"-"))</f>
        <v>3.5588331933949067</v>
      </c>
      <c r="K30" s="74"/>
    </row>
    <row r="31" spans="1:11" ht="15.75" customHeight="1" x14ac:dyDescent="0.2">
      <c r="A31" s="50" t="s">
        <v>45</v>
      </c>
      <c r="B31" s="62">
        <f>IF(OR('Tabel 5 F'!B31&lt;5,'Tabel 5 Br'!B31&lt;0.5),"-",IFERROR('Tabel 5 Br'!B31/'Tabel 5 F'!B31*100,"-"))</f>
        <v>28.486727272727276</v>
      </c>
      <c r="C31" s="62">
        <f>IF(OR('Tabel 5 F'!C31&lt;5,'Tabel 5 Br'!C31&lt;0.5),"-",IFERROR('Tabel 5 Br'!C31/'Tabel 5 F'!C31*100,"-"))</f>
        <v>34.936857142857143</v>
      </c>
      <c r="D31" s="62">
        <f>IF(OR('Tabel 5 F'!D31&lt;5,'Tabel 5 Br'!D31&lt;0.5),"-",IFERROR('Tabel 5 Br'!D31/'Tabel 5 F'!D31*100,"-"))</f>
        <v>2.5636153846153849</v>
      </c>
      <c r="E31" s="62">
        <f>IF(OR('Tabel 5 F'!E31&lt;5,'Tabel 5 Br'!E31&lt;0.5),"-",IFERROR('Tabel 5 Br'!E31/'Tabel 5 F'!E31*100,"-"))</f>
        <v>1.3696027397260273</v>
      </c>
      <c r="F31" s="62" t="str">
        <f>IF(OR('Tabel 5 F'!F31&lt;5,'Tabel 5 Br'!F31&lt;0.5),"-",IFERROR('Tabel 5 Br'!F31/'Tabel 5 F'!F31*100,"-"))</f>
        <v>-</v>
      </c>
      <c r="G31" s="62">
        <f>IF(OR('Tabel 5 F'!G31&lt;5,'Tabel 5 Br'!G31&lt;0.5),"-",IFERROR('Tabel 5 Br'!G31/'Tabel 5 F'!G31*100,"-"))</f>
        <v>1.6885064456721914</v>
      </c>
      <c r="H31" s="62">
        <f>IF(OR('Tabel 5 F'!H31&lt;5,'Tabel 5 Br'!H31&lt;0.5),"-",IFERROR('Tabel 5 Br'!H31/'Tabel 5 F'!H31*100,"-"))</f>
        <v>1.8898984962406014</v>
      </c>
      <c r="I31" s="101"/>
      <c r="J31" s="62">
        <f>IF(OR('Tabel 5 F'!J31&lt;5,'Tabel 5 Br'!J31&lt;0.5),"-",IFERROR('Tabel 5 Br'!J31/'Tabel 5 F'!J31*100,"-"))</f>
        <v>2.2699856850715747</v>
      </c>
      <c r="K31" s="74"/>
    </row>
    <row r="32" spans="1:11" ht="15.75" customHeight="1" x14ac:dyDescent="0.2">
      <c r="A32" s="52" t="s">
        <v>46</v>
      </c>
      <c r="B32" s="63">
        <f>IF(OR('Tabel 5 F'!B32&lt;5,'Tabel 5 Br'!B32&lt;0.5),"-",IFERROR('Tabel 5 Br'!B32/'Tabel 5 F'!B32*100,"-"))</f>
        <v>34.06416981132076</v>
      </c>
      <c r="C32" s="63">
        <f>IF(OR('Tabel 5 F'!C32&lt;5,'Tabel 5 Br'!C32&lt;0.5),"-",IFERROR('Tabel 5 Br'!C32/'Tabel 5 F'!C32*100,"-"))</f>
        <v>31.859638888888885</v>
      </c>
      <c r="D32" s="63">
        <f>IF(OR('Tabel 5 F'!D32&lt;5,'Tabel 5 Br'!D32&lt;0.5),"-",IFERROR('Tabel 5 Br'!D32/'Tabel 5 F'!D32*100,"-"))</f>
        <v>2.7789898989898991</v>
      </c>
      <c r="E32" s="63">
        <f>IF(OR('Tabel 5 F'!E32&lt;5,'Tabel 5 Br'!E32&lt;0.5),"-",IFERROR('Tabel 5 Br'!E32/'Tabel 5 F'!E32*100,"-"))</f>
        <v>3.5391213592233011</v>
      </c>
      <c r="F32" s="63">
        <f>IF(OR('Tabel 5 F'!F32&lt;5,'Tabel 5 Br'!F32&lt;0.5),"-",IFERROR('Tabel 5 Br'!F32/'Tabel 5 F'!F32*100,"-"))</f>
        <v>1.3945179153094465</v>
      </c>
      <c r="G32" s="63">
        <f>IF(OR('Tabel 5 F'!G32&lt;5,'Tabel 5 Br'!G32&lt;0.5),"-",IFERROR('Tabel 5 Br'!G32/'Tabel 5 F'!G32*100,"-"))</f>
        <v>1.4513968072976053</v>
      </c>
      <c r="H32" s="63">
        <f>IF(OR('Tabel 5 F'!H32&lt;5,'Tabel 5 Br'!H32&lt;0.5),"-",IFERROR('Tabel 5 Br'!H32/'Tabel 5 F'!H32*100,"-"))</f>
        <v>3.3637771428571432</v>
      </c>
      <c r="I32" s="101"/>
      <c r="J32" s="63">
        <f>IF(OR('Tabel 5 F'!J32&lt;5,'Tabel 5 Br'!J32&lt;0.5),"-",IFERROR('Tabel 5 Br'!J32/'Tabel 5 F'!J32*100,"-"))</f>
        <v>3.5631374786081</v>
      </c>
      <c r="K32" s="74"/>
    </row>
    <row r="33" spans="1:11" ht="15.75" customHeight="1" x14ac:dyDescent="0.2">
      <c r="A33" s="50" t="s">
        <v>47</v>
      </c>
      <c r="B33" s="62">
        <f>IF(OR('Tabel 5 F'!B33&lt;5,'Tabel 5 Br'!B33&lt;0.5),"-",IFERROR('Tabel 5 Br'!B33/'Tabel 5 F'!B33*100,"-"))</f>
        <v>26.000553090332808</v>
      </c>
      <c r="C33" s="62">
        <f>IF(OR('Tabel 5 F'!C33&lt;5,'Tabel 5 Br'!C33&lt;0.5),"-",IFERROR('Tabel 5 Br'!C33/'Tabel 5 F'!C33*100,"-"))</f>
        <v>12.459331658291458</v>
      </c>
      <c r="D33" s="62">
        <f>IF(OR('Tabel 5 F'!D33&lt;5,'Tabel 5 Br'!D33&lt;0.5),"-",IFERROR('Tabel 5 Br'!D33/'Tabel 5 F'!D33*100,"-"))</f>
        <v>4.0096054922973874</v>
      </c>
      <c r="E33" s="62">
        <f>IF(OR('Tabel 5 F'!E33&lt;5,'Tabel 5 Br'!E33&lt;0.5),"-",IFERROR('Tabel 5 Br'!E33/'Tabel 5 F'!E33*100,"-"))</f>
        <v>1.9043724320742212</v>
      </c>
      <c r="F33" s="62">
        <f>IF(OR('Tabel 5 F'!F33&lt;5,'Tabel 5 Br'!F33&lt;0.5),"-",IFERROR('Tabel 5 Br'!F33/'Tabel 5 F'!F33*100,"-"))</f>
        <v>1.0564217926186292</v>
      </c>
      <c r="G33" s="62">
        <f>IF(OR('Tabel 5 F'!G33&lt;5,'Tabel 5 Br'!G33&lt;0.5),"-",IFERROR('Tabel 5 Br'!G33/'Tabel 5 F'!G33*100,"-"))</f>
        <v>1.1837937043282742</v>
      </c>
      <c r="H33" s="62">
        <f>IF(OR('Tabel 5 F'!H33&lt;5,'Tabel 5 Br'!H33&lt;0.5),"-",IFERROR('Tabel 5 Br'!H33/'Tabel 5 F'!H33*100,"-"))</f>
        <v>1.9647863247863249</v>
      </c>
      <c r="I33" s="101"/>
      <c r="J33" s="62">
        <f>IF(OR('Tabel 5 F'!J33&lt;5,'Tabel 5 Br'!J33&lt;0.5),"-",IFERROR('Tabel 5 Br'!J33/'Tabel 5 F'!J33*100,"-"))</f>
        <v>4.7639273792839854</v>
      </c>
      <c r="K33" s="74"/>
    </row>
    <row r="34" spans="1:11" ht="15.75" customHeight="1" x14ac:dyDescent="0.2">
      <c r="A34" s="52" t="s">
        <v>48</v>
      </c>
      <c r="B34" s="63">
        <f>IF(OR('Tabel 5 F'!B34&lt;5,'Tabel 5 Br'!B34&lt;0.5),"-",IFERROR('Tabel 5 Br'!B34/'Tabel 5 F'!B34*100,"-"))</f>
        <v>10.544723021582733</v>
      </c>
      <c r="C34" s="63">
        <f>IF(OR('Tabel 5 F'!C34&lt;5,'Tabel 5 Br'!C34&lt;0.5),"-",IFERROR('Tabel 5 Br'!C34/'Tabel 5 F'!C34*100,"-"))</f>
        <v>2.9022561274509808</v>
      </c>
      <c r="D34" s="63">
        <f>IF(OR('Tabel 5 F'!D34&lt;5,'Tabel 5 Br'!D34&lt;0.5),"-",IFERROR('Tabel 5 Br'!D34/'Tabel 5 F'!D34*100,"-"))</f>
        <v>1.3806737494466579</v>
      </c>
      <c r="E34" s="63">
        <f>IF(OR('Tabel 5 F'!E34&lt;5,'Tabel 5 Br'!E34&lt;0.5),"-",IFERROR('Tabel 5 Br'!E34/'Tabel 5 F'!E34*100,"-"))</f>
        <v>1.2408602298850575</v>
      </c>
      <c r="F34" s="63">
        <f>IF(OR('Tabel 5 F'!F34&lt;5,'Tabel 5 Br'!F34&lt;0.5),"-",IFERROR('Tabel 5 Br'!F34/'Tabel 5 F'!F34*100,"-"))</f>
        <v>0.59409423434593922</v>
      </c>
      <c r="G34" s="63">
        <f>IF(OR('Tabel 5 F'!G34&lt;5,'Tabel 5 Br'!G34&lt;0.5),"-",IFERROR('Tabel 5 Br'!G34/'Tabel 5 F'!G34*100,"-"))</f>
        <v>0.94771592210767464</v>
      </c>
      <c r="H34" s="63">
        <f>IF(OR('Tabel 5 F'!H34&lt;5,'Tabel 5 Br'!H34&lt;0.5),"-",IFERROR('Tabel 5 Br'!H34/'Tabel 5 F'!H34*100,"-"))</f>
        <v>1.4395261655566127</v>
      </c>
      <c r="I34" s="101"/>
      <c r="J34" s="63">
        <f>IF(OR('Tabel 5 F'!J34&lt;5,'Tabel 5 Br'!J34&lt;0.5),"-",IFERROR('Tabel 5 Br'!J34/'Tabel 5 F'!J34*100,"-"))</f>
        <v>1.7243231362638827</v>
      </c>
      <c r="K34" s="74"/>
    </row>
    <row r="35" spans="1:11" ht="15.75" customHeight="1" x14ac:dyDescent="0.2">
      <c r="A35" s="50" t="s">
        <v>49</v>
      </c>
      <c r="B35" s="62">
        <f>IF(OR('Tabel 5 F'!B35&lt;5,'Tabel 5 Br'!B35&lt;0.5),"-",IFERROR('Tabel 5 Br'!B35/'Tabel 5 F'!B35*100,"-"))</f>
        <v>13.280203738317759</v>
      </c>
      <c r="C35" s="62">
        <f>IF(OR('Tabel 5 F'!C35&lt;5,'Tabel 5 Br'!C35&lt;0.5),"-",IFERROR('Tabel 5 Br'!C35/'Tabel 5 F'!C35*100,"-"))</f>
        <v>4.2895486725663723</v>
      </c>
      <c r="D35" s="62">
        <f>IF(OR('Tabel 5 F'!D35&lt;5,'Tabel 5 Br'!D35&lt;0.5),"-",IFERROR('Tabel 5 Br'!D35/'Tabel 5 F'!D35*100,"-"))</f>
        <v>1.1066679596586502</v>
      </c>
      <c r="E35" s="62">
        <f>IF(OR('Tabel 5 F'!E35&lt;5,'Tabel 5 Br'!E35&lt;0.5),"-",IFERROR('Tabel 5 Br'!E35/'Tabel 5 F'!E35*100,"-"))</f>
        <v>1.6926331877729257</v>
      </c>
      <c r="F35" s="62">
        <f>IF(OR('Tabel 5 F'!F35&lt;5,'Tabel 5 Br'!F35&lt;0.5),"-",IFERROR('Tabel 5 Br'!F35/'Tabel 5 F'!F35*100,"-"))</f>
        <v>1.389052</v>
      </c>
      <c r="G35" s="62">
        <f>IF(OR('Tabel 5 F'!G35&lt;5,'Tabel 5 Br'!G35&lt;0.5),"-",IFERROR('Tabel 5 Br'!G35/'Tabel 5 F'!G35*100,"-"))</f>
        <v>1.5228685987619583</v>
      </c>
      <c r="H35" s="62">
        <f>IF(OR('Tabel 5 F'!H35&lt;5,'Tabel 5 Br'!H35&lt;0.5),"-",IFERROR('Tabel 5 Br'!H35/'Tabel 5 F'!H35*100,"-"))</f>
        <v>1.7298236208236208</v>
      </c>
      <c r="I35" s="101"/>
      <c r="J35" s="62">
        <f>IF(OR('Tabel 5 F'!J35&lt;5,'Tabel 5 Br'!J35&lt;0.5),"-",IFERROR('Tabel 5 Br'!J35/'Tabel 5 F'!J35*100,"-"))</f>
        <v>2.3400679094540617</v>
      </c>
      <c r="K35" s="74"/>
    </row>
    <row r="36" spans="1:11" ht="15.75" customHeight="1" x14ac:dyDescent="0.2">
      <c r="A36" s="52" t="s">
        <v>50</v>
      </c>
      <c r="B36" s="63">
        <f>IF(OR('Tabel 5 F'!B36&lt;5,'Tabel 5 Br'!B36&lt;0.5),"-",IFERROR('Tabel 5 Br'!B36/'Tabel 5 F'!B36*100,"-"))</f>
        <v>24.54418561064087</v>
      </c>
      <c r="C36" s="63">
        <f>IF(OR('Tabel 5 F'!C36&lt;5,'Tabel 5 Br'!C36&lt;0.5),"-",IFERROR('Tabel 5 Br'!C36/'Tabel 5 F'!C36*100,"-"))</f>
        <v>15.859394624312767</v>
      </c>
      <c r="D36" s="63">
        <f>IF(OR('Tabel 5 F'!D36&lt;5,'Tabel 5 Br'!D36&lt;0.5),"-",IFERROR('Tabel 5 Br'!D36/'Tabel 5 F'!D36*100,"-"))</f>
        <v>4.821515767526714</v>
      </c>
      <c r="E36" s="63">
        <f>IF(OR('Tabel 5 F'!E36&lt;5,'Tabel 5 Br'!E36&lt;0.5),"-",IFERROR('Tabel 5 Br'!E36/'Tabel 5 F'!E36*100,"-"))</f>
        <v>2.9801673624288427</v>
      </c>
      <c r="F36" s="63">
        <f>IF(OR('Tabel 5 F'!F36&lt;5,'Tabel 5 Br'!F36&lt;0.5),"-",IFERROR('Tabel 5 Br'!F36/'Tabel 5 F'!F36*100,"-"))</f>
        <v>1.6711094674556213</v>
      </c>
      <c r="G36" s="63">
        <f>IF(OR('Tabel 5 F'!G36&lt;5,'Tabel 5 Br'!G36&lt;0.5),"-",IFERROR('Tabel 5 Br'!G36/'Tabel 5 F'!G36*100,"-"))</f>
        <v>1.8450772545889862</v>
      </c>
      <c r="H36" s="63">
        <f>IF(OR('Tabel 5 F'!H36&lt;5,'Tabel 5 Br'!H36&lt;0.5),"-",IFERROR('Tabel 5 Br'!H36/'Tabel 5 F'!H36*100,"-"))</f>
        <v>2.8481221569128543</v>
      </c>
      <c r="I36" s="101"/>
      <c r="J36" s="63">
        <f>IF(OR('Tabel 5 F'!J36&lt;5,'Tabel 5 Br'!J36&lt;0.5),"-",IFERROR('Tabel 5 Br'!J36/'Tabel 5 F'!J36*100,"-"))</f>
        <v>4.9744186700570205</v>
      </c>
      <c r="K36" s="74"/>
    </row>
    <row r="37" spans="1:11" ht="15.75" customHeight="1" x14ac:dyDescent="0.2">
      <c r="A37" s="50" t="s">
        <v>51</v>
      </c>
      <c r="B37" s="62">
        <f>IF(OR('Tabel 5 F'!B37&lt;5,'Tabel 5 Br'!B37&lt;0.5),"-",IFERROR('Tabel 5 Br'!B37/'Tabel 5 F'!B37*100,"-"))</f>
        <v>22.534004619907606</v>
      </c>
      <c r="C37" s="62">
        <f>IF(OR('Tabel 5 F'!C37&lt;5,'Tabel 5 Br'!C37&lt;0.5),"-",IFERROR('Tabel 5 Br'!C37/'Tabel 5 F'!C37*100,"-"))</f>
        <v>9.9089167767503294</v>
      </c>
      <c r="D37" s="62">
        <f>IF(OR('Tabel 5 F'!D37&lt;5,'Tabel 5 Br'!D37&lt;0.5),"-",IFERROR('Tabel 5 Br'!D37/'Tabel 5 F'!D37*100,"-"))</f>
        <v>3.458605826126536</v>
      </c>
      <c r="E37" s="62">
        <f>IF(OR('Tabel 5 F'!E37&lt;5,'Tabel 5 Br'!E37&lt;0.5),"-",IFERROR('Tabel 5 Br'!E37/'Tabel 5 F'!E37*100,"-"))</f>
        <v>2.5310207855723674</v>
      </c>
      <c r="F37" s="62">
        <f>IF(OR('Tabel 5 F'!F37&lt;5,'Tabel 5 Br'!F37&lt;0.5),"-",IFERROR('Tabel 5 Br'!F37/'Tabel 5 F'!F37*100,"-"))</f>
        <v>1.9858831543096671</v>
      </c>
      <c r="G37" s="62">
        <f>IF(OR('Tabel 5 F'!G37&lt;5,'Tabel 5 Br'!G37&lt;0.5),"-",IFERROR('Tabel 5 Br'!G37/'Tabel 5 F'!G37*100,"-"))</f>
        <v>2.3601185978381656</v>
      </c>
      <c r="H37" s="62">
        <f>IF(OR('Tabel 5 F'!H37&lt;5,'Tabel 5 Br'!H37&lt;0.5),"-",IFERROR('Tabel 5 Br'!H37/'Tabel 5 F'!H37*100,"-"))</f>
        <v>2.8918936484490403</v>
      </c>
      <c r="I37" s="101"/>
      <c r="J37" s="62">
        <f>IF(OR('Tabel 5 F'!J37&lt;5,'Tabel 5 Br'!J37&lt;0.5),"-",IFERROR('Tabel 5 Br'!J37/'Tabel 5 F'!J37*100,"-"))</f>
        <v>4.4785950354000059</v>
      </c>
      <c r="K37" s="74"/>
    </row>
    <row r="38" spans="1:11" ht="15.75" customHeight="1" x14ac:dyDescent="0.2">
      <c r="A38" s="52" t="s">
        <v>52</v>
      </c>
      <c r="B38" s="63">
        <f>IF(OR('Tabel 5 F'!B38&lt;5,'Tabel 5 Br'!B38&lt;0.5),"-",IFERROR('Tabel 5 Br'!B38/'Tabel 5 F'!B38*100,"-"))</f>
        <v>30.863753363228703</v>
      </c>
      <c r="C38" s="63">
        <f>IF(OR('Tabel 5 F'!C38&lt;5,'Tabel 5 Br'!C38&lt;0.5),"-",IFERROR('Tabel 5 Br'!C38/'Tabel 5 F'!C38*100,"-"))</f>
        <v>20.94555363321799</v>
      </c>
      <c r="D38" s="63">
        <f>IF(OR('Tabel 5 F'!D38&lt;5,'Tabel 5 Br'!D38&lt;0.5),"-",IFERROR('Tabel 5 Br'!D38/'Tabel 5 F'!D38*100,"-"))</f>
        <v>7.3285061728395062</v>
      </c>
      <c r="E38" s="63">
        <f>IF(OR('Tabel 5 F'!E38&lt;5,'Tabel 5 Br'!E38&lt;0.5),"-",IFERROR('Tabel 5 Br'!E38/'Tabel 5 F'!E38*100,"-"))</f>
        <v>2.1313793103448275</v>
      </c>
      <c r="F38" s="63">
        <f>IF(OR('Tabel 5 F'!F38&lt;5,'Tabel 5 Br'!F38&lt;0.5),"-",IFERROR('Tabel 5 Br'!F38/'Tabel 5 F'!F38*100,"-"))</f>
        <v>2.5386708860759493</v>
      </c>
      <c r="G38" s="63">
        <f>IF(OR('Tabel 5 F'!G38&lt;5,'Tabel 5 Br'!G38&lt;0.5),"-",IFERROR('Tabel 5 Br'!G38/'Tabel 5 F'!G38*100,"-"))</f>
        <v>2.772048161120841</v>
      </c>
      <c r="H38" s="63">
        <f>IF(OR('Tabel 5 F'!H38&lt;5,'Tabel 5 Br'!H38&lt;0.5),"-",IFERROR('Tabel 5 Br'!H38/'Tabel 5 F'!H38*100,"-"))</f>
        <v>2.625267942583732</v>
      </c>
      <c r="I38" s="101"/>
      <c r="J38" s="63">
        <f>IF(OR('Tabel 5 F'!J38&lt;5,'Tabel 5 Br'!J38&lt;0.5),"-",IFERROR('Tabel 5 Br'!J38/'Tabel 5 F'!J38*100,"-"))</f>
        <v>6.1909673100330371</v>
      </c>
      <c r="K38" s="74"/>
    </row>
    <row r="39" spans="1:11" ht="15.75" customHeight="1" x14ac:dyDescent="0.2">
      <c r="A39" s="50" t="s">
        <v>53</v>
      </c>
      <c r="B39" s="62">
        <f>IF(OR('Tabel 5 F'!B39&lt;5,'Tabel 5 Br'!B39&lt;0.5),"-",IFERROR('Tabel 5 Br'!B39/'Tabel 5 F'!B39*100,"-"))</f>
        <v>28.458305699481862</v>
      </c>
      <c r="C39" s="62">
        <f>IF(OR('Tabel 5 F'!C39&lt;5,'Tabel 5 Br'!C39&lt;0.5),"-",IFERROR('Tabel 5 Br'!C39/'Tabel 5 F'!C39*100,"-"))</f>
        <v>23.34223322683706</v>
      </c>
      <c r="D39" s="62">
        <f>IF(OR('Tabel 5 F'!D39&lt;5,'Tabel 5 Br'!D39&lt;0.5),"-",IFERROR('Tabel 5 Br'!D39/'Tabel 5 F'!D39*100,"-"))</f>
        <v>8.0811196172248803</v>
      </c>
      <c r="E39" s="62">
        <f>IF(OR('Tabel 5 F'!E39&lt;5,'Tabel 5 Br'!E39&lt;0.5),"-",IFERROR('Tabel 5 Br'!E39/'Tabel 5 F'!E39*100,"-"))</f>
        <v>3.1165816733067726</v>
      </c>
      <c r="F39" s="62">
        <f>IF(OR('Tabel 5 F'!F39&lt;5,'Tabel 5 Br'!F39&lt;0.5),"-",IFERROR('Tabel 5 Br'!F39/'Tabel 5 F'!F39*100,"-"))</f>
        <v>2.4917400000000001</v>
      </c>
      <c r="G39" s="62">
        <f>IF(OR('Tabel 5 F'!G39&lt;5,'Tabel 5 Br'!G39&lt;0.5),"-",IFERROR('Tabel 5 Br'!G39/'Tabel 5 F'!G39*100,"-"))</f>
        <v>2.6337379941195684</v>
      </c>
      <c r="H39" s="62">
        <f>IF(OR('Tabel 5 F'!H39&lt;5,'Tabel 5 Br'!H39&lt;0.5),"-",IFERROR('Tabel 5 Br'!H39/'Tabel 5 F'!H39*100,"-"))</f>
        <v>2.3519156829679595</v>
      </c>
      <c r="I39" s="101"/>
      <c r="J39" s="62">
        <f>IF(OR('Tabel 5 F'!J39&lt;5,'Tabel 5 Br'!J39&lt;0.5),"-",IFERROR('Tabel 5 Br'!J39/'Tabel 5 F'!J39*100,"-"))</f>
        <v>6.348880322641155</v>
      </c>
      <c r="K39" s="74"/>
    </row>
    <row r="40" spans="1:11" ht="15.75" customHeight="1" x14ac:dyDescent="0.2">
      <c r="A40" s="52" t="s">
        <v>54</v>
      </c>
      <c r="B40" s="63">
        <f>IF(OR('Tabel 5 F'!B40&lt;5,'Tabel 5 Br'!B40&lt;0.5),"-",IFERROR('Tabel 5 Br'!B40/'Tabel 5 F'!B40*100,"-"))</f>
        <v>26.06135356200528</v>
      </c>
      <c r="C40" s="63">
        <f>IF(OR('Tabel 5 F'!C40&lt;5,'Tabel 5 Br'!C40&lt;0.5),"-",IFERROR('Tabel 5 Br'!C40/'Tabel 5 F'!C40*100,"-"))</f>
        <v>16.822088235294117</v>
      </c>
      <c r="D40" s="63">
        <f>IF(OR('Tabel 5 F'!D40&lt;5,'Tabel 5 Br'!D40&lt;0.5),"-",IFERROR('Tabel 5 Br'!D40/'Tabel 5 F'!D40*100,"-"))</f>
        <v>7.2199510155316613</v>
      </c>
      <c r="E40" s="63">
        <f>IF(OR('Tabel 5 F'!E40&lt;5,'Tabel 5 Br'!E40&lt;0.5),"-",IFERROR('Tabel 5 Br'!E40/'Tabel 5 F'!E40*100,"-"))</f>
        <v>5.7983144963144957</v>
      </c>
      <c r="F40" s="63">
        <f>IF(OR('Tabel 5 F'!F40&lt;5,'Tabel 5 Br'!F40&lt;0.5),"-",IFERROR('Tabel 5 Br'!F40/'Tabel 5 F'!F40*100,"-"))</f>
        <v>3.29184971567831</v>
      </c>
      <c r="G40" s="63">
        <f>IF(OR('Tabel 5 F'!G40&lt;5,'Tabel 5 Br'!G40&lt;0.5),"-",IFERROR('Tabel 5 Br'!G40/'Tabel 5 F'!G40*100,"-"))</f>
        <v>3.3579353624097896</v>
      </c>
      <c r="H40" s="63">
        <f>IF(OR('Tabel 5 F'!H40&lt;5,'Tabel 5 Br'!H40&lt;0.5),"-",IFERROR('Tabel 5 Br'!H40/'Tabel 5 F'!H40*100,"-"))</f>
        <v>5.3179428571428575</v>
      </c>
      <c r="I40" s="101"/>
      <c r="J40" s="63">
        <f>IF(OR('Tabel 5 F'!J40&lt;5,'Tabel 5 Br'!J40&lt;0.5),"-",IFERROR('Tabel 5 Br'!J40/'Tabel 5 F'!J40*100,"-"))</f>
        <v>6.0333910281857888</v>
      </c>
      <c r="K40" s="74"/>
    </row>
    <row r="41" spans="1:11" ht="15.75" customHeight="1" x14ac:dyDescent="0.2">
      <c r="A41" s="50" t="s">
        <v>55</v>
      </c>
      <c r="B41" s="62">
        <f>IF(OR('Tabel 5 F'!B41&lt;5,'Tabel 5 Br'!B41&lt;0.5),"-",IFERROR('Tabel 5 Br'!B41/'Tabel 5 F'!B41*100,"-"))</f>
        <v>20.639388026607538</v>
      </c>
      <c r="C41" s="62">
        <f>IF(OR('Tabel 5 F'!C41&lt;5,'Tabel 5 Br'!C41&lt;0.5),"-",IFERROR('Tabel 5 Br'!C41/'Tabel 5 F'!C41*100,"-"))</f>
        <v>15.262006711409395</v>
      </c>
      <c r="D41" s="62">
        <f>IF(OR('Tabel 5 F'!D41&lt;5,'Tabel 5 Br'!D41&lt;0.5),"-",IFERROR('Tabel 5 Br'!D41/'Tabel 5 F'!D41*100,"-"))</f>
        <v>5.4769215311004782</v>
      </c>
      <c r="E41" s="62">
        <f>IF(OR('Tabel 5 F'!E41&lt;5,'Tabel 5 Br'!E41&lt;0.5),"-",IFERROR('Tabel 5 Br'!E41/'Tabel 5 F'!E41*100,"-"))</f>
        <v>4.1666156424581002</v>
      </c>
      <c r="F41" s="62">
        <f>IF(OR('Tabel 5 F'!F41&lt;5,'Tabel 5 Br'!F41&lt;0.5),"-",IFERROR('Tabel 5 Br'!F41/'Tabel 5 F'!F41*100,"-"))</f>
        <v>1.7881211604095564</v>
      </c>
      <c r="G41" s="62">
        <f>IF(OR('Tabel 5 F'!G41&lt;5,'Tabel 5 Br'!G41&lt;0.5),"-",IFERROR('Tabel 5 Br'!G41/'Tabel 5 F'!G41*100,"-"))</f>
        <v>3.1787607526881723</v>
      </c>
      <c r="H41" s="62">
        <f>IF(OR('Tabel 5 F'!H41&lt;5,'Tabel 5 Br'!H41&lt;0.5),"-",IFERROR('Tabel 5 Br'!H41/'Tabel 5 F'!H41*100,"-"))</f>
        <v>3.2218539999999996</v>
      </c>
      <c r="I41" s="101"/>
      <c r="J41" s="62">
        <f>IF(OR('Tabel 5 F'!J41&lt;5,'Tabel 5 Br'!J41&lt;0.5),"-",IFERROR('Tabel 5 Br'!J41/'Tabel 5 F'!J41*100,"-"))</f>
        <v>6.8492202048417132</v>
      </c>
      <c r="K41" s="74"/>
    </row>
    <row r="42" spans="1:11" ht="15.75" customHeight="1" x14ac:dyDescent="0.2">
      <c r="A42" s="52" t="s">
        <v>56</v>
      </c>
      <c r="B42" s="63">
        <f>IF(OR('Tabel 5 F'!B42&lt;5,'Tabel 5 Br'!B42&lt;0.5),"-",IFERROR('Tabel 5 Br'!B42/'Tabel 5 F'!B42*100,"-"))</f>
        <v>24.297202531645571</v>
      </c>
      <c r="C42" s="63">
        <f>IF(OR('Tabel 5 F'!C42&lt;5,'Tabel 5 Br'!C42&lt;0.5),"-",IFERROR('Tabel 5 Br'!C42/'Tabel 5 F'!C42*100,"-"))</f>
        <v>24.721745454545456</v>
      </c>
      <c r="D42" s="63">
        <f>IF(OR('Tabel 5 F'!D42&lt;5,'Tabel 5 Br'!D42&lt;0.5),"-",IFERROR('Tabel 5 Br'!D42/'Tabel 5 F'!D42*100,"-"))</f>
        <v>9.7271868131868118</v>
      </c>
      <c r="E42" s="63">
        <f>IF(OR('Tabel 5 F'!E42&lt;5,'Tabel 5 Br'!E42&lt;0.5),"-",IFERROR('Tabel 5 Br'!E42/'Tabel 5 F'!E42*100,"-"))</f>
        <v>3.1615333333333338</v>
      </c>
      <c r="F42" s="63">
        <f>IF(OR('Tabel 5 F'!F42&lt;5,'Tabel 5 Br'!F42&lt;0.5),"-",IFERROR('Tabel 5 Br'!F42/'Tabel 5 F'!F42*100,"-"))</f>
        <v>3.6356909090909091</v>
      </c>
      <c r="G42" s="63">
        <f>IF(OR('Tabel 5 F'!G42&lt;5,'Tabel 5 Br'!G42&lt;0.5),"-",IFERROR('Tabel 5 Br'!G42/'Tabel 5 F'!G42*100,"-"))</f>
        <v>1.8196000000000001</v>
      </c>
      <c r="H42" s="63">
        <f>IF(OR('Tabel 5 F'!H42&lt;5,'Tabel 5 Br'!H42&lt;0.5),"-",IFERROR('Tabel 5 Br'!H42/'Tabel 5 F'!H42*100,"-"))</f>
        <v>3.0977161961367008</v>
      </c>
      <c r="I42" s="101"/>
      <c r="J42" s="63">
        <f>IF(OR('Tabel 5 F'!J42&lt;5,'Tabel 5 Br'!J42&lt;0.5),"-",IFERROR('Tabel 5 Br'!J42/'Tabel 5 F'!J42*100,"-"))</f>
        <v>5.7415547445255468</v>
      </c>
      <c r="K42" s="74"/>
    </row>
    <row r="43" spans="1:11" ht="15.75" customHeight="1" x14ac:dyDescent="0.2">
      <c r="A43" s="50" t="s">
        <v>57</v>
      </c>
      <c r="B43" s="62">
        <f>IF(OR('Tabel 5 F'!B43&lt;5,'Tabel 5 Br'!B43&lt;0.5),"-",IFERROR('Tabel 5 Br'!B43/'Tabel 5 F'!B43*100,"-"))</f>
        <v>17.437826564215147</v>
      </c>
      <c r="C43" s="62">
        <f>IF(OR('Tabel 5 F'!C43&lt;5,'Tabel 5 Br'!C43&lt;0.5),"-",IFERROR('Tabel 5 Br'!C43/'Tabel 5 F'!C43*100,"-"))</f>
        <v>22.870233038348083</v>
      </c>
      <c r="D43" s="62">
        <f>IF(OR('Tabel 5 F'!D43&lt;5,'Tabel 5 Br'!D43&lt;0.5),"-",IFERROR('Tabel 5 Br'!D43/'Tabel 5 F'!D43*100,"-"))</f>
        <v>11.313244262295081</v>
      </c>
      <c r="E43" s="62">
        <f>IF(OR('Tabel 5 F'!E43&lt;5,'Tabel 5 Br'!E43&lt;0.5),"-",IFERROR('Tabel 5 Br'!E43/'Tabel 5 F'!E43*100,"-"))</f>
        <v>7.1044825737265418</v>
      </c>
      <c r="F43" s="62">
        <f>IF(OR('Tabel 5 F'!F43&lt;5,'Tabel 5 Br'!F43&lt;0.5),"-",IFERROR('Tabel 5 Br'!F43/'Tabel 5 F'!F43*100,"-"))</f>
        <v>6.5243636363636366</v>
      </c>
      <c r="G43" s="62">
        <f>IF(OR('Tabel 5 F'!G43&lt;5,'Tabel 5 Br'!G43&lt;0.5),"-",IFERROR('Tabel 5 Br'!G43/'Tabel 5 F'!G43*100,"-"))</f>
        <v>4.41726352530541</v>
      </c>
      <c r="H43" s="62">
        <f>IF(OR('Tabel 5 F'!H43&lt;5,'Tabel 5 Br'!H43&lt;0.5),"-",IFERROR('Tabel 5 Br'!H43/'Tabel 5 F'!H43*100,"-"))</f>
        <v>2.355344370860927</v>
      </c>
      <c r="I43" s="101"/>
      <c r="J43" s="62">
        <f>IF(OR('Tabel 5 F'!J43&lt;5,'Tabel 5 Br'!J43&lt;0.5),"-",IFERROR('Tabel 5 Br'!J43/'Tabel 5 F'!J43*100,"-"))</f>
        <v>9.6819626297577859</v>
      </c>
      <c r="K43" s="74"/>
    </row>
    <row r="44" spans="1:11" ht="15.75" customHeight="1" x14ac:dyDescent="0.2">
      <c r="A44" s="52" t="s">
        <v>58</v>
      </c>
      <c r="B44" s="63">
        <f>IF(OR('Tabel 5 F'!B44&lt;5,'Tabel 5 Br'!B44&lt;0.5),"-",IFERROR('Tabel 5 Br'!B44/'Tabel 5 F'!B44*100,"-"))</f>
        <v>14.67470186335404</v>
      </c>
      <c r="C44" s="63">
        <f>IF(OR('Tabel 5 F'!C44&lt;5,'Tabel 5 Br'!C44&lt;0.5),"-",IFERROR('Tabel 5 Br'!C44/'Tabel 5 F'!C44*100,"-"))</f>
        <v>23.043972</v>
      </c>
      <c r="D44" s="63">
        <f>IF(OR('Tabel 5 F'!D44&lt;5,'Tabel 5 Br'!D44&lt;0.5),"-",IFERROR('Tabel 5 Br'!D44/'Tabel 5 F'!D44*100,"-"))</f>
        <v>5.5093738317757008</v>
      </c>
      <c r="E44" s="63">
        <f>IF(OR('Tabel 5 F'!E44&lt;5,'Tabel 5 Br'!E44&lt;0.5),"-",IFERROR('Tabel 5 Br'!E44/'Tabel 5 F'!E44*100,"-"))</f>
        <v>3.741139194139194</v>
      </c>
      <c r="F44" s="63">
        <f>IF(OR('Tabel 5 F'!F44&lt;5,'Tabel 5 Br'!F44&lt;0.5),"-",IFERROR('Tabel 5 Br'!F44/'Tabel 5 F'!F44*100,"-"))</f>
        <v>2.0016312056737586</v>
      </c>
      <c r="G44" s="63">
        <f>IF(OR('Tabel 5 F'!G44&lt;5,'Tabel 5 Br'!G44&lt;0.5),"-",IFERROR('Tabel 5 Br'!G44/'Tabel 5 F'!G44*100,"-"))</f>
        <v>2.2362969696969697</v>
      </c>
      <c r="H44" s="63">
        <f>IF(OR('Tabel 5 F'!H44&lt;5,'Tabel 5 Br'!H44&lt;0.5),"-",IFERROR('Tabel 5 Br'!H44/'Tabel 5 F'!H44*100,"-"))</f>
        <v>3.3280668841761827</v>
      </c>
      <c r="I44" s="101"/>
      <c r="J44" s="63">
        <f>IF(OR('Tabel 5 F'!J44&lt;5,'Tabel 5 Br'!J44&lt;0.5),"-",IFERROR('Tabel 5 Br'!J44/'Tabel 5 F'!J44*100,"-"))</f>
        <v>7.1811213406873158</v>
      </c>
      <c r="K44" s="74"/>
    </row>
    <row r="45" spans="1:11" ht="15.75" customHeight="1" x14ac:dyDescent="0.2">
      <c r="A45" s="50" t="s">
        <v>59</v>
      </c>
      <c r="B45" s="62">
        <f>IF(OR('Tabel 5 F'!B45&lt;5,'Tabel 5 Br'!B45&lt;0.5),"-",IFERROR('Tabel 5 Br'!B45/'Tabel 5 F'!B45*100,"-"))</f>
        <v>14.001588520614389</v>
      </c>
      <c r="C45" s="62">
        <f>IF(OR('Tabel 5 F'!C45&lt;5,'Tabel 5 Br'!C45&lt;0.5),"-",IFERROR('Tabel 5 Br'!C45/'Tabel 5 F'!C45*100,"-"))</f>
        <v>10.827591649694501</v>
      </c>
      <c r="D45" s="62">
        <f>IF(OR('Tabel 5 F'!D45&lt;5,'Tabel 5 Br'!D45&lt;0.5),"-",IFERROR('Tabel 5 Br'!D45/'Tabel 5 F'!D45*100,"-"))</f>
        <v>6.1253630401234567</v>
      </c>
      <c r="E45" s="62">
        <f>IF(OR('Tabel 5 F'!E45&lt;5,'Tabel 5 Br'!E45&lt;0.5),"-",IFERROR('Tabel 5 Br'!E45/'Tabel 5 F'!E45*100,"-"))</f>
        <v>4.4291652151639349</v>
      </c>
      <c r="F45" s="62">
        <f>IF(OR('Tabel 5 F'!F45&lt;5,'Tabel 5 Br'!F45&lt;0.5),"-",IFERROR('Tabel 5 Br'!F45/'Tabel 5 F'!F45*100,"-"))</f>
        <v>3.4613406766325725</v>
      </c>
      <c r="G45" s="62">
        <f>IF(OR('Tabel 5 F'!G45&lt;5,'Tabel 5 Br'!G45&lt;0.5),"-",IFERROR('Tabel 5 Br'!G45/'Tabel 5 F'!G45*100,"-"))</f>
        <v>4.2222874414387181</v>
      </c>
      <c r="H45" s="62">
        <f>IF(OR('Tabel 5 F'!H45&lt;5,'Tabel 5 Br'!H45&lt;0.5),"-",IFERROR('Tabel 5 Br'!H45/'Tabel 5 F'!H45*100,"-"))</f>
        <v>4.0049701585327941</v>
      </c>
      <c r="I45" s="101"/>
      <c r="J45" s="62">
        <f>IF(OR('Tabel 5 F'!J45&lt;5,'Tabel 5 Br'!J45&lt;0.5),"-",IFERROR('Tabel 5 Br'!J45/'Tabel 5 F'!J45*100,"-"))</f>
        <v>5.2507066995400882</v>
      </c>
    </row>
    <row r="46" spans="1:11" ht="15.75" customHeight="1" x14ac:dyDescent="0.2">
      <c r="A46" s="59"/>
    </row>
    <row r="47" spans="1:11" ht="15.75" customHeight="1" x14ac:dyDescent="0.2">
      <c r="A47" s="53" t="s">
        <v>20</v>
      </c>
      <c r="B47" s="70">
        <f>IF(OR('Tabel 5 F'!B47&lt;5,'Tabel 5 Br'!B47&lt;0.5),"-",IFERROR('Tabel 5 Br'!B47/'Tabel 5 F'!B47*100,"-"))</f>
        <v>23.212179275362317</v>
      </c>
      <c r="C47" s="70">
        <f>IF(OR('Tabel 5 F'!C47&lt;5,'Tabel 5 Br'!C47&lt;0.5),"-",IFERROR('Tabel 5 Br'!C47/'Tabel 5 F'!C47*100,"-"))</f>
        <v>13.646737012461566</v>
      </c>
      <c r="D47" s="70">
        <f>IF(OR('Tabel 5 F'!D47&lt;5,'Tabel 5 Br'!D47&lt;0.5),"-",IFERROR('Tabel 5 Br'!D47/'Tabel 5 F'!D47*100,"-"))</f>
        <v>5.0663863179934205</v>
      </c>
      <c r="E47" s="70">
        <f>IF(OR('Tabel 5 F'!E47&lt;5,'Tabel 5 Br'!E47&lt;0.5),"-",IFERROR('Tabel 5 Br'!E47/'Tabel 5 F'!E47*100,"-"))</f>
        <v>3.1039081582322181</v>
      </c>
      <c r="F47" s="70">
        <f>IF(OR('Tabel 5 F'!F47&lt;5,'Tabel 5 Br'!F47&lt;0.5),"-",IFERROR('Tabel 5 Br'!F47/'Tabel 5 F'!F47*100,"-"))</f>
        <v>1.8961723756906084</v>
      </c>
      <c r="G47" s="70">
        <f>IF(OR('Tabel 5 F'!G47&lt;5,'Tabel 5 Br'!G47&lt;0.5),"-",IFERROR('Tabel 5 Br'!G47/'Tabel 5 F'!G47*100,"-"))</f>
        <v>2.0070884073210009</v>
      </c>
      <c r="H47" s="70">
        <f>IF(OR('Tabel 5 F'!H47&lt;5,'Tabel 5 Br'!H47&lt;0.5),"-",IFERROR('Tabel 5 Br'!H47/'Tabel 5 F'!H47*100,"-"))</f>
        <v>3.0192843012318709</v>
      </c>
      <c r="I47" s="115"/>
      <c r="J47" s="70">
        <f>IF(OR('Tabel 5 F'!J47&lt;5,'Tabel 5 Br'!J47&lt;0.5),"-",IFERROR('Tabel 5 Br'!J47/'Tabel 5 F'!J47*100,"-"))</f>
        <v>4.6711505926252439</v>
      </c>
      <c r="K47" s="115">
        <v>6.7017909700000002</v>
      </c>
    </row>
    <row r="48" spans="1:11" ht="15.75" customHeight="1" x14ac:dyDescent="0.2">
      <c r="B48" s="71"/>
      <c r="C48" s="71"/>
      <c r="D48" s="71"/>
      <c r="E48" s="71"/>
      <c r="F48" s="71"/>
      <c r="G48" s="71"/>
      <c r="H48" s="71"/>
      <c r="J48" s="71"/>
    </row>
    <row r="49" spans="1:19" ht="15.75" customHeight="1" x14ac:dyDescent="0.2">
      <c r="A49" s="35" t="s">
        <v>60</v>
      </c>
      <c r="B49" s="68">
        <f>IF(OR('Tabel 5 F'!B49&lt;5,'Tabel 5 Br'!B49&lt;0.5),"-",IFERROR('Tabel 5 Br'!B49/'Tabel 5 F'!B49*100,"-"))</f>
        <v>22.434972646822203</v>
      </c>
      <c r="C49" s="68">
        <f>IF(OR('Tabel 5 F'!C49&lt;5,'Tabel 5 Br'!C49&lt;0.5),"-",IFERROR('Tabel 5 Br'!C49/'Tabel 5 F'!C49*100,"-"))</f>
        <v>7.5174520430107528</v>
      </c>
      <c r="D49" s="68">
        <f>IF(OR('Tabel 5 F'!D49&lt;5,'Tabel 5 Br'!D49&lt;0.5),"-",IFERROR('Tabel 5 Br'!D49/'Tabel 5 F'!D49*100,"-"))</f>
        <v>2.3715999282382492</v>
      </c>
      <c r="E49" s="68">
        <f>IF(OR('Tabel 5 F'!E49&lt;5,'Tabel 5 Br'!E49&lt;0.5),"-",IFERROR('Tabel 5 Br'!E49/'Tabel 5 F'!E49*100,"-"))</f>
        <v>1.5111214202410264</v>
      </c>
      <c r="F49" s="68">
        <f>IF(OR('Tabel 5 F'!F49&lt;5,'Tabel 5 Br'!F49&lt;0.5),"-",IFERROR('Tabel 5 Br'!F49/'Tabel 5 F'!F49*100,"-"))</f>
        <v>0.90924401161383983</v>
      </c>
      <c r="G49" s="68">
        <f>IF(OR('Tabel 5 F'!G49&lt;5,'Tabel 5 Br'!G49&lt;0.5),"-",IFERROR('Tabel 5 Br'!G49/'Tabel 5 F'!G49*100,"-"))</f>
        <v>1.3685558637191724</v>
      </c>
      <c r="H49" s="68">
        <f>IF(OR('Tabel 5 F'!H49&lt;5,'Tabel 5 Br'!H49&lt;0.5),"-",IFERROR('Tabel 5 Br'!H49/'Tabel 5 F'!H49*100,"-"))</f>
        <v>1.6298670846394983</v>
      </c>
      <c r="I49" s="60"/>
      <c r="J49" s="68">
        <f>IF(OR('Tabel 5 F'!J49&lt;5,'Tabel 5 Br'!J49&lt;0.5),"-",IFERROR('Tabel 5 Br'!J49/'Tabel 5 F'!J49*100,"-"))</f>
        <v>2.4494727834414585</v>
      </c>
      <c r="K49" s="75"/>
      <c r="L49" s="55"/>
      <c r="M49" s="55"/>
      <c r="N49" s="55"/>
      <c r="O49" s="55"/>
      <c r="P49" s="55"/>
      <c r="Q49" s="55"/>
      <c r="R49" s="55"/>
      <c r="S49" s="55"/>
    </row>
    <row r="50" spans="1:19" ht="15.75" customHeight="1" x14ac:dyDescent="0.2">
      <c r="A50" s="38" t="s">
        <v>61</v>
      </c>
      <c r="B50" s="69">
        <f>IF(OR('Tabel 5 F'!B50&lt;5,'Tabel 5 Br'!B50&lt;0.5),"-",IFERROR('Tabel 5 Br'!B50/'Tabel 5 F'!B50*100,"-"))</f>
        <v>29.17727449494949</v>
      </c>
      <c r="C50" s="69">
        <f>IF(OR('Tabel 5 F'!C50&lt;5,'Tabel 5 Br'!C50&lt;0.5),"-",IFERROR('Tabel 5 Br'!C50/'Tabel 5 F'!C50*100,"-"))</f>
        <v>20.97314985282312</v>
      </c>
      <c r="D50" s="69">
        <f>IF(OR('Tabel 5 F'!D50&lt;5,'Tabel 5 Br'!D50&lt;0.5),"-",IFERROR('Tabel 5 Br'!D50/'Tabel 5 F'!D50*100,"-"))</f>
        <v>8.8582043130505213</v>
      </c>
      <c r="E50" s="69">
        <f>IF(OR('Tabel 5 F'!E50&lt;5,'Tabel 5 Br'!E50&lt;0.5),"-",IFERROR('Tabel 5 Br'!E50/'Tabel 5 F'!E50*100,"-"))</f>
        <v>5.1311127205199636</v>
      </c>
      <c r="F50" s="69">
        <f>IF(OR('Tabel 5 F'!F50&lt;5,'Tabel 5 Br'!F50&lt;0.5),"-",IFERROR('Tabel 5 Br'!F50/'Tabel 5 F'!F50*100,"-"))</f>
        <v>2.6227326872602466</v>
      </c>
      <c r="G50" s="69">
        <f>IF(OR('Tabel 5 F'!G50&lt;5,'Tabel 5 Br'!G50&lt;0.5),"-",IFERROR('Tabel 5 Br'!G50/'Tabel 5 F'!G50*100,"-"))</f>
        <v>2.4822148936170212</v>
      </c>
      <c r="H50" s="69">
        <f>IF(OR('Tabel 5 F'!H50&lt;5,'Tabel 5 Br'!H50&lt;0.5),"-",IFERROR('Tabel 5 Br'!H50/'Tabel 5 F'!H50*100,"-"))</f>
        <v>4.5712372288313503</v>
      </c>
      <c r="I50" s="60"/>
      <c r="J50" s="69">
        <f>IF(OR('Tabel 5 F'!J50&lt;5,'Tabel 5 Br'!J50&lt;0.5),"-",IFERROR('Tabel 5 Br'!J50/'Tabel 5 F'!J50*100,"-"))</f>
        <v>6.7017909771683923</v>
      </c>
      <c r="K50" s="75"/>
      <c r="L50" s="55"/>
      <c r="M50" s="55"/>
      <c r="N50" s="55"/>
      <c r="O50" s="55"/>
      <c r="P50" s="55"/>
      <c r="Q50" s="55"/>
      <c r="R50" s="55"/>
      <c r="S50" s="55"/>
    </row>
    <row r="51" spans="1:19" ht="15.75" customHeight="1" x14ac:dyDescent="0.2">
      <c r="A51" s="35" t="s">
        <v>62</v>
      </c>
      <c r="B51" s="68">
        <f>IF(OR('Tabel 5 F'!B51&lt;5,'Tabel 5 Br'!B51&lt;0.5),"-",IFERROR('Tabel 5 Br'!B51/'Tabel 5 F'!B51*100,"-"))</f>
        <v>21.181878632478632</v>
      </c>
      <c r="C51" s="68">
        <f>IF(OR('Tabel 5 F'!C51&lt;5,'Tabel 5 Br'!C51&lt;0.5),"-",IFERROR('Tabel 5 Br'!C51/'Tabel 5 F'!C51*100,"-"))</f>
        <v>10.764018298261666</v>
      </c>
      <c r="D51" s="68">
        <f>IF(OR('Tabel 5 F'!D51&lt;5,'Tabel 5 Br'!D51&lt;0.5),"-",IFERROR('Tabel 5 Br'!D51/'Tabel 5 F'!D51*100,"-"))</f>
        <v>3.4160502696722448</v>
      </c>
      <c r="E51" s="68">
        <f>IF(OR('Tabel 5 F'!E51&lt;5,'Tabel 5 Br'!E51&lt;0.5),"-",IFERROR('Tabel 5 Br'!E51/'Tabel 5 F'!E51*100,"-"))</f>
        <v>2.4322287082578309</v>
      </c>
      <c r="F51" s="68">
        <f>IF(OR('Tabel 5 F'!F51&lt;5,'Tabel 5 Br'!F51&lt;0.5),"-",IFERROR('Tabel 5 Br'!F51/'Tabel 5 F'!F51*100,"-"))</f>
        <v>1.608318481168965</v>
      </c>
      <c r="G51" s="68">
        <f>IF(OR('Tabel 5 F'!G51&lt;5,'Tabel 5 Br'!G51&lt;0.5),"-",IFERROR('Tabel 5 Br'!G51/'Tabel 5 F'!G51*100,"-"))</f>
        <v>1.9306486857867664</v>
      </c>
      <c r="H51" s="68">
        <f>IF(OR('Tabel 5 F'!H51&lt;5,'Tabel 5 Br'!H51&lt;0.5),"-",IFERROR('Tabel 5 Br'!H51/'Tabel 5 F'!H51*100,"-"))</f>
        <v>2.4599586353190741</v>
      </c>
      <c r="I51" s="60"/>
      <c r="J51" s="68">
        <f>IF(OR('Tabel 5 F'!J51&lt;5,'Tabel 5 Br'!J51&lt;0.5),"-",IFERROR('Tabel 5 Br'!J51/'Tabel 5 F'!J51*100,"-"))</f>
        <v>4.0596885473781752</v>
      </c>
      <c r="K51" s="41"/>
      <c r="L51" s="41"/>
      <c r="M51" s="41"/>
      <c r="N51" s="41"/>
    </row>
    <row r="52" spans="1:19" x14ac:dyDescent="0.2">
      <c r="A52" s="72" t="s">
        <v>69</v>
      </c>
    </row>
    <row r="53" spans="1:19" x14ac:dyDescent="0.2">
      <c r="A53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10" ht="15.75" customHeight="1" x14ac:dyDescent="0.25">
      <c r="A1" s="33" t="s">
        <v>21</v>
      </c>
    </row>
    <row r="2" spans="1:10" ht="15.75" customHeight="1" x14ac:dyDescent="0.2">
      <c r="A2" s="44"/>
    </row>
    <row r="3" spans="1:10" ht="15.75" customHeight="1" x14ac:dyDescent="0.25">
      <c r="A3" s="33" t="s">
        <v>210</v>
      </c>
    </row>
    <row r="4" spans="1:10" ht="15.75" customHeight="1" x14ac:dyDescent="0.25">
      <c r="A4" s="33"/>
    </row>
    <row r="5" spans="1:10" ht="15.75" customHeight="1" x14ac:dyDescent="0.2"/>
    <row r="6" spans="1:10" ht="15.75" customHeight="1" x14ac:dyDescent="0.2"/>
    <row r="7" spans="1:10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  <c r="J7" s="44"/>
    </row>
    <row r="8" spans="1:10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  <c r="J8" s="44"/>
    </row>
    <row r="9" spans="1:10" ht="15.75" customHeight="1" x14ac:dyDescent="0.2">
      <c r="A9" s="50" t="s">
        <v>229</v>
      </c>
      <c r="B9" s="57">
        <v>705</v>
      </c>
      <c r="C9" s="57">
        <v>424</v>
      </c>
      <c r="D9" s="57">
        <v>47</v>
      </c>
      <c r="E9" s="57">
        <v>343</v>
      </c>
      <c r="F9" s="57">
        <v>646</v>
      </c>
      <c r="G9" s="57">
        <v>355</v>
      </c>
      <c r="H9" s="57">
        <v>53</v>
      </c>
      <c r="I9" s="57">
        <v>341</v>
      </c>
      <c r="J9" s="74"/>
    </row>
    <row r="10" spans="1:10" ht="15.75" customHeight="1" x14ac:dyDescent="0.2">
      <c r="A10" s="52" t="s">
        <v>230</v>
      </c>
      <c r="B10" s="58">
        <v>204</v>
      </c>
      <c r="C10" s="58">
        <v>652</v>
      </c>
      <c r="D10" s="58">
        <v>32</v>
      </c>
      <c r="E10" s="58">
        <v>79</v>
      </c>
      <c r="F10" s="58">
        <v>221</v>
      </c>
      <c r="G10" s="58">
        <v>588</v>
      </c>
      <c r="H10" s="58">
        <v>47</v>
      </c>
      <c r="I10" s="58">
        <v>74</v>
      </c>
      <c r="J10" s="74"/>
    </row>
    <row r="11" spans="1:10" ht="15.75" customHeight="1" x14ac:dyDescent="0.2">
      <c r="A11" s="50" t="s">
        <v>231</v>
      </c>
      <c r="B11" s="57">
        <v>822</v>
      </c>
      <c r="C11" s="57">
        <v>368</v>
      </c>
      <c r="D11" s="57">
        <v>170</v>
      </c>
      <c r="E11" s="57">
        <v>511</v>
      </c>
      <c r="F11" s="57">
        <v>795</v>
      </c>
      <c r="G11" s="57">
        <v>295</v>
      </c>
      <c r="H11" s="57">
        <v>177</v>
      </c>
      <c r="I11" s="57">
        <v>488</v>
      </c>
      <c r="J11" s="74"/>
    </row>
    <row r="12" spans="1:10" ht="15.75" customHeight="1" x14ac:dyDescent="0.2">
      <c r="A12" s="52" t="s">
        <v>26</v>
      </c>
      <c r="B12" s="58">
        <v>1234</v>
      </c>
      <c r="C12" s="58">
        <v>455</v>
      </c>
      <c r="D12" s="58">
        <v>245</v>
      </c>
      <c r="E12" s="58">
        <v>743</v>
      </c>
      <c r="F12" s="58">
        <v>966</v>
      </c>
      <c r="G12" s="58">
        <v>406</v>
      </c>
      <c r="H12" s="58">
        <v>313</v>
      </c>
      <c r="I12" s="58">
        <v>775</v>
      </c>
      <c r="J12" s="74"/>
    </row>
    <row r="13" spans="1:10" ht="15.75" customHeight="1" x14ac:dyDescent="0.2">
      <c r="A13" s="50" t="s">
        <v>27</v>
      </c>
      <c r="B13" s="57">
        <v>165</v>
      </c>
      <c r="C13" s="57">
        <v>72</v>
      </c>
      <c r="D13" s="57">
        <v>55</v>
      </c>
      <c r="E13" s="57">
        <v>96</v>
      </c>
      <c r="F13" s="57">
        <v>196</v>
      </c>
      <c r="G13" s="57">
        <v>78</v>
      </c>
      <c r="H13" s="57">
        <v>47</v>
      </c>
      <c r="I13" s="57">
        <v>112</v>
      </c>
      <c r="J13" s="74"/>
    </row>
    <row r="14" spans="1:10" ht="15.75" customHeight="1" x14ac:dyDescent="0.2">
      <c r="A14" s="52" t="s">
        <v>28</v>
      </c>
      <c r="B14" s="58">
        <v>5</v>
      </c>
      <c r="C14" s="58">
        <v>9</v>
      </c>
      <c r="D14" s="58">
        <v>15</v>
      </c>
      <c r="E14" s="58">
        <v>10</v>
      </c>
      <c r="F14" s="58">
        <v>6</v>
      </c>
      <c r="G14" s="58">
        <v>15</v>
      </c>
      <c r="H14" s="58">
        <v>20</v>
      </c>
      <c r="I14" s="58">
        <v>20</v>
      </c>
      <c r="J14" s="74"/>
    </row>
    <row r="15" spans="1:10" ht="15.75" customHeight="1" x14ac:dyDescent="0.2">
      <c r="A15" s="50" t="s">
        <v>29</v>
      </c>
      <c r="B15" s="57">
        <v>282</v>
      </c>
      <c r="C15" s="57">
        <v>131</v>
      </c>
      <c r="D15" s="57">
        <v>90</v>
      </c>
      <c r="E15" s="57">
        <v>171</v>
      </c>
      <c r="F15" s="57">
        <v>239</v>
      </c>
      <c r="G15" s="57">
        <v>76</v>
      </c>
      <c r="H15" s="57">
        <v>87</v>
      </c>
      <c r="I15" s="57">
        <v>237</v>
      </c>
      <c r="J15" s="74"/>
    </row>
    <row r="16" spans="1:10" ht="15.75" customHeight="1" x14ac:dyDescent="0.2">
      <c r="A16" s="52" t="s">
        <v>30</v>
      </c>
      <c r="B16" s="58">
        <v>100</v>
      </c>
      <c r="C16" s="58">
        <v>23</v>
      </c>
      <c r="D16" s="58">
        <v>22</v>
      </c>
      <c r="E16" s="58">
        <v>37</v>
      </c>
      <c r="F16" s="58">
        <v>68</v>
      </c>
      <c r="G16" s="58">
        <v>15</v>
      </c>
      <c r="H16" s="58">
        <v>18</v>
      </c>
      <c r="I16" s="58">
        <v>43</v>
      </c>
      <c r="J16" s="74"/>
    </row>
    <row r="17" spans="1:10" ht="15" hidden="1" customHeight="1" x14ac:dyDescent="0.2">
      <c r="A17" s="50" t="s">
        <v>31</v>
      </c>
      <c r="B17" s="57">
        <v>8</v>
      </c>
      <c r="C17" s="57">
        <v>8</v>
      </c>
      <c r="D17" s="57">
        <v>21</v>
      </c>
      <c r="E17" s="57">
        <v>32</v>
      </c>
      <c r="F17" s="57">
        <v>11</v>
      </c>
      <c r="G17" s="57">
        <v>4</v>
      </c>
      <c r="H17" s="57">
        <v>5</v>
      </c>
      <c r="I17" s="57">
        <v>21</v>
      </c>
      <c r="J17" s="74"/>
    </row>
    <row r="18" spans="1:10" ht="15" hidden="1" customHeight="1" x14ac:dyDescent="0.2">
      <c r="A18" s="52" t="s">
        <v>32</v>
      </c>
      <c r="B18" s="58">
        <v>12</v>
      </c>
      <c r="C18" s="58">
        <v>12</v>
      </c>
      <c r="D18" s="58">
        <v>9</v>
      </c>
      <c r="E18" s="58">
        <v>9</v>
      </c>
      <c r="F18" s="58">
        <v>6</v>
      </c>
      <c r="G18" s="58">
        <v>2</v>
      </c>
      <c r="H18" s="58">
        <v>6</v>
      </c>
      <c r="I18" s="58">
        <v>13</v>
      </c>
      <c r="J18" s="74"/>
    </row>
    <row r="19" spans="1:10" ht="1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2</v>
      </c>
      <c r="J19" s="74"/>
    </row>
    <row r="20" spans="1:10" ht="15" hidden="1" customHeight="1" x14ac:dyDescent="0.2">
      <c r="A20" s="52" t="s">
        <v>34</v>
      </c>
      <c r="B20" s="58">
        <v>4</v>
      </c>
      <c r="C20" s="58">
        <v>2</v>
      </c>
      <c r="D20" s="58">
        <v>5</v>
      </c>
      <c r="E20" s="58">
        <v>7</v>
      </c>
      <c r="F20" s="58">
        <v>3</v>
      </c>
      <c r="G20" s="58">
        <v>3</v>
      </c>
      <c r="H20" s="58">
        <v>4</v>
      </c>
      <c r="I20" s="58">
        <v>3</v>
      </c>
      <c r="J20" s="74"/>
    </row>
    <row r="21" spans="1:10" ht="15.75" customHeight="1" x14ac:dyDescent="0.2">
      <c r="A21" s="50" t="s">
        <v>35</v>
      </c>
      <c r="B21" s="57">
        <v>24</v>
      </c>
      <c r="C21" s="57">
        <v>22</v>
      </c>
      <c r="D21" s="57">
        <v>35</v>
      </c>
      <c r="E21" s="57">
        <v>48</v>
      </c>
      <c r="F21" s="57">
        <v>20</v>
      </c>
      <c r="G21" s="57">
        <v>9</v>
      </c>
      <c r="H21" s="57">
        <v>15</v>
      </c>
      <c r="I21" s="57">
        <v>39</v>
      </c>
      <c r="J21" s="74"/>
    </row>
    <row r="22" spans="1:10" ht="15.75" customHeight="1" x14ac:dyDescent="0.2">
      <c r="A22" s="52" t="s">
        <v>36</v>
      </c>
      <c r="B22" s="58">
        <v>5</v>
      </c>
      <c r="C22" s="58">
        <v>8</v>
      </c>
      <c r="D22" s="58">
        <v>1</v>
      </c>
      <c r="E22" s="58">
        <v>2</v>
      </c>
      <c r="F22" s="58">
        <v>6</v>
      </c>
      <c r="G22" s="58">
        <v>6</v>
      </c>
      <c r="H22" s="58">
        <v>1</v>
      </c>
      <c r="I22" s="58">
        <v>6</v>
      </c>
      <c r="J22" s="74"/>
    </row>
    <row r="23" spans="1:10" ht="15.75" customHeight="1" x14ac:dyDescent="0.2">
      <c r="A23" s="50" t="s">
        <v>37</v>
      </c>
      <c r="B23" s="57">
        <v>7</v>
      </c>
      <c r="C23" s="57">
        <v>5</v>
      </c>
      <c r="D23" s="57">
        <v>11</v>
      </c>
      <c r="E23" s="57">
        <v>20</v>
      </c>
      <c r="F23" s="57">
        <v>4</v>
      </c>
      <c r="G23" s="57">
        <v>10</v>
      </c>
      <c r="H23" s="57">
        <v>10</v>
      </c>
      <c r="I23" s="57">
        <v>12</v>
      </c>
      <c r="J23" s="74"/>
    </row>
    <row r="24" spans="1:10" ht="15.75" customHeight="1" x14ac:dyDescent="0.2">
      <c r="A24" s="52" t="s">
        <v>38</v>
      </c>
      <c r="B24" s="58">
        <v>25</v>
      </c>
      <c r="C24" s="58">
        <v>82</v>
      </c>
      <c r="D24" s="58">
        <v>2</v>
      </c>
      <c r="E24" s="58">
        <v>12</v>
      </c>
      <c r="F24" s="58">
        <v>16</v>
      </c>
      <c r="G24" s="58">
        <v>68</v>
      </c>
      <c r="H24" s="58">
        <v>2</v>
      </c>
      <c r="I24" s="58">
        <v>10</v>
      </c>
      <c r="J24" s="74"/>
    </row>
    <row r="25" spans="1:10" ht="15.75" customHeight="1" x14ac:dyDescent="0.2">
      <c r="A25" s="50" t="s">
        <v>39</v>
      </c>
      <c r="B25" s="57">
        <v>65</v>
      </c>
      <c r="C25" s="57">
        <v>43</v>
      </c>
      <c r="D25" s="57">
        <v>39</v>
      </c>
      <c r="E25" s="57">
        <v>134</v>
      </c>
      <c r="F25" s="57">
        <v>72</v>
      </c>
      <c r="G25" s="57">
        <v>46</v>
      </c>
      <c r="H25" s="57">
        <v>38</v>
      </c>
      <c r="I25" s="57">
        <v>97</v>
      </c>
      <c r="J25" s="74"/>
    </row>
    <row r="26" spans="1:10" ht="15.75" customHeight="1" x14ac:dyDescent="0.2">
      <c r="A26" s="52" t="s">
        <v>40</v>
      </c>
      <c r="B26" s="58">
        <v>559</v>
      </c>
      <c r="C26" s="58">
        <v>387</v>
      </c>
      <c r="D26" s="58">
        <v>18</v>
      </c>
      <c r="E26" s="58">
        <v>21</v>
      </c>
      <c r="F26" s="58">
        <v>488</v>
      </c>
      <c r="G26" s="58">
        <v>405</v>
      </c>
      <c r="H26" s="58">
        <v>9</v>
      </c>
      <c r="I26" s="58">
        <v>8</v>
      </c>
      <c r="J26" s="74"/>
    </row>
    <row r="27" spans="1:10" ht="15.75" customHeight="1" x14ac:dyDescent="0.2">
      <c r="A27" s="50" t="s">
        <v>41</v>
      </c>
      <c r="B27" s="57">
        <v>100</v>
      </c>
      <c r="C27" s="57">
        <v>4</v>
      </c>
      <c r="D27" s="57">
        <v>1</v>
      </c>
      <c r="E27" s="57">
        <v>2</v>
      </c>
      <c r="F27" s="57">
        <v>98</v>
      </c>
      <c r="G27" s="57">
        <v>2</v>
      </c>
      <c r="H27" s="57">
        <v>1</v>
      </c>
      <c r="I27" s="57">
        <v>3</v>
      </c>
      <c r="J27" s="74"/>
    </row>
    <row r="28" spans="1:10" ht="15.75" customHeight="1" x14ac:dyDescent="0.2">
      <c r="A28" s="52" t="s">
        <v>191</v>
      </c>
      <c r="B28" s="58">
        <v>238</v>
      </c>
      <c r="C28" s="58">
        <v>56</v>
      </c>
      <c r="D28" s="58">
        <v>6</v>
      </c>
      <c r="E28" s="58">
        <v>14</v>
      </c>
      <c r="F28" s="58">
        <v>209</v>
      </c>
      <c r="G28" s="58">
        <v>51</v>
      </c>
      <c r="H28" s="58">
        <v>6</v>
      </c>
      <c r="I28" s="58">
        <v>10</v>
      </c>
      <c r="J28" s="74"/>
    </row>
    <row r="29" spans="1:10" ht="15.75" customHeight="1" x14ac:dyDescent="0.2">
      <c r="A29" s="50" t="s">
        <v>43</v>
      </c>
      <c r="B29" s="57">
        <v>12</v>
      </c>
      <c r="C29" s="57">
        <v>1</v>
      </c>
      <c r="D29" s="57">
        <v>1</v>
      </c>
      <c r="E29" s="57">
        <v>3</v>
      </c>
      <c r="F29" s="57">
        <v>22</v>
      </c>
      <c r="G29" s="57">
        <v>0</v>
      </c>
      <c r="H29" s="57">
        <v>0</v>
      </c>
      <c r="I29" s="57">
        <v>2</v>
      </c>
      <c r="J29" s="74"/>
    </row>
    <row r="30" spans="1:10" ht="15.75" customHeight="1" x14ac:dyDescent="0.2">
      <c r="A30" s="52" t="s">
        <v>44</v>
      </c>
      <c r="B30" s="58">
        <v>9</v>
      </c>
      <c r="C30" s="58">
        <v>15</v>
      </c>
      <c r="D30" s="58">
        <v>3</v>
      </c>
      <c r="E30" s="58">
        <v>33</v>
      </c>
      <c r="F30" s="58">
        <v>9</v>
      </c>
      <c r="G30" s="58">
        <v>19</v>
      </c>
      <c r="H30" s="58">
        <v>0</v>
      </c>
      <c r="I30" s="58">
        <v>26</v>
      </c>
      <c r="J30" s="74"/>
    </row>
    <row r="31" spans="1:10" ht="15.75" customHeight="1" x14ac:dyDescent="0.2">
      <c r="A31" s="50" t="s">
        <v>45</v>
      </c>
      <c r="B31" s="57">
        <v>7</v>
      </c>
      <c r="C31" s="57">
        <v>1</v>
      </c>
      <c r="D31" s="57">
        <v>2</v>
      </c>
      <c r="E31" s="57">
        <v>1</v>
      </c>
      <c r="F31" s="57">
        <v>3</v>
      </c>
      <c r="G31" s="57">
        <v>1</v>
      </c>
      <c r="H31" s="57">
        <v>1</v>
      </c>
      <c r="I31" s="57">
        <v>2</v>
      </c>
      <c r="J31" s="74"/>
    </row>
    <row r="32" spans="1:10" ht="15.75" customHeight="1" x14ac:dyDescent="0.2">
      <c r="A32" s="52" t="s">
        <v>46</v>
      </c>
      <c r="B32" s="58">
        <v>12</v>
      </c>
      <c r="C32" s="58">
        <v>8</v>
      </c>
      <c r="D32" s="58">
        <v>29</v>
      </c>
      <c r="E32" s="58">
        <v>4</v>
      </c>
      <c r="F32" s="58">
        <v>5</v>
      </c>
      <c r="G32" s="58">
        <v>8</v>
      </c>
      <c r="H32" s="58">
        <v>17</v>
      </c>
      <c r="I32" s="58">
        <v>6</v>
      </c>
      <c r="J32" s="74"/>
    </row>
    <row r="33" spans="1:10" ht="15.75" customHeight="1" x14ac:dyDescent="0.2">
      <c r="A33" s="50" t="s">
        <v>47</v>
      </c>
      <c r="B33" s="57">
        <v>316</v>
      </c>
      <c r="C33" s="57">
        <v>129</v>
      </c>
      <c r="D33" s="57">
        <v>46</v>
      </c>
      <c r="E33" s="57">
        <v>140</v>
      </c>
      <c r="F33" s="57">
        <v>310</v>
      </c>
      <c r="G33" s="57">
        <v>101</v>
      </c>
      <c r="H33" s="57">
        <v>49</v>
      </c>
      <c r="I33" s="57">
        <v>137</v>
      </c>
      <c r="J33" s="74"/>
    </row>
    <row r="34" spans="1:10" ht="15.75" customHeight="1" x14ac:dyDescent="0.2">
      <c r="A34" s="52" t="s">
        <v>48</v>
      </c>
      <c r="B34" s="58">
        <v>358</v>
      </c>
      <c r="C34" s="58">
        <v>195</v>
      </c>
      <c r="D34" s="58">
        <v>71</v>
      </c>
      <c r="E34" s="58">
        <v>210</v>
      </c>
      <c r="F34" s="58">
        <v>308</v>
      </c>
      <c r="G34" s="58">
        <v>138</v>
      </c>
      <c r="H34" s="58">
        <v>63</v>
      </c>
      <c r="I34" s="58">
        <v>307</v>
      </c>
      <c r="J34" s="74"/>
    </row>
    <row r="35" spans="1:10" ht="15.75" customHeight="1" x14ac:dyDescent="0.2">
      <c r="A35" s="50" t="s">
        <v>49</v>
      </c>
      <c r="B35" s="57">
        <v>248</v>
      </c>
      <c r="C35" s="57">
        <v>111</v>
      </c>
      <c r="D35" s="57">
        <v>41</v>
      </c>
      <c r="E35" s="57">
        <v>135</v>
      </c>
      <c r="F35" s="57">
        <v>194</v>
      </c>
      <c r="G35" s="57">
        <v>98</v>
      </c>
      <c r="H35" s="57">
        <v>33</v>
      </c>
      <c r="I35" s="57">
        <v>127</v>
      </c>
      <c r="J35" s="74"/>
    </row>
    <row r="36" spans="1:10" ht="15.75" customHeight="1" x14ac:dyDescent="0.2">
      <c r="A36" s="52" t="s">
        <v>50</v>
      </c>
      <c r="B36" s="58">
        <v>751</v>
      </c>
      <c r="C36" s="58">
        <v>377</v>
      </c>
      <c r="D36" s="58">
        <v>148</v>
      </c>
      <c r="E36" s="58">
        <v>378</v>
      </c>
      <c r="F36" s="58">
        <v>753</v>
      </c>
      <c r="G36" s="58">
        <v>217</v>
      </c>
      <c r="H36" s="58">
        <v>204</v>
      </c>
      <c r="I36" s="58">
        <v>463</v>
      </c>
      <c r="J36" s="74"/>
    </row>
    <row r="37" spans="1:10" ht="15.75" customHeight="1" x14ac:dyDescent="0.2">
      <c r="A37" s="50" t="s">
        <v>51</v>
      </c>
      <c r="B37" s="57">
        <v>1583</v>
      </c>
      <c r="C37" s="57">
        <v>263</v>
      </c>
      <c r="D37" s="57">
        <v>234</v>
      </c>
      <c r="E37" s="57">
        <v>301</v>
      </c>
      <c r="F37" s="57">
        <v>1441</v>
      </c>
      <c r="G37" s="57">
        <v>220</v>
      </c>
      <c r="H37" s="57">
        <v>256</v>
      </c>
      <c r="I37" s="57">
        <v>354</v>
      </c>
      <c r="J37" s="74"/>
    </row>
    <row r="38" spans="1:10" ht="15.75" customHeight="1" x14ac:dyDescent="0.2">
      <c r="A38" s="52" t="s">
        <v>52</v>
      </c>
      <c r="B38" s="58">
        <v>216</v>
      </c>
      <c r="C38" s="58">
        <v>138</v>
      </c>
      <c r="D38" s="58">
        <v>25</v>
      </c>
      <c r="E38" s="58">
        <v>67</v>
      </c>
      <c r="F38" s="58">
        <v>158</v>
      </c>
      <c r="G38" s="58">
        <v>74</v>
      </c>
      <c r="H38" s="58">
        <v>13</v>
      </c>
      <c r="I38" s="58">
        <v>44</v>
      </c>
      <c r="J38" s="74"/>
    </row>
    <row r="39" spans="1:10" ht="15.75" customHeight="1" x14ac:dyDescent="0.2">
      <c r="A39" s="50" t="s">
        <v>53</v>
      </c>
      <c r="B39" s="57">
        <v>223</v>
      </c>
      <c r="C39" s="57">
        <v>37</v>
      </c>
      <c r="D39" s="57">
        <v>71</v>
      </c>
      <c r="E39" s="57">
        <v>55</v>
      </c>
      <c r="F39" s="57">
        <v>176</v>
      </c>
      <c r="G39" s="57">
        <v>28</v>
      </c>
      <c r="H39" s="57">
        <v>58</v>
      </c>
      <c r="I39" s="57">
        <v>51</v>
      </c>
      <c r="J39" s="74"/>
    </row>
    <row r="40" spans="1:10" ht="15.75" customHeight="1" x14ac:dyDescent="0.2">
      <c r="A40" s="52" t="s">
        <v>54</v>
      </c>
      <c r="B40" s="58">
        <v>198</v>
      </c>
      <c r="C40" s="58">
        <v>63</v>
      </c>
      <c r="D40" s="58">
        <v>41</v>
      </c>
      <c r="E40" s="58">
        <v>77</v>
      </c>
      <c r="F40" s="58">
        <v>222</v>
      </c>
      <c r="G40" s="58">
        <v>37</v>
      </c>
      <c r="H40" s="58">
        <v>35</v>
      </c>
      <c r="I40" s="58">
        <v>80</v>
      </c>
      <c r="J40" s="74"/>
    </row>
    <row r="41" spans="1:10" ht="15.75" customHeight="1" x14ac:dyDescent="0.2">
      <c r="A41" s="50" t="s">
        <v>55</v>
      </c>
      <c r="B41" s="57">
        <v>324</v>
      </c>
      <c r="C41" s="57">
        <v>38</v>
      </c>
      <c r="D41" s="57">
        <v>30</v>
      </c>
      <c r="E41" s="57">
        <v>59</v>
      </c>
      <c r="F41" s="57">
        <v>315</v>
      </c>
      <c r="G41" s="57">
        <v>40</v>
      </c>
      <c r="H41" s="57">
        <v>27</v>
      </c>
      <c r="I41" s="57">
        <v>65</v>
      </c>
      <c r="J41" s="74"/>
    </row>
    <row r="42" spans="1:10" ht="15.75" customHeight="1" x14ac:dyDescent="0.2">
      <c r="A42" s="52" t="s">
        <v>56</v>
      </c>
      <c r="B42" s="58">
        <v>35</v>
      </c>
      <c r="C42" s="58">
        <v>25</v>
      </c>
      <c r="D42" s="58">
        <v>3</v>
      </c>
      <c r="E42" s="58">
        <v>16</v>
      </c>
      <c r="F42" s="58">
        <v>34</v>
      </c>
      <c r="G42" s="58">
        <v>8</v>
      </c>
      <c r="H42" s="58">
        <v>4</v>
      </c>
      <c r="I42" s="58">
        <v>9</v>
      </c>
      <c r="J42" s="74"/>
    </row>
    <row r="43" spans="1:10" ht="15.75" customHeight="1" x14ac:dyDescent="0.2">
      <c r="A43" s="50" t="s">
        <v>57</v>
      </c>
      <c r="B43" s="57">
        <v>590</v>
      </c>
      <c r="C43" s="57">
        <v>188</v>
      </c>
      <c r="D43" s="57">
        <v>23</v>
      </c>
      <c r="E43" s="57">
        <v>110</v>
      </c>
      <c r="F43" s="57">
        <v>181</v>
      </c>
      <c r="G43" s="57">
        <v>76</v>
      </c>
      <c r="H43" s="57">
        <v>13</v>
      </c>
      <c r="I43" s="57">
        <v>69</v>
      </c>
      <c r="J43" s="74"/>
    </row>
    <row r="44" spans="1:10" ht="15.75" customHeight="1" x14ac:dyDescent="0.2">
      <c r="A44" s="52" t="s">
        <v>58</v>
      </c>
      <c r="B44" s="58">
        <v>165</v>
      </c>
      <c r="C44" s="58">
        <v>81</v>
      </c>
      <c r="D44" s="58">
        <v>23</v>
      </c>
      <c r="E44" s="58">
        <v>53</v>
      </c>
      <c r="F44" s="58">
        <v>139</v>
      </c>
      <c r="G44" s="58">
        <v>69</v>
      </c>
      <c r="H44" s="58">
        <v>10</v>
      </c>
      <c r="I44" s="58">
        <v>32</v>
      </c>
      <c r="J44" s="74"/>
    </row>
    <row r="45" spans="1:10" ht="15.75" customHeight="1" x14ac:dyDescent="0.2">
      <c r="A45" s="50" t="s">
        <v>59</v>
      </c>
      <c r="B45" s="57">
        <v>540</v>
      </c>
      <c r="C45" s="57">
        <v>329</v>
      </c>
      <c r="D45" s="57">
        <v>181</v>
      </c>
      <c r="E45" s="57">
        <v>187</v>
      </c>
      <c r="F45" s="57">
        <v>344</v>
      </c>
      <c r="G45" s="57">
        <v>287</v>
      </c>
      <c r="H45" s="57">
        <v>153</v>
      </c>
      <c r="I45" s="57">
        <v>198</v>
      </c>
    </row>
    <row r="46" spans="1:10" ht="15.75" customHeight="1" x14ac:dyDescent="0.2">
      <c r="A46" s="59"/>
      <c r="B46" s="51"/>
      <c r="C46" s="51"/>
      <c r="D46" s="51"/>
      <c r="E46" s="51"/>
      <c r="F46" s="51"/>
      <c r="G46" s="51"/>
      <c r="H46" s="51"/>
      <c r="I46" s="51"/>
    </row>
    <row r="47" spans="1:10" ht="15.75" customHeight="1" x14ac:dyDescent="0.2">
      <c r="A47" s="53" t="s">
        <v>20</v>
      </c>
      <c r="B47" s="117">
        <f>SUM(B9:B45)-SUM(B17:B20)</f>
        <v>10127</v>
      </c>
      <c r="C47" s="117">
        <f t="shared" ref="C47:I47" si="0">SUM(C9:C45)-SUM(C17:C20)</f>
        <v>4740</v>
      </c>
      <c r="D47" s="117">
        <f t="shared" si="0"/>
        <v>1761</v>
      </c>
      <c r="E47" s="117">
        <f t="shared" si="0"/>
        <v>4072</v>
      </c>
      <c r="F47" s="117">
        <f t="shared" si="0"/>
        <v>8664</v>
      </c>
      <c r="G47" s="117">
        <f t="shared" si="0"/>
        <v>3846</v>
      </c>
      <c r="H47" s="117">
        <f t="shared" si="0"/>
        <v>1780</v>
      </c>
      <c r="I47" s="117">
        <f t="shared" si="0"/>
        <v>4247</v>
      </c>
      <c r="J47" s="115"/>
    </row>
    <row r="48" spans="1:10" ht="15.75" customHeight="1" x14ac:dyDescent="0.2">
      <c r="A48" s="44"/>
    </row>
    <row r="49" spans="1:10" ht="15.75" customHeight="1" x14ac:dyDescent="0.2">
      <c r="A49" s="35" t="s">
        <v>60</v>
      </c>
      <c r="B49" s="57">
        <v>909</v>
      </c>
      <c r="C49" s="57">
        <v>1076</v>
      </c>
      <c r="D49" s="57">
        <v>79</v>
      </c>
      <c r="E49" s="57">
        <v>422</v>
      </c>
      <c r="F49" s="57">
        <v>867</v>
      </c>
      <c r="G49" s="57">
        <v>943</v>
      </c>
      <c r="H49" s="57">
        <v>100</v>
      </c>
      <c r="I49" s="57">
        <v>415</v>
      </c>
      <c r="J49" s="75"/>
    </row>
    <row r="50" spans="1:10" ht="15.75" customHeight="1" x14ac:dyDescent="0.2">
      <c r="A50" s="38" t="s">
        <v>61</v>
      </c>
      <c r="B50" s="58">
        <v>1786</v>
      </c>
      <c r="C50" s="58">
        <v>690</v>
      </c>
      <c r="D50" s="58">
        <v>427</v>
      </c>
      <c r="E50" s="58">
        <v>1057</v>
      </c>
      <c r="F50" s="58">
        <v>1475</v>
      </c>
      <c r="G50" s="58">
        <v>590</v>
      </c>
      <c r="H50" s="58">
        <v>485</v>
      </c>
      <c r="I50" s="58">
        <v>1187</v>
      </c>
      <c r="J50" s="75"/>
    </row>
    <row r="51" spans="1:10" ht="15.75" customHeight="1" x14ac:dyDescent="0.2">
      <c r="A51" s="35" t="s">
        <v>62</v>
      </c>
      <c r="B51" s="57">
        <v>3156</v>
      </c>
      <c r="C51" s="57">
        <v>1084</v>
      </c>
      <c r="D51" s="57">
        <v>519</v>
      </c>
      <c r="E51" s="57">
        <v>1091</v>
      </c>
      <c r="F51" s="57">
        <v>2854</v>
      </c>
      <c r="G51" s="57">
        <v>747</v>
      </c>
      <c r="H51" s="57">
        <v>569</v>
      </c>
      <c r="I51" s="57">
        <v>1295</v>
      </c>
      <c r="J51" s="41"/>
    </row>
    <row r="52" spans="1:10" x14ac:dyDescent="0.2">
      <c r="A52" t="s">
        <v>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9" ht="15.75" customHeight="1" x14ac:dyDescent="0.25">
      <c r="A1" s="33" t="s">
        <v>21</v>
      </c>
    </row>
    <row r="2" spans="1:9" ht="15.75" customHeight="1" x14ac:dyDescent="0.2">
      <c r="A2" s="44"/>
    </row>
    <row r="3" spans="1:9" ht="15.75" customHeight="1" x14ac:dyDescent="0.25">
      <c r="A3" s="33" t="s">
        <v>211</v>
      </c>
    </row>
    <row r="4" spans="1:9" ht="15.75" customHeight="1" x14ac:dyDescent="0.25">
      <c r="A4" s="33"/>
    </row>
    <row r="5" spans="1:9" ht="15.75" customHeight="1" x14ac:dyDescent="0.2"/>
    <row r="6" spans="1:9" ht="15.75" customHeight="1" x14ac:dyDescent="0.2"/>
    <row r="7" spans="1:9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</row>
    <row r="8" spans="1:9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</row>
    <row r="9" spans="1:9" ht="15.75" customHeight="1" x14ac:dyDescent="0.2">
      <c r="A9" s="50" t="s">
        <v>229</v>
      </c>
      <c r="B9" s="57">
        <v>143.44789</v>
      </c>
      <c r="C9" s="57">
        <v>116.12611</v>
      </c>
      <c r="D9" s="57">
        <v>16.87021</v>
      </c>
      <c r="E9" s="57">
        <v>42.007109999999997</v>
      </c>
      <c r="F9" s="57">
        <v>71.152619999999999</v>
      </c>
      <c r="G9" s="57">
        <v>17.19641</v>
      </c>
      <c r="H9" s="57">
        <v>4.9990600000000001</v>
      </c>
      <c r="I9" s="57">
        <v>23.245180000000001</v>
      </c>
    </row>
    <row r="10" spans="1:9" ht="15.75" customHeight="1" x14ac:dyDescent="0.2">
      <c r="A10" s="52" t="s">
        <v>230</v>
      </c>
      <c r="B10" s="58">
        <v>36.6282</v>
      </c>
      <c r="C10" s="58">
        <v>179.53532999999999</v>
      </c>
      <c r="D10" s="58">
        <v>10.21331</v>
      </c>
      <c r="E10" s="58">
        <v>12.90526</v>
      </c>
      <c r="F10" s="58">
        <v>21.26801</v>
      </c>
      <c r="G10" s="58">
        <v>26.260210000000001</v>
      </c>
      <c r="H10" s="58">
        <v>4.6603899999999996</v>
      </c>
      <c r="I10" s="58">
        <v>5.9988799999999998</v>
      </c>
    </row>
    <row r="11" spans="1:9" ht="15.75" customHeight="1" x14ac:dyDescent="0.2">
      <c r="A11" s="50" t="s">
        <v>231</v>
      </c>
      <c r="B11" s="57">
        <v>177.68227999999999</v>
      </c>
      <c r="C11" s="57">
        <v>154.66226</v>
      </c>
      <c r="D11" s="57">
        <v>70.758439999999993</v>
      </c>
      <c r="E11" s="57">
        <v>116.78100999999999</v>
      </c>
      <c r="F11" s="57">
        <v>169.99439000000001</v>
      </c>
      <c r="G11" s="57">
        <v>40.416020000000003</v>
      </c>
      <c r="H11" s="57">
        <v>40.031190000000002</v>
      </c>
      <c r="I11" s="57">
        <v>41.327260000000003</v>
      </c>
    </row>
    <row r="12" spans="1:9" ht="15.75" customHeight="1" x14ac:dyDescent="0.2">
      <c r="A12" s="52" t="s">
        <v>26</v>
      </c>
      <c r="B12" s="58">
        <v>188.37772000000001</v>
      </c>
      <c r="C12" s="58">
        <v>240.04303999999999</v>
      </c>
      <c r="D12" s="58">
        <v>116.70554</v>
      </c>
      <c r="E12" s="58">
        <v>250.93744000000001</v>
      </c>
      <c r="F12" s="58">
        <v>263.97680000000003</v>
      </c>
      <c r="G12" s="58">
        <v>86.154179999999997</v>
      </c>
      <c r="H12" s="58">
        <v>79.490430000000003</v>
      </c>
      <c r="I12" s="58">
        <v>133.06618</v>
      </c>
    </row>
    <row r="13" spans="1:9" ht="15.75" customHeight="1" x14ac:dyDescent="0.2">
      <c r="A13" s="50" t="s">
        <v>27</v>
      </c>
      <c r="B13" s="57">
        <v>32.257840000000002</v>
      </c>
      <c r="C13" s="57">
        <v>38.632820000000002</v>
      </c>
      <c r="D13" s="57">
        <v>21.13578</v>
      </c>
      <c r="E13" s="57">
        <v>20.453440000000001</v>
      </c>
      <c r="F13" s="57">
        <v>22.723130000000001</v>
      </c>
      <c r="G13" s="57">
        <v>19.552800000000001</v>
      </c>
      <c r="H13" s="57">
        <v>10.05988</v>
      </c>
      <c r="I13" s="57">
        <v>12.388820000000001</v>
      </c>
    </row>
    <row r="14" spans="1:9" ht="15.75" customHeight="1" x14ac:dyDescent="0.2">
      <c r="A14" s="52" t="s">
        <v>28</v>
      </c>
      <c r="B14" s="58">
        <v>1.7476499999999999</v>
      </c>
      <c r="C14" s="58">
        <v>3.9069400000000001</v>
      </c>
      <c r="D14" s="58">
        <v>4.84314</v>
      </c>
      <c r="E14" s="58">
        <v>3.58386</v>
      </c>
      <c r="F14" s="58">
        <v>0.63056999999999996</v>
      </c>
      <c r="G14" s="58">
        <v>3.9531000000000001</v>
      </c>
      <c r="H14" s="58">
        <v>1.9759199999999999</v>
      </c>
      <c r="I14" s="58">
        <v>5.9215400000000002</v>
      </c>
    </row>
    <row r="15" spans="1:9" ht="15.75" customHeight="1" x14ac:dyDescent="0.2">
      <c r="A15" s="50" t="s">
        <v>29</v>
      </c>
      <c r="B15" s="57">
        <v>54.72775</v>
      </c>
      <c r="C15" s="57">
        <v>60.486499999999999</v>
      </c>
      <c r="D15" s="57">
        <v>42.5959</v>
      </c>
      <c r="E15" s="57">
        <v>39.565269999999998</v>
      </c>
      <c r="F15" s="57">
        <v>50.760930000000002</v>
      </c>
      <c r="G15" s="57">
        <v>20.566330000000001</v>
      </c>
      <c r="H15" s="57">
        <v>15.32963</v>
      </c>
      <c r="I15" s="57">
        <v>31.439530000000001</v>
      </c>
    </row>
    <row r="16" spans="1:9" ht="15.75" customHeight="1" x14ac:dyDescent="0.2">
      <c r="A16" s="52" t="s">
        <v>30</v>
      </c>
      <c r="B16" s="58">
        <v>6.5022099999999998</v>
      </c>
      <c r="C16" s="58">
        <v>8.2598400000000005</v>
      </c>
      <c r="D16" s="58">
        <v>9.8390799999999992</v>
      </c>
      <c r="E16" s="58">
        <v>10.81831</v>
      </c>
      <c r="F16" s="58">
        <v>13.782819999999999</v>
      </c>
      <c r="G16" s="58">
        <v>4.6298300000000001</v>
      </c>
      <c r="H16" s="58">
        <v>0.98109999999999997</v>
      </c>
      <c r="I16" s="58">
        <v>6.3830799999999996</v>
      </c>
    </row>
    <row r="17" spans="1:9" ht="15" hidden="1" customHeight="1" x14ac:dyDescent="0.2">
      <c r="A17" s="50" t="s">
        <v>31</v>
      </c>
      <c r="B17" s="57">
        <v>0.90749999999999997</v>
      </c>
      <c r="C17" s="57">
        <v>4.63856</v>
      </c>
      <c r="D17" s="57">
        <v>4.3529</v>
      </c>
      <c r="E17" s="57">
        <v>3.6593300000000002</v>
      </c>
      <c r="F17" s="57">
        <v>2.6301999999999999</v>
      </c>
      <c r="G17" s="57">
        <v>0</v>
      </c>
      <c r="H17" s="57">
        <v>0</v>
      </c>
      <c r="I17" s="57">
        <v>3.8607900000000002</v>
      </c>
    </row>
    <row r="18" spans="1:9" ht="15" hidden="1" customHeight="1" x14ac:dyDescent="0.2">
      <c r="A18" s="52" t="s">
        <v>32</v>
      </c>
      <c r="B18" s="58">
        <v>3.3986200000000002</v>
      </c>
      <c r="C18" s="58">
        <v>8.0883199999999995</v>
      </c>
      <c r="D18" s="58">
        <v>2.5478700000000001</v>
      </c>
      <c r="E18" s="58">
        <v>1.99963</v>
      </c>
      <c r="F18" s="58">
        <v>0.71914</v>
      </c>
      <c r="G18" s="58">
        <v>0.99980999999999998</v>
      </c>
      <c r="H18" s="58">
        <v>0.72287999999999997</v>
      </c>
      <c r="I18" s="58">
        <v>0.49210999999999999</v>
      </c>
    </row>
    <row r="19" spans="1:9" ht="1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</row>
    <row r="20" spans="1:9" ht="15" hidden="1" customHeight="1" x14ac:dyDescent="0.2">
      <c r="A20" s="52" t="s">
        <v>34</v>
      </c>
      <c r="B20" s="58">
        <v>0.56882999999999995</v>
      </c>
      <c r="C20" s="58">
        <v>0.99980999999999998</v>
      </c>
      <c r="D20" s="58">
        <v>2.3077399999999999</v>
      </c>
      <c r="E20" s="58">
        <v>0.99980999999999998</v>
      </c>
      <c r="F20" s="58">
        <v>0.99980999999999998</v>
      </c>
      <c r="G20" s="58">
        <v>0</v>
      </c>
      <c r="H20" s="58">
        <v>1.99963</v>
      </c>
      <c r="I20" s="58">
        <v>0</v>
      </c>
    </row>
    <row r="21" spans="1:9" ht="15.75" customHeight="1" x14ac:dyDescent="0.2">
      <c r="A21" s="50" t="s">
        <v>35</v>
      </c>
      <c r="B21" s="57">
        <v>4.8749500000000001</v>
      </c>
      <c r="C21" s="57">
        <v>13.72669</v>
      </c>
      <c r="D21" s="57">
        <v>9.2085100000000004</v>
      </c>
      <c r="E21" s="57">
        <v>6.6587699999999996</v>
      </c>
      <c r="F21" s="57">
        <v>4.3491499999999998</v>
      </c>
      <c r="G21" s="57">
        <v>0.99980999999999998</v>
      </c>
      <c r="H21" s="57">
        <v>2.7225100000000002</v>
      </c>
      <c r="I21" s="57">
        <v>4.3529</v>
      </c>
    </row>
    <row r="22" spans="1:9" ht="15.75" customHeight="1" x14ac:dyDescent="0.2">
      <c r="A22" s="52" t="s">
        <v>36</v>
      </c>
      <c r="B22" s="58">
        <v>2.3513999999999999</v>
      </c>
      <c r="C22" s="58">
        <v>4.8144499999999999</v>
      </c>
      <c r="D22" s="58">
        <v>0.48837000000000003</v>
      </c>
      <c r="E22" s="58">
        <v>0.99980999999999998</v>
      </c>
      <c r="F22" s="58">
        <v>0</v>
      </c>
      <c r="G22" s="58">
        <v>0.99980999999999998</v>
      </c>
      <c r="H22" s="58">
        <v>0</v>
      </c>
      <c r="I22" s="58">
        <v>0</v>
      </c>
    </row>
    <row r="23" spans="1:9" ht="15.75" customHeight="1" x14ac:dyDescent="0.2">
      <c r="A23" s="50" t="s">
        <v>37</v>
      </c>
      <c r="B23" s="57">
        <v>1.6222799999999999</v>
      </c>
      <c r="C23" s="57">
        <v>2.90713</v>
      </c>
      <c r="D23" s="57">
        <v>3.7223199999999999</v>
      </c>
      <c r="E23" s="57">
        <v>1.8374600000000001</v>
      </c>
      <c r="F23" s="57">
        <v>0.99980999999999998</v>
      </c>
      <c r="G23" s="57">
        <v>1.76885</v>
      </c>
      <c r="H23" s="57">
        <v>2.16553</v>
      </c>
      <c r="I23" s="57">
        <v>3.43167</v>
      </c>
    </row>
    <row r="24" spans="1:9" ht="15.75" customHeight="1" x14ac:dyDescent="0.2">
      <c r="A24" s="52" t="s">
        <v>38</v>
      </c>
      <c r="B24" s="58">
        <v>5.5267299999999997</v>
      </c>
      <c r="C24" s="58">
        <v>12.28154</v>
      </c>
      <c r="D24" s="58">
        <v>0</v>
      </c>
      <c r="E24" s="58">
        <v>0</v>
      </c>
      <c r="F24" s="58">
        <v>0</v>
      </c>
      <c r="G24" s="58">
        <v>4.7676699999999999</v>
      </c>
      <c r="H24" s="58">
        <v>0.99980999999999998</v>
      </c>
      <c r="I24" s="58">
        <v>0.52329999999999999</v>
      </c>
    </row>
    <row r="25" spans="1:9" ht="15.75" customHeight="1" x14ac:dyDescent="0.2">
      <c r="A25" s="50" t="s">
        <v>39</v>
      </c>
      <c r="B25" s="57">
        <v>12.38508</v>
      </c>
      <c r="C25" s="57">
        <v>19.554040000000001</v>
      </c>
      <c r="D25" s="57">
        <v>10.051769999999999</v>
      </c>
      <c r="E25" s="57">
        <v>20.817060000000001</v>
      </c>
      <c r="F25" s="57">
        <v>8.6752300000000009</v>
      </c>
      <c r="G25" s="57">
        <v>7.4446500000000002</v>
      </c>
      <c r="H25" s="57">
        <v>4.9990600000000001</v>
      </c>
      <c r="I25" s="57">
        <v>7.90869</v>
      </c>
    </row>
    <row r="26" spans="1:9" ht="15.75" customHeight="1" x14ac:dyDescent="0.2">
      <c r="A26" s="52" t="s">
        <v>40</v>
      </c>
      <c r="B26" s="58">
        <v>150.19585000000001</v>
      </c>
      <c r="C26" s="58">
        <v>1.41645</v>
      </c>
      <c r="D26" s="58">
        <v>0</v>
      </c>
      <c r="E26" s="58">
        <v>0</v>
      </c>
      <c r="F26" s="58">
        <v>2.2915199999999998</v>
      </c>
      <c r="G26" s="58">
        <v>9.2683800000000005</v>
      </c>
      <c r="H26" s="58">
        <v>0</v>
      </c>
      <c r="I26" s="58">
        <v>0</v>
      </c>
    </row>
    <row r="27" spans="1:9" ht="15.75" customHeight="1" x14ac:dyDescent="0.2">
      <c r="A27" s="50" t="s">
        <v>41</v>
      </c>
      <c r="B27" s="57">
        <v>31.77571</v>
      </c>
      <c r="C27" s="57">
        <v>0</v>
      </c>
      <c r="D27" s="57">
        <v>0</v>
      </c>
      <c r="E27" s="57">
        <v>0</v>
      </c>
      <c r="F27" s="57">
        <v>0.98421999999999998</v>
      </c>
      <c r="G27" s="57">
        <v>0</v>
      </c>
      <c r="H27" s="57">
        <v>0</v>
      </c>
      <c r="I27" s="57">
        <v>0</v>
      </c>
    </row>
    <row r="28" spans="1:9" ht="15.75" customHeight="1" x14ac:dyDescent="0.2">
      <c r="A28" s="52" t="s">
        <v>191</v>
      </c>
      <c r="B28" s="58">
        <v>71.219980000000007</v>
      </c>
      <c r="C28" s="58">
        <v>29.180440000000001</v>
      </c>
      <c r="D28" s="58">
        <v>0.99980999999999998</v>
      </c>
      <c r="E28" s="58">
        <v>8.8598499999999998</v>
      </c>
      <c r="F28" s="58">
        <v>52.534149999999997</v>
      </c>
      <c r="G28" s="58">
        <v>3.99925</v>
      </c>
      <c r="H28" s="58">
        <v>0.37922</v>
      </c>
      <c r="I28" s="58">
        <v>5.9065700000000003</v>
      </c>
    </row>
    <row r="29" spans="1:9" ht="15.75" customHeight="1" x14ac:dyDescent="0.2">
      <c r="A29" s="50" t="s">
        <v>43</v>
      </c>
      <c r="B29" s="57">
        <v>1.79817</v>
      </c>
      <c r="C29" s="57">
        <v>0</v>
      </c>
      <c r="D29" s="57">
        <v>0</v>
      </c>
      <c r="E29" s="57">
        <v>0</v>
      </c>
      <c r="F29" s="57">
        <v>0.99980999999999998</v>
      </c>
      <c r="G29" s="57">
        <v>0</v>
      </c>
      <c r="H29" s="57">
        <v>0</v>
      </c>
      <c r="I29" s="57">
        <v>0</v>
      </c>
    </row>
    <row r="30" spans="1:9" ht="15.75" customHeight="1" x14ac:dyDescent="0.2">
      <c r="A30" s="52" t="s">
        <v>44</v>
      </c>
      <c r="B30" s="58">
        <v>1.95347</v>
      </c>
      <c r="C30" s="58">
        <v>4.9903300000000002</v>
      </c>
      <c r="D30" s="58">
        <v>0.99980999999999998</v>
      </c>
      <c r="E30" s="58">
        <v>10.06362</v>
      </c>
      <c r="F30" s="58">
        <v>2.7225100000000002</v>
      </c>
      <c r="G30" s="58">
        <v>4.3741000000000003</v>
      </c>
      <c r="H30" s="58">
        <v>0</v>
      </c>
      <c r="I30" s="58">
        <v>2.9994399999999999</v>
      </c>
    </row>
    <row r="31" spans="1:9" ht="15.75" customHeight="1" x14ac:dyDescent="0.2">
      <c r="A31" s="50" t="s">
        <v>45</v>
      </c>
      <c r="B31" s="57">
        <v>0.61062000000000005</v>
      </c>
      <c r="C31" s="57">
        <v>0.61685000000000001</v>
      </c>
      <c r="D31" s="57">
        <v>0.94367999999999996</v>
      </c>
      <c r="E31" s="57">
        <v>0.96238999999999997</v>
      </c>
      <c r="F31" s="57">
        <v>1.44577</v>
      </c>
      <c r="G31" s="57">
        <v>0.99980999999999998</v>
      </c>
      <c r="H31" s="57">
        <v>0</v>
      </c>
      <c r="I31" s="57">
        <v>0</v>
      </c>
    </row>
    <row r="32" spans="1:9" ht="15.75" customHeight="1" x14ac:dyDescent="0.2">
      <c r="A32" s="52" t="s">
        <v>46</v>
      </c>
      <c r="B32" s="58">
        <v>1.07653</v>
      </c>
      <c r="C32" s="58">
        <v>4.4146400000000003</v>
      </c>
      <c r="D32" s="58">
        <v>11.25554</v>
      </c>
      <c r="E32" s="58">
        <v>1.3072999999999999</v>
      </c>
      <c r="F32" s="58">
        <v>1.39961</v>
      </c>
      <c r="G32" s="58">
        <v>3.4453900000000002</v>
      </c>
      <c r="H32" s="58">
        <v>2.9021400000000002</v>
      </c>
      <c r="I32" s="58">
        <v>3.7223199999999999</v>
      </c>
    </row>
    <row r="33" spans="1:9" ht="15.75" customHeight="1" x14ac:dyDescent="0.2">
      <c r="A33" s="50" t="s">
        <v>47</v>
      </c>
      <c r="B33" s="57">
        <v>73.284480000000002</v>
      </c>
      <c r="C33" s="57">
        <v>51.21</v>
      </c>
      <c r="D33" s="57">
        <v>19.284600000000001</v>
      </c>
      <c r="E33" s="57">
        <v>20.284410000000001</v>
      </c>
      <c r="F33" s="57">
        <v>41.530589999999997</v>
      </c>
      <c r="G33" s="57">
        <v>13.35995</v>
      </c>
      <c r="H33" s="57">
        <v>5.6757900000000001</v>
      </c>
      <c r="I33" s="57">
        <v>13.81588</v>
      </c>
    </row>
    <row r="34" spans="1:9" ht="15.75" customHeight="1" x14ac:dyDescent="0.2">
      <c r="A34" s="52" t="s">
        <v>48</v>
      </c>
      <c r="B34" s="58">
        <v>38.09892</v>
      </c>
      <c r="C34" s="58">
        <v>23.484059999999999</v>
      </c>
      <c r="D34" s="58">
        <v>9.7517600000000009</v>
      </c>
      <c r="E34" s="58">
        <v>16.608250000000002</v>
      </c>
      <c r="F34" s="58">
        <v>4.6603899999999996</v>
      </c>
      <c r="G34" s="58">
        <v>7.8949699999999998</v>
      </c>
      <c r="H34" s="58">
        <v>3.5327099999999998</v>
      </c>
      <c r="I34" s="58">
        <v>7.5943399999999999</v>
      </c>
    </row>
    <row r="35" spans="1:9" ht="15.75" customHeight="1" x14ac:dyDescent="0.2">
      <c r="A35" s="50" t="s">
        <v>49</v>
      </c>
      <c r="B35" s="57">
        <v>46.541510000000002</v>
      </c>
      <c r="C35" s="57">
        <v>11.36656</v>
      </c>
      <c r="D35" s="57">
        <v>5.8834900000000001</v>
      </c>
      <c r="E35" s="57">
        <v>7.25753</v>
      </c>
      <c r="F35" s="57">
        <v>9.8983299999999996</v>
      </c>
      <c r="G35" s="57">
        <v>5.4911700000000003</v>
      </c>
      <c r="H35" s="57">
        <v>0.99980999999999998</v>
      </c>
      <c r="I35" s="57">
        <v>2.9994399999999999</v>
      </c>
    </row>
    <row r="36" spans="1:9" ht="15.75" customHeight="1" x14ac:dyDescent="0.2">
      <c r="A36" s="52" t="s">
        <v>50</v>
      </c>
      <c r="B36" s="58">
        <v>155.46124</v>
      </c>
      <c r="C36" s="58">
        <v>127.35857</v>
      </c>
      <c r="D36" s="58">
        <v>58.241129999999998</v>
      </c>
      <c r="E36" s="58">
        <v>64.899889999999999</v>
      </c>
      <c r="F36" s="58">
        <v>159.76922999999999</v>
      </c>
      <c r="G36" s="58">
        <v>28.415769999999998</v>
      </c>
      <c r="H36" s="58">
        <v>27.05857</v>
      </c>
      <c r="I36" s="58">
        <v>44.37473</v>
      </c>
    </row>
    <row r="37" spans="1:9" ht="15.75" customHeight="1" x14ac:dyDescent="0.2">
      <c r="A37" s="50" t="s">
        <v>51</v>
      </c>
      <c r="B37" s="57">
        <v>322.80795999999998</v>
      </c>
      <c r="C37" s="57">
        <v>99.961950000000002</v>
      </c>
      <c r="D37" s="57">
        <v>53.282600000000002</v>
      </c>
      <c r="E37" s="57">
        <v>60.482129999999998</v>
      </c>
      <c r="F37" s="57">
        <v>144.20632000000001</v>
      </c>
      <c r="G37" s="57">
        <v>28.146319999999999</v>
      </c>
      <c r="H37" s="57">
        <v>24.395309999999998</v>
      </c>
      <c r="I37" s="57">
        <v>28.283539999999999</v>
      </c>
    </row>
    <row r="38" spans="1:9" ht="15.75" customHeight="1" x14ac:dyDescent="0.2">
      <c r="A38" s="52" t="s">
        <v>52</v>
      </c>
      <c r="B38" s="58">
        <v>33.9163</v>
      </c>
      <c r="C38" s="58">
        <v>69.903319999999994</v>
      </c>
      <c r="D38" s="58">
        <v>12.380089999999999</v>
      </c>
      <c r="E38" s="58">
        <v>21.452629999999999</v>
      </c>
      <c r="F38" s="58">
        <v>33.813380000000002</v>
      </c>
      <c r="G38" s="58">
        <v>16.36749</v>
      </c>
      <c r="H38" s="58">
        <v>3.3530799999999998</v>
      </c>
      <c r="I38" s="58">
        <v>6.9986899999999999</v>
      </c>
    </row>
    <row r="39" spans="1:9" ht="15.75" customHeight="1" x14ac:dyDescent="0.2">
      <c r="A39" s="50" t="s">
        <v>53</v>
      </c>
      <c r="B39" s="57">
        <v>46.764800000000001</v>
      </c>
      <c r="C39" s="57">
        <v>16.229030000000002</v>
      </c>
      <c r="D39" s="57">
        <v>31.381530000000001</v>
      </c>
      <c r="E39" s="57">
        <v>15.473710000000001</v>
      </c>
      <c r="F39" s="57">
        <v>47.919919999999998</v>
      </c>
      <c r="G39" s="57">
        <v>11.05096</v>
      </c>
      <c r="H39" s="57">
        <v>4.7682900000000004</v>
      </c>
      <c r="I39" s="57">
        <v>9.3220200000000002</v>
      </c>
    </row>
    <row r="40" spans="1:9" ht="15.75" customHeight="1" x14ac:dyDescent="0.2">
      <c r="A40" s="52" t="s">
        <v>54</v>
      </c>
      <c r="B40" s="58">
        <v>30.242619999999999</v>
      </c>
      <c r="C40" s="58">
        <v>29.184809999999999</v>
      </c>
      <c r="D40" s="58">
        <v>18.314730000000001</v>
      </c>
      <c r="E40" s="58">
        <v>21.030370000000001</v>
      </c>
      <c r="F40" s="58">
        <v>42.55348</v>
      </c>
      <c r="G40" s="58">
        <v>7.7639899999999997</v>
      </c>
      <c r="H40" s="58">
        <v>4.29115</v>
      </c>
      <c r="I40" s="58">
        <v>8.3059899999999995</v>
      </c>
    </row>
    <row r="41" spans="1:9" ht="15.75" customHeight="1" x14ac:dyDescent="0.2">
      <c r="A41" s="50" t="s">
        <v>55</v>
      </c>
      <c r="B41" s="57">
        <v>60.088569999999997</v>
      </c>
      <c r="C41" s="57">
        <v>12.85224</v>
      </c>
      <c r="D41" s="57">
        <v>7.5762499999999999</v>
      </c>
      <c r="E41" s="57">
        <v>12.56658</v>
      </c>
      <c r="F41" s="57">
        <v>46.61947</v>
      </c>
      <c r="G41" s="57">
        <v>7.3716699999999999</v>
      </c>
      <c r="H41" s="57">
        <v>5.9065700000000003</v>
      </c>
      <c r="I41" s="57">
        <v>8.3234600000000007</v>
      </c>
    </row>
    <row r="42" spans="1:9" ht="15.75" customHeight="1" x14ac:dyDescent="0.2">
      <c r="A42" s="52" t="s">
        <v>56</v>
      </c>
      <c r="B42" s="58">
        <v>2.5372699999999999</v>
      </c>
      <c r="C42" s="58">
        <v>11.06094</v>
      </c>
      <c r="D42" s="58">
        <v>2.6844600000000001</v>
      </c>
      <c r="E42" s="58">
        <v>2.9121199999999998</v>
      </c>
      <c r="F42" s="58">
        <v>9.5976999999999997</v>
      </c>
      <c r="G42" s="58">
        <v>0.99980999999999998</v>
      </c>
      <c r="H42" s="58">
        <v>0</v>
      </c>
      <c r="I42" s="58">
        <v>2.9994399999999999</v>
      </c>
    </row>
    <row r="43" spans="1:9" ht="15.75" customHeight="1" x14ac:dyDescent="0.2">
      <c r="A43" s="50" t="s">
        <v>57</v>
      </c>
      <c r="B43" s="57">
        <v>21.43516</v>
      </c>
      <c r="C43" s="57">
        <v>86.365620000000007</v>
      </c>
      <c r="D43" s="57">
        <v>10.05114</v>
      </c>
      <c r="E43" s="57">
        <v>41.00667</v>
      </c>
      <c r="F43" s="57">
        <v>49.439279999999997</v>
      </c>
      <c r="G43" s="57">
        <v>15.72444</v>
      </c>
      <c r="H43" s="57">
        <v>2.9994399999999999</v>
      </c>
      <c r="I43" s="57">
        <v>9.36693</v>
      </c>
    </row>
    <row r="44" spans="1:9" ht="15.75" customHeight="1" x14ac:dyDescent="0.2">
      <c r="A44" s="52" t="s">
        <v>58</v>
      </c>
      <c r="B44" s="58">
        <v>11.789429999999999</v>
      </c>
      <c r="C44" s="58">
        <v>25.123180000000001</v>
      </c>
      <c r="D44" s="58">
        <v>2.7175199999999999</v>
      </c>
      <c r="E44" s="58">
        <v>7.6223999999999998</v>
      </c>
      <c r="F44" s="58">
        <v>38.204329999999999</v>
      </c>
      <c r="G44" s="58">
        <v>15.03773</v>
      </c>
      <c r="H44" s="58">
        <v>0.99980999999999998</v>
      </c>
      <c r="I44" s="58">
        <v>3.3680500000000002</v>
      </c>
    </row>
    <row r="45" spans="1:9" ht="15.75" customHeight="1" x14ac:dyDescent="0.2">
      <c r="A45" s="50" t="s">
        <v>59</v>
      </c>
      <c r="B45" s="57">
        <v>69.918289999999999</v>
      </c>
      <c r="C45" s="57">
        <v>69.490430000000003</v>
      </c>
      <c r="D45" s="57">
        <v>12.951409999999999</v>
      </c>
      <c r="E45" s="57">
        <v>20.83952</v>
      </c>
      <c r="F45" s="57">
        <v>53.549550000000004</v>
      </c>
      <c r="G45" s="57">
        <v>28.649660000000001</v>
      </c>
      <c r="H45" s="57">
        <v>10.87008</v>
      </c>
      <c r="I45" s="57">
        <v>13.25766</v>
      </c>
    </row>
    <row r="46" spans="1:9" ht="15.75" customHeight="1" x14ac:dyDescent="0.2">
      <c r="A46" s="59"/>
      <c r="B46" s="51"/>
      <c r="C46" s="51"/>
      <c r="D46" s="51"/>
      <c r="E46" s="51"/>
      <c r="F46" s="51"/>
      <c r="G46" s="51"/>
      <c r="H46" s="51"/>
      <c r="I46" s="51"/>
    </row>
    <row r="47" spans="1:9" ht="15.75" customHeight="1" x14ac:dyDescent="0.2">
      <c r="A47" s="53" t="s">
        <v>20</v>
      </c>
      <c r="B47" s="117">
        <f>SUM(B9:B45)-SUM(B17:B20)</f>
        <v>1839.6488600000005</v>
      </c>
      <c r="C47" s="117">
        <f t="shared" ref="C47:I47" si="0">SUM(C9:C45)-SUM(C17:C20)</f>
        <v>1529.1461100000001</v>
      </c>
      <c r="D47" s="117">
        <f t="shared" si="0"/>
        <v>575.13192000000004</v>
      </c>
      <c r="E47" s="117">
        <f t="shared" si="0"/>
        <v>860.99417000000005</v>
      </c>
      <c r="F47" s="117">
        <f t="shared" si="0"/>
        <v>1372.4530200000006</v>
      </c>
      <c r="G47" s="117">
        <f t="shared" si="0"/>
        <v>443.07052999999991</v>
      </c>
      <c r="H47" s="117">
        <f t="shared" si="0"/>
        <v>266.54648000000003</v>
      </c>
      <c r="I47" s="117">
        <f t="shared" si="0"/>
        <v>447.62553000000003</v>
      </c>
    </row>
    <row r="48" spans="1:9" ht="15.75" customHeight="1" x14ac:dyDescent="0.2">
      <c r="A48" s="44"/>
    </row>
    <row r="49" spans="1:9" ht="15.75" customHeight="1" x14ac:dyDescent="0.2">
      <c r="A49" s="35" t="s">
        <v>60</v>
      </c>
      <c r="B49" s="57">
        <v>180.07608999999999</v>
      </c>
      <c r="C49" s="57">
        <v>295.66145</v>
      </c>
      <c r="D49" s="57">
        <v>27.08352</v>
      </c>
      <c r="E49" s="57">
        <v>54.912370000000003</v>
      </c>
      <c r="F49" s="57">
        <v>92.420630000000003</v>
      </c>
      <c r="G49" s="57">
        <v>43.456620000000001</v>
      </c>
      <c r="H49" s="57">
        <v>9.6594499999999996</v>
      </c>
      <c r="I49" s="57">
        <v>29.244060000000001</v>
      </c>
    </row>
    <row r="50" spans="1:9" ht="15.75" customHeight="1" x14ac:dyDescent="0.2">
      <c r="A50" s="38" t="s">
        <v>61</v>
      </c>
      <c r="B50" s="58">
        <v>283.61317000000003</v>
      </c>
      <c r="C50" s="58">
        <v>351.32913000000002</v>
      </c>
      <c r="D50" s="58">
        <v>195.11944</v>
      </c>
      <c r="E50" s="58">
        <v>325.35831999999999</v>
      </c>
      <c r="F50" s="58">
        <v>351.87425999999999</v>
      </c>
      <c r="G50" s="58">
        <v>134.85623000000001</v>
      </c>
      <c r="H50" s="58">
        <v>107.83696</v>
      </c>
      <c r="I50" s="58">
        <v>189.19915</v>
      </c>
    </row>
    <row r="51" spans="1:9" ht="15.75" customHeight="1" x14ac:dyDescent="0.2">
      <c r="A51" s="35" t="s">
        <v>62</v>
      </c>
      <c r="B51" s="57">
        <v>596.82592</v>
      </c>
      <c r="C51" s="57">
        <v>332.07447000000002</v>
      </c>
      <c r="D51" s="57">
        <v>139.53908000000001</v>
      </c>
      <c r="E51" s="57">
        <v>170.70043000000001</v>
      </c>
      <c r="F51" s="57">
        <v>352.34766000000002</v>
      </c>
      <c r="G51" s="57">
        <v>86.315719999999999</v>
      </c>
      <c r="H51" s="57">
        <v>59.339489999999998</v>
      </c>
      <c r="I51" s="57">
        <v>90.250730000000004</v>
      </c>
    </row>
    <row r="52" spans="1:9" x14ac:dyDescent="0.2">
      <c r="A52" t="s">
        <v>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9" ht="15.75" customHeight="1" x14ac:dyDescent="0.25">
      <c r="A1" s="33" t="s">
        <v>21</v>
      </c>
    </row>
    <row r="2" spans="1:9" ht="15.75" customHeight="1" x14ac:dyDescent="0.2">
      <c r="A2" s="44"/>
    </row>
    <row r="3" spans="1:9" ht="15.75" customHeight="1" x14ac:dyDescent="0.25">
      <c r="A3" s="33" t="s">
        <v>212</v>
      </c>
    </row>
    <row r="4" spans="1:9" ht="15.75" customHeight="1" x14ac:dyDescent="0.25">
      <c r="A4" s="33"/>
    </row>
    <row r="5" spans="1:9" ht="15.75" customHeight="1" x14ac:dyDescent="0.2"/>
    <row r="6" spans="1:9" ht="15.75" customHeight="1" x14ac:dyDescent="0.2"/>
    <row r="7" spans="1:9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</row>
    <row r="8" spans="1:9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</row>
    <row r="9" spans="1:9" ht="15.75" customHeight="1" x14ac:dyDescent="0.2">
      <c r="A9" s="50" t="s">
        <v>229</v>
      </c>
      <c r="B9" s="62">
        <f>IF(OR('Tabel 5 Dim F'!B9&lt;5,'Tabel 5 Dim Br'!B9&lt;0.5),"-",IFERROR('Tabel 5 Dim Br'!B9/'Tabel 5 Dim F'!B9*100,"-"))</f>
        <v>20.347218439716311</v>
      </c>
      <c r="C9" s="62">
        <f>IF(OR('Tabel 5 Dim F'!C9&lt;5,'Tabel 5 Dim Br'!C9&lt;0.5),"-",IFERROR('Tabel 5 Dim Br'!C9/'Tabel 5 Dim F'!C9*100,"-"))</f>
        <v>27.388233490566037</v>
      </c>
      <c r="D9" s="62">
        <f>IF(OR('Tabel 5 Dim F'!D9&lt;5,'Tabel 5 Dim Br'!D9&lt;0.5),"-",IFERROR('Tabel 5 Dim Br'!D9/'Tabel 5 Dim F'!D9*100,"-"))</f>
        <v>35.894063829787228</v>
      </c>
      <c r="E9" s="62">
        <f>IF(OR('Tabel 5 Dim F'!E9&lt;5,'Tabel 5 Dim Br'!E9&lt;0.5),"-",IFERROR('Tabel 5 Dim Br'!E9/'Tabel 5 Dim F'!E9*100,"-"))</f>
        <v>12.24697084548105</v>
      </c>
      <c r="F9" s="62">
        <f>IF(OR('Tabel 5 Dim F'!F9&lt;5,'Tabel 5 Dim Br'!F9&lt;0.5),"-",IFERROR('Tabel 5 Dim Br'!F9/'Tabel 5 Dim F'!F9*100,"-"))</f>
        <v>11.014337461300309</v>
      </c>
      <c r="G9" s="62">
        <f>IF(OR('Tabel 5 Dim F'!G9&lt;5,'Tabel 5 Dim Br'!G9&lt;0.5),"-",IFERROR('Tabel 5 Dim Br'!G9/'Tabel 5 Dim F'!G9*100,"-"))</f>
        <v>4.8440591549295773</v>
      </c>
      <c r="H9" s="62">
        <f>IF(OR('Tabel 5 Dim F'!H9&lt;5,'Tabel 5 Dim Br'!H9&lt;0.5),"-",IFERROR('Tabel 5 Dim Br'!H9/'Tabel 5 Dim F'!H9*100,"-"))</f>
        <v>9.432188679245284</v>
      </c>
      <c r="I9" s="62">
        <f>IF(OR('Tabel 5 Dim F'!I9&lt;5,'Tabel 5 Dim Br'!I9&lt;0.5),"-",IFERROR('Tabel 5 Dim Br'!I9/'Tabel 5 Dim F'!I9*100,"-"))</f>
        <v>6.8167683284457476</v>
      </c>
    </row>
    <row r="10" spans="1:9" ht="15.75" customHeight="1" x14ac:dyDescent="0.2">
      <c r="A10" s="52" t="s">
        <v>230</v>
      </c>
      <c r="B10" s="63">
        <f>IF(OR('Tabel 5 Dim F'!B10&lt;5,'Tabel 5 Dim Br'!B10&lt;0.5),"-",IFERROR('Tabel 5 Dim Br'!B10/'Tabel 5 Dim F'!B10*100,"-"))</f>
        <v>17.954999999999998</v>
      </c>
      <c r="C10" s="63">
        <f>IF(OR('Tabel 5 Dim F'!C10&lt;5,'Tabel 5 Dim Br'!C10&lt;0.5),"-",IFERROR('Tabel 5 Dim Br'!C10/'Tabel 5 Dim F'!C10*100,"-"))</f>
        <v>27.536093558282204</v>
      </c>
      <c r="D10" s="63">
        <f>IF(OR('Tabel 5 Dim F'!D10&lt;5,'Tabel 5 Dim Br'!D10&lt;0.5),"-",IFERROR('Tabel 5 Dim Br'!D10/'Tabel 5 Dim F'!D10*100,"-"))</f>
        <v>31.916593750000001</v>
      </c>
      <c r="E10" s="63">
        <f>IF(OR('Tabel 5 Dim F'!E10&lt;5,'Tabel 5 Dim Br'!E10&lt;0.5),"-",IFERROR('Tabel 5 Dim Br'!E10/'Tabel 5 Dim F'!E10*100,"-"))</f>
        <v>16.335772151898734</v>
      </c>
      <c r="F10" s="63">
        <f>IF(OR('Tabel 5 Dim F'!F10&lt;5,'Tabel 5 Dim Br'!F10&lt;0.5),"-",IFERROR('Tabel 5 Dim Br'!F10/'Tabel 5 Dim F'!F10*100,"-"))</f>
        <v>9.6235339366515831</v>
      </c>
      <c r="G10" s="63">
        <f>IF(OR('Tabel 5 Dim F'!G10&lt;5,'Tabel 5 Dim Br'!G10&lt;0.5),"-",IFERROR('Tabel 5 Dim Br'!G10/'Tabel 5 Dim F'!G10*100,"-"))</f>
        <v>4.4660221088435375</v>
      </c>
      <c r="H10" s="63">
        <f>IF(OR('Tabel 5 Dim F'!H10&lt;5,'Tabel 5 Dim Br'!H10&lt;0.5),"-",IFERROR('Tabel 5 Dim Br'!H10/'Tabel 5 Dim F'!H10*100,"-"))</f>
        <v>9.9157234042553188</v>
      </c>
      <c r="I10" s="63">
        <f>IF(OR('Tabel 5 Dim F'!I10&lt;5,'Tabel 5 Dim Br'!I10&lt;0.5),"-",IFERROR('Tabel 5 Dim Br'!I10/'Tabel 5 Dim F'!I10*100,"-"))</f>
        <v>8.1065945945945952</v>
      </c>
    </row>
    <row r="11" spans="1:9" ht="15.75" customHeight="1" x14ac:dyDescent="0.2">
      <c r="A11" s="50" t="s">
        <v>231</v>
      </c>
      <c r="B11" s="62">
        <f>IF(OR('Tabel 5 Dim F'!B11&lt;5,'Tabel 5 Dim Br'!B11&lt;0.5),"-",IFERROR('Tabel 5 Dim Br'!B11/'Tabel 5 Dim F'!B11*100,"-"))</f>
        <v>21.615849148418491</v>
      </c>
      <c r="C11" s="62">
        <f>IF(OR('Tabel 5 Dim F'!C11&lt;5,'Tabel 5 Dim Br'!C11&lt;0.5),"-",IFERROR('Tabel 5 Dim Br'!C11/'Tabel 5 Dim F'!C11*100,"-"))</f>
        <v>42.02778804347826</v>
      </c>
      <c r="D11" s="62">
        <f>IF(OR('Tabel 5 Dim F'!D11&lt;5,'Tabel 5 Dim Br'!D11&lt;0.5),"-",IFERROR('Tabel 5 Dim Br'!D11/'Tabel 5 Dim F'!D11*100,"-"))</f>
        <v>41.62261176470588</v>
      </c>
      <c r="E11" s="62">
        <f>IF(OR('Tabel 5 Dim F'!E11&lt;5,'Tabel 5 Dim Br'!E11&lt;0.5),"-",IFERROR('Tabel 5 Dim Br'!E11/'Tabel 5 Dim F'!E11*100,"-"))</f>
        <v>22.85342661448141</v>
      </c>
      <c r="F11" s="62">
        <f>IF(OR('Tabel 5 Dim F'!F11&lt;5,'Tabel 5 Dim Br'!F11&lt;0.5),"-",IFERROR('Tabel 5 Dim Br'!F11/'Tabel 5 Dim F'!F11*100,"-"))</f>
        <v>21.382942138364779</v>
      </c>
      <c r="G11" s="62">
        <f>IF(OR('Tabel 5 Dim F'!G11&lt;5,'Tabel 5 Dim Br'!G11&lt;0.5),"-",IFERROR('Tabel 5 Dim Br'!G11/'Tabel 5 Dim F'!G11*100,"-"))</f>
        <v>13.700345762711866</v>
      </c>
      <c r="H11" s="62">
        <f>IF(OR('Tabel 5 Dim F'!H11&lt;5,'Tabel 5 Dim Br'!H11&lt;0.5),"-",IFERROR('Tabel 5 Dim Br'!H11/'Tabel 5 Dim F'!H11*100,"-"))</f>
        <v>22.616491525423729</v>
      </c>
      <c r="I11" s="62">
        <f>IF(OR('Tabel 5 Dim F'!I11&lt;5,'Tabel 5 Dim Br'!I11&lt;0.5),"-",IFERROR('Tabel 5 Dim Br'!I11/'Tabel 5 Dim F'!I11*100,"-"))</f>
        <v>8.4687008196721312</v>
      </c>
    </row>
    <row r="12" spans="1:9" ht="15.75" customHeight="1" x14ac:dyDescent="0.2">
      <c r="A12" s="52" t="s">
        <v>26</v>
      </c>
      <c r="B12" s="63">
        <f>IF(OR('Tabel 5 Dim F'!B12&lt;5,'Tabel 5 Dim Br'!B12&lt;0.5),"-",IFERROR('Tabel 5 Dim Br'!B12/'Tabel 5 Dim F'!B12*100,"-"))</f>
        <v>15.265617504051864</v>
      </c>
      <c r="C12" s="63">
        <f>IF(OR('Tabel 5 Dim F'!C12&lt;5,'Tabel 5 Dim Br'!C12&lt;0.5),"-",IFERROR('Tabel 5 Dim Br'!C12/'Tabel 5 Dim F'!C12*100,"-"))</f>
        <v>52.756712087912085</v>
      </c>
      <c r="D12" s="63">
        <f>IF(OR('Tabel 5 Dim F'!D12&lt;5,'Tabel 5 Dim Br'!D12&lt;0.5),"-",IFERROR('Tabel 5 Dim Br'!D12/'Tabel 5 Dim F'!D12*100,"-"))</f>
        <v>47.634914285714288</v>
      </c>
      <c r="E12" s="63">
        <f>IF(OR('Tabel 5 Dim F'!E12&lt;5,'Tabel 5 Dim Br'!E12&lt;0.5),"-",IFERROR('Tabel 5 Dim Br'!E12/'Tabel 5 Dim F'!E12*100,"-"))</f>
        <v>33.773545087483178</v>
      </c>
      <c r="F12" s="63">
        <f>IF(OR('Tabel 5 Dim F'!F12&lt;5,'Tabel 5 Dim Br'!F12&lt;0.5),"-",IFERROR('Tabel 5 Dim Br'!F12/'Tabel 5 Dim F'!F12*100,"-"))</f>
        <v>27.326790890269155</v>
      </c>
      <c r="G12" s="63">
        <f>IF(OR('Tabel 5 Dim F'!G12&lt;5,'Tabel 5 Dim Br'!G12&lt;0.5),"-",IFERROR('Tabel 5 Dim Br'!G12/'Tabel 5 Dim F'!G12*100,"-"))</f>
        <v>21.220241379310345</v>
      </c>
      <c r="H12" s="63">
        <f>IF(OR('Tabel 5 Dim F'!H12&lt;5,'Tabel 5 Dim Br'!H12&lt;0.5),"-",IFERROR('Tabel 5 Dim Br'!H12/'Tabel 5 Dim F'!H12*100,"-"))</f>
        <v>25.396303514376999</v>
      </c>
      <c r="I12" s="63">
        <f>IF(OR('Tabel 5 Dim F'!I12&lt;5,'Tabel 5 Dim Br'!I12&lt;0.5),"-",IFERROR('Tabel 5 Dim Br'!I12/'Tabel 5 Dim F'!I12*100,"-"))</f>
        <v>17.169829677419354</v>
      </c>
    </row>
    <row r="13" spans="1:9" ht="15.75" customHeight="1" x14ac:dyDescent="0.2">
      <c r="A13" s="50" t="s">
        <v>27</v>
      </c>
      <c r="B13" s="62">
        <f>IF(OR('Tabel 5 Dim F'!B13&lt;5,'Tabel 5 Dim Br'!B13&lt;0.5),"-",IFERROR('Tabel 5 Dim Br'!B13/'Tabel 5 Dim F'!B13*100,"-"))</f>
        <v>19.550206060606062</v>
      </c>
      <c r="C13" s="62">
        <f>IF(OR('Tabel 5 Dim F'!C13&lt;5,'Tabel 5 Dim Br'!C13&lt;0.5),"-",IFERROR('Tabel 5 Dim Br'!C13/'Tabel 5 Dim F'!C13*100,"-"))</f>
        <v>53.656694444444454</v>
      </c>
      <c r="D13" s="62">
        <f>IF(OR('Tabel 5 Dim F'!D13&lt;5,'Tabel 5 Dim Br'!D13&lt;0.5),"-",IFERROR('Tabel 5 Dim Br'!D13/'Tabel 5 Dim F'!D13*100,"-"))</f>
        <v>38.428690909090911</v>
      </c>
      <c r="E13" s="62">
        <f>IF(OR('Tabel 5 Dim F'!E13&lt;5,'Tabel 5 Dim Br'!E13&lt;0.5),"-",IFERROR('Tabel 5 Dim Br'!E13/'Tabel 5 Dim F'!E13*100,"-"))</f>
        <v>21.305666666666667</v>
      </c>
      <c r="F13" s="62">
        <f>IF(OR('Tabel 5 Dim F'!F13&lt;5,'Tabel 5 Dim Br'!F13&lt;0.5),"-",IFERROR('Tabel 5 Dim Br'!F13/'Tabel 5 Dim F'!F13*100,"-"))</f>
        <v>11.593433673469388</v>
      </c>
      <c r="G13" s="62">
        <f>IF(OR('Tabel 5 Dim F'!G13&lt;5,'Tabel 5 Dim Br'!G13&lt;0.5),"-",IFERROR('Tabel 5 Dim Br'!G13/'Tabel 5 Dim F'!G13*100,"-"))</f>
        <v>25.067692307692308</v>
      </c>
      <c r="H13" s="62">
        <f>IF(OR('Tabel 5 Dim F'!H13&lt;5,'Tabel 5 Dim Br'!H13&lt;0.5),"-",IFERROR('Tabel 5 Dim Br'!H13/'Tabel 5 Dim F'!H13*100,"-"))</f>
        <v>21.403999999999996</v>
      </c>
      <c r="I13" s="62">
        <f>IF(OR('Tabel 5 Dim F'!I13&lt;5,'Tabel 5 Dim Br'!I13&lt;0.5),"-",IFERROR('Tabel 5 Dim Br'!I13/'Tabel 5 Dim F'!I13*100,"-"))</f>
        <v>11.061446428571429</v>
      </c>
    </row>
    <row r="14" spans="1:9" ht="15.75" customHeight="1" x14ac:dyDescent="0.2">
      <c r="A14" s="52" t="s">
        <v>28</v>
      </c>
      <c r="B14" s="63">
        <f>IF(OR('Tabel 5 Dim F'!B14&lt;5,'Tabel 5 Dim Br'!B14&lt;0.5),"-",IFERROR('Tabel 5 Dim Br'!B14/'Tabel 5 Dim F'!B14*100,"-"))</f>
        <v>34.953000000000003</v>
      </c>
      <c r="C14" s="63">
        <f>IF(OR('Tabel 5 Dim F'!C14&lt;5,'Tabel 5 Dim Br'!C14&lt;0.5),"-",IFERROR('Tabel 5 Dim Br'!C14/'Tabel 5 Dim F'!C14*100,"-"))</f>
        <v>43.410444444444444</v>
      </c>
      <c r="D14" s="63">
        <f>IF(OR('Tabel 5 Dim F'!D14&lt;5,'Tabel 5 Dim Br'!D14&lt;0.5),"-",IFERROR('Tabel 5 Dim Br'!D14/'Tabel 5 Dim F'!D14*100,"-"))</f>
        <v>32.287599999999998</v>
      </c>
      <c r="E14" s="63">
        <f>IF(OR('Tabel 5 Dim F'!E14&lt;5,'Tabel 5 Dim Br'!E14&lt;0.5),"-",IFERROR('Tabel 5 Dim Br'!E14/'Tabel 5 Dim F'!E14*100,"-"))</f>
        <v>35.8386</v>
      </c>
      <c r="F14" s="63">
        <f>IF(OR('Tabel 5 Dim F'!F14&lt;5,'Tabel 5 Dim Br'!F14&lt;0.5),"-",IFERROR('Tabel 5 Dim Br'!F14/'Tabel 5 Dim F'!F14*100,"-"))</f>
        <v>10.509499999999999</v>
      </c>
      <c r="G14" s="63">
        <f>IF(OR('Tabel 5 Dim F'!G14&lt;5,'Tabel 5 Dim Br'!G14&lt;0.5),"-",IFERROR('Tabel 5 Dim Br'!G14/'Tabel 5 Dim F'!G14*100,"-"))</f>
        <v>26.353999999999999</v>
      </c>
      <c r="H14" s="63">
        <f>IF(OR('Tabel 5 Dim F'!H14&lt;5,'Tabel 5 Dim Br'!H14&lt;0.5),"-",IFERROR('Tabel 5 Dim Br'!H14/'Tabel 5 Dim F'!H14*100,"-"))</f>
        <v>9.8795999999999999</v>
      </c>
      <c r="I14" s="63">
        <f>IF(OR('Tabel 5 Dim F'!I14&lt;5,'Tabel 5 Dim Br'!I14&lt;0.5),"-",IFERROR('Tabel 5 Dim Br'!I14/'Tabel 5 Dim F'!I14*100,"-"))</f>
        <v>29.607700000000005</v>
      </c>
    </row>
    <row r="15" spans="1:9" ht="15.75" customHeight="1" x14ac:dyDescent="0.2">
      <c r="A15" s="50" t="s">
        <v>29</v>
      </c>
      <c r="B15" s="62">
        <f>IF(OR('Tabel 5 Dim F'!B15&lt;5,'Tabel 5 Dim Br'!B15&lt;0.5),"-",IFERROR('Tabel 5 Dim Br'!B15/'Tabel 5 Dim F'!B15*100,"-"))</f>
        <v>19.40700354609929</v>
      </c>
      <c r="C15" s="62">
        <f>IF(OR('Tabel 5 Dim F'!C15&lt;5,'Tabel 5 Dim Br'!C15&lt;0.5),"-",IFERROR('Tabel 5 Dim Br'!C15/'Tabel 5 Dim F'!C15*100,"-"))</f>
        <v>46.172900763358776</v>
      </c>
      <c r="D15" s="62">
        <f>IF(OR('Tabel 5 Dim F'!D15&lt;5,'Tabel 5 Dim Br'!D15&lt;0.5),"-",IFERROR('Tabel 5 Dim Br'!D15/'Tabel 5 Dim F'!D15*100,"-"))</f>
        <v>47.32877777777778</v>
      </c>
      <c r="E15" s="62">
        <f>IF(OR('Tabel 5 Dim F'!E15&lt;5,'Tabel 5 Dim Br'!E15&lt;0.5),"-",IFERROR('Tabel 5 Dim Br'!E15/'Tabel 5 Dim F'!E15*100,"-"))</f>
        <v>23.137584795321636</v>
      </c>
      <c r="F15" s="62">
        <f>IF(OR('Tabel 5 Dim F'!F15&lt;5,'Tabel 5 Dim Br'!F15&lt;0.5),"-",IFERROR('Tabel 5 Dim Br'!F15/'Tabel 5 Dim F'!F15*100,"-"))</f>
        <v>21.238882845188286</v>
      </c>
      <c r="G15" s="62">
        <f>IF(OR('Tabel 5 Dim F'!G15&lt;5,'Tabel 5 Dim Br'!G15&lt;0.5),"-",IFERROR('Tabel 5 Dim Br'!G15/'Tabel 5 Dim F'!G15*100,"-"))</f>
        <v>27.060960526315792</v>
      </c>
      <c r="H15" s="62">
        <f>IF(OR('Tabel 5 Dim F'!H15&lt;5,'Tabel 5 Dim Br'!H15&lt;0.5),"-",IFERROR('Tabel 5 Dim Br'!H15/'Tabel 5 Dim F'!H15*100,"-"))</f>
        <v>17.620264367816091</v>
      </c>
      <c r="I15" s="62">
        <f>IF(OR('Tabel 5 Dim F'!I15&lt;5,'Tabel 5 Dim Br'!I15&lt;0.5),"-",IFERROR('Tabel 5 Dim Br'!I15/'Tabel 5 Dim F'!I15*100,"-"))</f>
        <v>13.265624472573839</v>
      </c>
    </row>
    <row r="16" spans="1:9" ht="15.75" customHeight="1" x14ac:dyDescent="0.2">
      <c r="A16" s="52" t="s">
        <v>30</v>
      </c>
      <c r="B16" s="63">
        <f>IF(OR('Tabel 5 Dim F'!B16&lt;5,'Tabel 5 Dim Br'!B16&lt;0.5),"-",IFERROR('Tabel 5 Dim Br'!B16/'Tabel 5 Dim F'!B16*100,"-"))</f>
        <v>6.5022099999999998</v>
      </c>
      <c r="C16" s="63">
        <f>IF(OR('Tabel 5 Dim F'!C16&lt;5,'Tabel 5 Dim Br'!C16&lt;0.5),"-",IFERROR('Tabel 5 Dim Br'!C16/'Tabel 5 Dim F'!C16*100,"-"))</f>
        <v>35.912347826086958</v>
      </c>
      <c r="D16" s="63">
        <f>IF(OR('Tabel 5 Dim F'!D16&lt;5,'Tabel 5 Dim Br'!D16&lt;0.5),"-",IFERROR('Tabel 5 Dim Br'!D16/'Tabel 5 Dim F'!D16*100,"-"))</f>
        <v>44.723090909090907</v>
      </c>
      <c r="E16" s="63">
        <f>IF(OR('Tabel 5 Dim F'!E16&lt;5,'Tabel 5 Dim Br'!E16&lt;0.5),"-",IFERROR('Tabel 5 Dim Br'!E16/'Tabel 5 Dim F'!E16*100,"-"))</f>
        <v>29.238675675675672</v>
      </c>
      <c r="F16" s="63">
        <f>IF(OR('Tabel 5 Dim F'!F16&lt;5,'Tabel 5 Dim Br'!F16&lt;0.5),"-",IFERROR('Tabel 5 Dim Br'!F16/'Tabel 5 Dim F'!F16*100,"-"))</f>
        <v>20.268852941176469</v>
      </c>
      <c r="G16" s="63">
        <f>IF(OR('Tabel 5 Dim F'!G16&lt;5,'Tabel 5 Dim Br'!G16&lt;0.5),"-",IFERROR('Tabel 5 Dim Br'!G16/'Tabel 5 Dim F'!G16*100,"-"))</f>
        <v>30.865533333333335</v>
      </c>
      <c r="H16" s="63">
        <f>IF(OR('Tabel 5 Dim F'!H16&lt;5,'Tabel 5 Dim Br'!H16&lt;0.5),"-",IFERROR('Tabel 5 Dim Br'!H16/'Tabel 5 Dim F'!H16*100,"-"))</f>
        <v>5.4505555555555558</v>
      </c>
      <c r="I16" s="63">
        <f>IF(OR('Tabel 5 Dim F'!I16&lt;5,'Tabel 5 Dim Br'!I16&lt;0.5),"-",IFERROR('Tabel 5 Dim Br'!I16/'Tabel 5 Dim F'!I16*100,"-"))</f>
        <v>14.844372093023257</v>
      </c>
    </row>
    <row r="17" spans="1:9" ht="15" hidden="1" customHeight="1" x14ac:dyDescent="0.2">
      <c r="A17" s="50" t="s">
        <v>31</v>
      </c>
      <c r="B17" s="62">
        <f>IF(OR('Tabel 5 Dim F'!B17&lt;5,'Tabel 5 Dim Br'!B17&lt;0.5),"-",IFERROR('Tabel 5 Dim Br'!B17/'Tabel 5 Dim F'!B17*100,"-"))</f>
        <v>11.34375</v>
      </c>
      <c r="C17" s="62">
        <f>IF(OR('Tabel 5 Dim F'!C17&lt;5,'Tabel 5 Dim Br'!C17&lt;0.5),"-",IFERROR('Tabel 5 Dim Br'!C17/'Tabel 5 Dim F'!C17*100,"-"))</f>
        <v>57.981999999999999</v>
      </c>
      <c r="D17" s="62">
        <f>IF(OR('Tabel 5 Dim F'!D17&lt;5,'Tabel 5 Dim Br'!D17&lt;0.5),"-",IFERROR('Tabel 5 Dim Br'!D17/'Tabel 5 Dim F'!D17*100,"-"))</f>
        <v>20.728095238095236</v>
      </c>
      <c r="E17" s="62">
        <f>IF(OR('Tabel 5 Dim F'!E17&lt;5,'Tabel 5 Dim Br'!E17&lt;0.5),"-",IFERROR('Tabel 5 Dim Br'!E17/'Tabel 5 Dim F'!E17*100,"-"))</f>
        <v>11.43540625</v>
      </c>
      <c r="F17" s="62">
        <f>IF(OR('Tabel 5 Dim F'!F17&lt;5,'Tabel 5 Dim Br'!F17&lt;0.5),"-",IFERROR('Tabel 5 Dim Br'!F17/'Tabel 5 Dim F'!F17*100,"-"))</f>
        <v>23.91090909090909</v>
      </c>
      <c r="G17" s="62" t="str">
        <f>IF(OR('Tabel 5 Dim F'!G17&lt;5,'Tabel 5 Dim Br'!G17&lt;0.5),"-",IFERROR('Tabel 5 Dim Br'!G17/'Tabel 5 Dim F'!G17*100,"-"))</f>
        <v>-</v>
      </c>
      <c r="H17" s="62" t="str">
        <f>IF(OR('Tabel 5 Dim F'!H17&lt;5,'Tabel 5 Dim Br'!H17&lt;0.5),"-",IFERROR('Tabel 5 Dim Br'!H17/'Tabel 5 Dim F'!H17*100,"-"))</f>
        <v>-</v>
      </c>
      <c r="I17" s="62">
        <f>IF(OR('Tabel 5 Dim F'!I17&lt;5,'Tabel 5 Dim Br'!I17&lt;0.5),"-",IFERROR('Tabel 5 Dim Br'!I17/'Tabel 5 Dim F'!I17*100,"-"))</f>
        <v>18.384714285714288</v>
      </c>
    </row>
    <row r="18" spans="1:9" ht="15" hidden="1" customHeight="1" x14ac:dyDescent="0.2">
      <c r="A18" s="52" t="s">
        <v>32</v>
      </c>
      <c r="B18" s="63">
        <f>IF(OR('Tabel 5 Dim F'!B18&lt;5,'Tabel 5 Dim Br'!B18&lt;0.5),"-",IFERROR('Tabel 5 Dim Br'!B18/'Tabel 5 Dim F'!B18*100,"-"))</f>
        <v>28.321833333333334</v>
      </c>
      <c r="C18" s="63">
        <f>IF(OR('Tabel 5 Dim F'!C18&lt;5,'Tabel 5 Dim Br'!C18&lt;0.5),"-",IFERROR('Tabel 5 Dim Br'!C18/'Tabel 5 Dim F'!C18*100,"-"))</f>
        <v>67.402666666666661</v>
      </c>
      <c r="D18" s="63">
        <f>IF(OR('Tabel 5 Dim F'!D18&lt;5,'Tabel 5 Dim Br'!D18&lt;0.5),"-",IFERROR('Tabel 5 Dim Br'!D18/'Tabel 5 Dim F'!D18*100,"-"))</f>
        <v>28.309666666666665</v>
      </c>
      <c r="E18" s="63">
        <f>IF(OR('Tabel 5 Dim F'!E18&lt;5,'Tabel 5 Dim Br'!E18&lt;0.5),"-",IFERROR('Tabel 5 Dim Br'!E18/'Tabel 5 Dim F'!E18*100,"-"))</f>
        <v>22.21811111111111</v>
      </c>
      <c r="F18" s="63">
        <f>IF(OR('Tabel 5 Dim F'!F18&lt;5,'Tabel 5 Dim Br'!F18&lt;0.5),"-",IFERROR('Tabel 5 Dim Br'!F18/'Tabel 5 Dim F'!F18*100,"-"))</f>
        <v>11.985666666666667</v>
      </c>
      <c r="G18" s="63" t="str">
        <f>IF(OR('Tabel 5 Dim F'!G18&lt;5,'Tabel 5 Dim Br'!G18&lt;0.5),"-",IFERROR('Tabel 5 Dim Br'!G18/'Tabel 5 Dim F'!G18*100,"-"))</f>
        <v>-</v>
      </c>
      <c r="H18" s="63">
        <f>IF(OR('Tabel 5 Dim F'!H18&lt;5,'Tabel 5 Dim Br'!H18&lt;0.5),"-",IFERROR('Tabel 5 Dim Br'!H18/'Tabel 5 Dim F'!H18*100,"-"))</f>
        <v>12.047999999999998</v>
      </c>
      <c r="I18" s="63" t="str">
        <f>IF(OR('Tabel 5 Dim F'!I18&lt;5,'Tabel 5 Dim Br'!I18&lt;0.5),"-",IFERROR('Tabel 5 Dim Br'!I18/'Tabel 5 Dim F'!I18*100,"-"))</f>
        <v>-</v>
      </c>
    </row>
    <row r="19" spans="1:9" ht="15" hidden="1" customHeight="1" x14ac:dyDescent="0.2">
      <c r="A19" s="50" t="s">
        <v>33</v>
      </c>
      <c r="B19" s="62" t="str">
        <f>IF(OR('Tabel 5 Dim F'!B19&lt;5,'Tabel 5 Dim Br'!B19&lt;0.5),"-",IFERROR('Tabel 5 Dim Br'!B19/'Tabel 5 Dim F'!B19*100,"-"))</f>
        <v>-</v>
      </c>
      <c r="C19" s="62" t="str">
        <f>IF(OR('Tabel 5 Dim F'!C19&lt;5,'Tabel 5 Dim Br'!C19&lt;0.5),"-",IFERROR('Tabel 5 Dim Br'!C19/'Tabel 5 Dim F'!C19*100,"-"))</f>
        <v>-</v>
      </c>
      <c r="D19" s="62" t="str">
        <f>IF(OR('Tabel 5 Dim F'!D19&lt;5,'Tabel 5 Dim Br'!D19&lt;0.5),"-",IFERROR('Tabel 5 Dim Br'!D19/'Tabel 5 Dim F'!D19*100,"-"))</f>
        <v>-</v>
      </c>
      <c r="E19" s="62" t="str">
        <f>IF(OR('Tabel 5 Dim F'!E19&lt;5,'Tabel 5 Dim Br'!E19&lt;0.5),"-",IFERROR('Tabel 5 Dim Br'!E19/'Tabel 5 Dim F'!E19*100,"-"))</f>
        <v>-</v>
      </c>
      <c r="F19" s="62" t="str">
        <f>IF(OR('Tabel 5 Dim F'!F19&lt;5,'Tabel 5 Dim Br'!F19&lt;0.5),"-",IFERROR('Tabel 5 Dim Br'!F19/'Tabel 5 Dim F'!F19*100,"-"))</f>
        <v>-</v>
      </c>
      <c r="G19" s="62" t="str">
        <f>IF(OR('Tabel 5 Dim F'!G19&lt;5,'Tabel 5 Dim Br'!G19&lt;0.5),"-",IFERROR('Tabel 5 Dim Br'!G19/'Tabel 5 Dim F'!G19*100,"-"))</f>
        <v>-</v>
      </c>
      <c r="H19" s="62" t="str">
        <f>IF(OR('Tabel 5 Dim F'!H19&lt;5,'Tabel 5 Dim Br'!H19&lt;0.5),"-",IFERROR('Tabel 5 Dim Br'!H19/'Tabel 5 Dim F'!H19*100,"-"))</f>
        <v>-</v>
      </c>
      <c r="I19" s="62" t="str">
        <f>IF(OR('Tabel 5 Dim F'!I19&lt;5,'Tabel 5 Dim Br'!I19&lt;0.5),"-",IFERROR('Tabel 5 Dim Br'!I19/'Tabel 5 Dim F'!I19*100,"-"))</f>
        <v>-</v>
      </c>
    </row>
    <row r="20" spans="1:9" ht="15" hidden="1" customHeight="1" x14ac:dyDescent="0.2">
      <c r="A20" s="52" t="s">
        <v>34</v>
      </c>
      <c r="B20" s="63" t="str">
        <f>IF(OR('Tabel 5 Dim F'!B20&lt;5,'Tabel 5 Dim Br'!B20&lt;0.5),"-",IFERROR('Tabel 5 Dim Br'!B20/'Tabel 5 Dim F'!B20*100,"-"))</f>
        <v>-</v>
      </c>
      <c r="C20" s="63" t="str">
        <f>IF(OR('Tabel 5 Dim F'!C20&lt;5,'Tabel 5 Dim Br'!C20&lt;0.5),"-",IFERROR('Tabel 5 Dim Br'!C20/'Tabel 5 Dim F'!C20*100,"-"))</f>
        <v>-</v>
      </c>
      <c r="D20" s="63">
        <f>IF(OR('Tabel 5 Dim F'!D20&lt;5,'Tabel 5 Dim Br'!D20&lt;0.5),"-",IFERROR('Tabel 5 Dim Br'!D20/'Tabel 5 Dim F'!D20*100,"-"))</f>
        <v>46.154799999999994</v>
      </c>
      <c r="E20" s="63">
        <f>IF(OR('Tabel 5 Dim F'!E20&lt;5,'Tabel 5 Dim Br'!E20&lt;0.5),"-",IFERROR('Tabel 5 Dim Br'!E20/'Tabel 5 Dim F'!E20*100,"-"))</f>
        <v>14.282999999999998</v>
      </c>
      <c r="F20" s="63" t="str">
        <f>IF(OR('Tabel 5 Dim F'!F20&lt;5,'Tabel 5 Dim Br'!F20&lt;0.5),"-",IFERROR('Tabel 5 Dim Br'!F20/'Tabel 5 Dim F'!F20*100,"-"))</f>
        <v>-</v>
      </c>
      <c r="G20" s="63" t="str">
        <f>IF(OR('Tabel 5 Dim F'!G20&lt;5,'Tabel 5 Dim Br'!G20&lt;0.5),"-",IFERROR('Tabel 5 Dim Br'!G20/'Tabel 5 Dim F'!G20*100,"-"))</f>
        <v>-</v>
      </c>
      <c r="H20" s="63" t="str">
        <f>IF(OR('Tabel 5 Dim F'!H20&lt;5,'Tabel 5 Dim Br'!H20&lt;0.5),"-",IFERROR('Tabel 5 Dim Br'!H20/'Tabel 5 Dim F'!H20*100,"-"))</f>
        <v>-</v>
      </c>
      <c r="I20" s="63" t="str">
        <f>IF(OR('Tabel 5 Dim F'!I20&lt;5,'Tabel 5 Dim Br'!I20&lt;0.5),"-",IFERROR('Tabel 5 Dim Br'!I20/'Tabel 5 Dim F'!I20*100,"-"))</f>
        <v>-</v>
      </c>
    </row>
    <row r="21" spans="1:9" ht="15.75" customHeight="1" x14ac:dyDescent="0.2">
      <c r="A21" s="50" t="s">
        <v>35</v>
      </c>
      <c r="B21" s="62">
        <f>IF(OR('Tabel 5 Dim F'!B21&lt;5,'Tabel 5 Dim Br'!B21&lt;0.5),"-",IFERROR('Tabel 5 Dim Br'!B21/'Tabel 5 Dim F'!B21*100,"-"))</f>
        <v>20.312291666666667</v>
      </c>
      <c r="C21" s="62">
        <f>IF(OR('Tabel 5 Dim F'!C21&lt;5,'Tabel 5 Dim Br'!C21&lt;0.5),"-",IFERROR('Tabel 5 Dim Br'!C21/'Tabel 5 Dim F'!C21*100,"-"))</f>
        <v>62.394045454545456</v>
      </c>
      <c r="D21" s="62">
        <f>IF(OR('Tabel 5 Dim F'!D21&lt;5,'Tabel 5 Dim Br'!D21&lt;0.5),"-",IFERROR('Tabel 5 Dim Br'!D21/'Tabel 5 Dim F'!D21*100,"-"))</f>
        <v>26.310028571428575</v>
      </c>
      <c r="E21" s="62">
        <f>IF(OR('Tabel 5 Dim F'!E21&lt;5,'Tabel 5 Dim Br'!E21&lt;0.5),"-",IFERROR('Tabel 5 Dim Br'!E21/'Tabel 5 Dim F'!E21*100,"-"))</f>
        <v>13.872437499999998</v>
      </c>
      <c r="F21" s="62">
        <f>IF(OR('Tabel 5 Dim F'!F21&lt;5,'Tabel 5 Dim Br'!F21&lt;0.5),"-",IFERROR('Tabel 5 Dim Br'!F21/'Tabel 5 Dim F'!F21*100,"-"))</f>
        <v>21.745750000000001</v>
      </c>
      <c r="G21" s="62">
        <f>IF(OR('Tabel 5 Dim F'!G21&lt;5,'Tabel 5 Dim Br'!G21&lt;0.5),"-",IFERROR('Tabel 5 Dim Br'!G21/'Tabel 5 Dim F'!G21*100,"-"))</f>
        <v>11.109</v>
      </c>
      <c r="H21" s="62">
        <f>IF(OR('Tabel 5 Dim F'!H21&lt;5,'Tabel 5 Dim Br'!H21&lt;0.5),"-",IFERROR('Tabel 5 Dim Br'!H21/'Tabel 5 Dim F'!H21*100,"-"))</f>
        <v>18.150066666666667</v>
      </c>
      <c r="I21" s="62">
        <f>IF(OR('Tabel 5 Dim F'!I21&lt;5,'Tabel 5 Dim Br'!I21&lt;0.5),"-",IFERROR('Tabel 5 Dim Br'!I21/'Tabel 5 Dim F'!I21*100,"-"))</f>
        <v>11.161282051282051</v>
      </c>
    </row>
    <row r="22" spans="1:9" ht="15.75" customHeight="1" x14ac:dyDescent="0.2">
      <c r="A22" s="52" t="s">
        <v>36</v>
      </c>
      <c r="B22" s="63">
        <f>IF(OR('Tabel 5 Dim F'!B22&lt;5,'Tabel 5 Dim Br'!B22&lt;0.5),"-",IFERROR('Tabel 5 Dim Br'!B22/'Tabel 5 Dim F'!B22*100,"-"))</f>
        <v>47.027999999999999</v>
      </c>
      <c r="C22" s="63">
        <f>IF(OR('Tabel 5 Dim F'!C22&lt;5,'Tabel 5 Dim Br'!C22&lt;0.5),"-",IFERROR('Tabel 5 Dim Br'!C22/'Tabel 5 Dim F'!C22*100,"-"))</f>
        <v>60.180624999999999</v>
      </c>
      <c r="D22" s="63" t="str">
        <f>IF(OR('Tabel 5 Dim F'!D22&lt;5,'Tabel 5 Dim Br'!D22&lt;0.5),"-",IFERROR('Tabel 5 Dim Br'!D22/'Tabel 5 Dim F'!D22*100,"-"))</f>
        <v>-</v>
      </c>
      <c r="E22" s="63" t="str">
        <f>IF(OR('Tabel 5 Dim F'!E22&lt;5,'Tabel 5 Dim Br'!E22&lt;0.5),"-",IFERROR('Tabel 5 Dim Br'!E22/'Tabel 5 Dim F'!E22*100,"-"))</f>
        <v>-</v>
      </c>
      <c r="F22" s="63" t="str">
        <f>IF(OR('Tabel 5 Dim F'!F22&lt;5,'Tabel 5 Dim Br'!F22&lt;0.5),"-",IFERROR('Tabel 5 Dim Br'!F22/'Tabel 5 Dim F'!F22*100,"-"))</f>
        <v>-</v>
      </c>
      <c r="G22" s="63">
        <f>IF(OR('Tabel 5 Dim F'!G22&lt;5,'Tabel 5 Dim Br'!G22&lt;0.5),"-",IFERROR('Tabel 5 Dim Br'!G22/'Tabel 5 Dim F'!G22*100,"-"))</f>
        <v>16.663499999999999</v>
      </c>
      <c r="H22" s="63" t="str">
        <f>IF(OR('Tabel 5 Dim F'!H22&lt;5,'Tabel 5 Dim Br'!H22&lt;0.5),"-",IFERROR('Tabel 5 Dim Br'!H22/'Tabel 5 Dim F'!H22*100,"-"))</f>
        <v>-</v>
      </c>
      <c r="I22" s="63" t="str">
        <f>IF(OR('Tabel 5 Dim F'!I22&lt;5,'Tabel 5 Dim Br'!I22&lt;0.5),"-",IFERROR('Tabel 5 Dim Br'!I22/'Tabel 5 Dim F'!I22*100,"-"))</f>
        <v>-</v>
      </c>
    </row>
    <row r="23" spans="1:9" ht="15.75" customHeight="1" x14ac:dyDescent="0.2">
      <c r="A23" s="50" t="s">
        <v>37</v>
      </c>
      <c r="B23" s="62">
        <f>IF(OR('Tabel 5 Dim F'!B23&lt;5,'Tabel 5 Dim Br'!B23&lt;0.5),"-",IFERROR('Tabel 5 Dim Br'!B23/'Tabel 5 Dim F'!B23*100,"-"))</f>
        <v>23.175428571428572</v>
      </c>
      <c r="C23" s="62">
        <f>IF(OR('Tabel 5 Dim F'!C23&lt;5,'Tabel 5 Dim Br'!C23&lt;0.5),"-",IFERROR('Tabel 5 Dim Br'!C23/'Tabel 5 Dim F'!C23*100,"-"))</f>
        <v>58.142600000000002</v>
      </c>
      <c r="D23" s="62">
        <f>IF(OR('Tabel 5 Dim F'!D23&lt;5,'Tabel 5 Dim Br'!D23&lt;0.5),"-",IFERROR('Tabel 5 Dim Br'!D23/'Tabel 5 Dim F'!D23*100,"-"))</f>
        <v>33.839272727272721</v>
      </c>
      <c r="E23" s="62">
        <f>IF(OR('Tabel 5 Dim F'!E23&lt;5,'Tabel 5 Dim Br'!E23&lt;0.5),"-",IFERROR('Tabel 5 Dim Br'!E23/'Tabel 5 Dim F'!E23*100,"-"))</f>
        <v>9.1873000000000005</v>
      </c>
      <c r="F23" s="62" t="str">
        <f>IF(OR('Tabel 5 Dim F'!F23&lt;5,'Tabel 5 Dim Br'!F23&lt;0.5),"-",IFERROR('Tabel 5 Dim Br'!F23/'Tabel 5 Dim F'!F23*100,"-"))</f>
        <v>-</v>
      </c>
      <c r="G23" s="62">
        <f>IF(OR('Tabel 5 Dim F'!G23&lt;5,'Tabel 5 Dim Br'!G23&lt;0.5),"-",IFERROR('Tabel 5 Dim Br'!G23/'Tabel 5 Dim F'!G23*100,"-"))</f>
        <v>17.688500000000001</v>
      </c>
      <c r="H23" s="62">
        <f>IF(OR('Tabel 5 Dim F'!H23&lt;5,'Tabel 5 Dim Br'!H23&lt;0.5),"-",IFERROR('Tabel 5 Dim Br'!H23/'Tabel 5 Dim F'!H23*100,"-"))</f>
        <v>21.6553</v>
      </c>
      <c r="I23" s="62">
        <f>IF(OR('Tabel 5 Dim F'!I23&lt;5,'Tabel 5 Dim Br'!I23&lt;0.5),"-",IFERROR('Tabel 5 Dim Br'!I23/'Tabel 5 Dim F'!I23*100,"-"))</f>
        <v>28.597250000000003</v>
      </c>
    </row>
    <row r="24" spans="1:9" ht="15.75" customHeight="1" x14ac:dyDescent="0.2">
      <c r="A24" s="52" t="s">
        <v>38</v>
      </c>
      <c r="B24" s="63">
        <f>IF(OR('Tabel 5 Dim F'!B24&lt;5,'Tabel 5 Dim Br'!B24&lt;0.5),"-",IFERROR('Tabel 5 Dim Br'!B24/'Tabel 5 Dim F'!B24*100,"-"))</f>
        <v>22.106919999999999</v>
      </c>
      <c r="C24" s="63">
        <f>IF(OR('Tabel 5 Dim F'!C24&lt;5,'Tabel 5 Dim Br'!C24&lt;0.5),"-",IFERROR('Tabel 5 Dim Br'!C24/'Tabel 5 Dim F'!C24*100,"-"))</f>
        <v>14.977487804878049</v>
      </c>
      <c r="D24" s="63" t="str">
        <f>IF(OR('Tabel 5 Dim F'!D24&lt;5,'Tabel 5 Dim Br'!D24&lt;0.5),"-",IFERROR('Tabel 5 Dim Br'!D24/'Tabel 5 Dim F'!D24*100,"-"))</f>
        <v>-</v>
      </c>
      <c r="E24" s="63" t="str">
        <f>IF(OR('Tabel 5 Dim F'!E24&lt;5,'Tabel 5 Dim Br'!E24&lt;0.5),"-",IFERROR('Tabel 5 Dim Br'!E24/'Tabel 5 Dim F'!E24*100,"-"))</f>
        <v>-</v>
      </c>
      <c r="F24" s="63" t="str">
        <f>IF(OR('Tabel 5 Dim F'!F24&lt;5,'Tabel 5 Dim Br'!F24&lt;0.5),"-",IFERROR('Tabel 5 Dim Br'!F24/'Tabel 5 Dim F'!F24*100,"-"))</f>
        <v>-</v>
      </c>
      <c r="G24" s="63">
        <f>IF(OR('Tabel 5 Dim F'!G24&lt;5,'Tabel 5 Dim Br'!G24&lt;0.5),"-",IFERROR('Tabel 5 Dim Br'!G24/'Tabel 5 Dim F'!G24*100,"-"))</f>
        <v>7.011279411764705</v>
      </c>
      <c r="H24" s="63" t="str">
        <f>IF(OR('Tabel 5 Dim F'!H24&lt;5,'Tabel 5 Dim Br'!H24&lt;0.5),"-",IFERROR('Tabel 5 Dim Br'!H24/'Tabel 5 Dim F'!H24*100,"-"))</f>
        <v>-</v>
      </c>
      <c r="I24" s="63">
        <f>IF(OR('Tabel 5 Dim F'!I24&lt;5,'Tabel 5 Dim Br'!I24&lt;0.5),"-",IFERROR('Tabel 5 Dim Br'!I24/'Tabel 5 Dim F'!I24*100,"-"))</f>
        <v>5.2330000000000005</v>
      </c>
    </row>
    <row r="25" spans="1:9" ht="15.75" customHeight="1" x14ac:dyDescent="0.2">
      <c r="A25" s="50" t="s">
        <v>39</v>
      </c>
      <c r="B25" s="62">
        <f>IF(OR('Tabel 5 Dim F'!B25&lt;5,'Tabel 5 Dim Br'!B25&lt;0.5),"-",IFERROR('Tabel 5 Dim Br'!B25/'Tabel 5 Dim F'!B25*100,"-"))</f>
        <v>19.05396923076923</v>
      </c>
      <c r="C25" s="62">
        <f>IF(OR('Tabel 5 Dim F'!C25&lt;5,'Tabel 5 Dim Br'!C25&lt;0.5),"-",IFERROR('Tabel 5 Dim Br'!C25/'Tabel 5 Dim F'!C25*100,"-"))</f>
        <v>45.474511627906978</v>
      </c>
      <c r="D25" s="62">
        <f>IF(OR('Tabel 5 Dim F'!D25&lt;5,'Tabel 5 Dim Br'!D25&lt;0.5),"-",IFERROR('Tabel 5 Dim Br'!D25/'Tabel 5 Dim F'!D25*100,"-"))</f>
        <v>25.773769230769229</v>
      </c>
      <c r="E25" s="62">
        <f>IF(OR('Tabel 5 Dim F'!E25&lt;5,'Tabel 5 Dim Br'!E25&lt;0.5),"-",IFERROR('Tabel 5 Dim Br'!E25/'Tabel 5 Dim F'!E25*100,"-"))</f>
        <v>15.535119402985076</v>
      </c>
      <c r="F25" s="62">
        <f>IF(OR('Tabel 5 Dim F'!F25&lt;5,'Tabel 5 Dim Br'!F25&lt;0.5),"-",IFERROR('Tabel 5 Dim Br'!F25/'Tabel 5 Dim F'!F25*100,"-"))</f>
        <v>12.048930555555556</v>
      </c>
      <c r="G25" s="62">
        <f>IF(OR('Tabel 5 Dim F'!G25&lt;5,'Tabel 5 Dim Br'!G25&lt;0.5),"-",IFERROR('Tabel 5 Dim Br'!G25/'Tabel 5 Dim F'!G25*100,"-"))</f>
        <v>16.184021739130436</v>
      </c>
      <c r="H25" s="62">
        <f>IF(OR('Tabel 5 Dim F'!H25&lt;5,'Tabel 5 Dim Br'!H25&lt;0.5),"-",IFERROR('Tabel 5 Dim Br'!H25/'Tabel 5 Dim F'!H25*100,"-"))</f>
        <v>13.15542105263158</v>
      </c>
      <c r="I25" s="62">
        <f>IF(OR('Tabel 5 Dim F'!I25&lt;5,'Tabel 5 Dim Br'!I25&lt;0.5),"-",IFERROR('Tabel 5 Dim Br'!I25/'Tabel 5 Dim F'!I25*100,"-"))</f>
        <v>8.1532886597938141</v>
      </c>
    </row>
    <row r="26" spans="1:9" ht="15.75" customHeight="1" x14ac:dyDescent="0.2">
      <c r="A26" s="52" t="s">
        <v>40</v>
      </c>
      <c r="B26" s="63">
        <f>IF(OR('Tabel 5 Dim F'!B26&lt;5,'Tabel 5 Dim Br'!B26&lt;0.5),"-",IFERROR('Tabel 5 Dim Br'!B26/'Tabel 5 Dim F'!B26*100,"-"))</f>
        <v>26.868667262969591</v>
      </c>
      <c r="C26" s="63">
        <f>IF(OR('Tabel 5 Dim F'!C26&lt;5,'Tabel 5 Dim Br'!C26&lt;0.5),"-",IFERROR('Tabel 5 Dim Br'!C26/'Tabel 5 Dim F'!C26*100,"-"))</f>
        <v>0.36600775193798452</v>
      </c>
      <c r="D26" s="63" t="str">
        <f>IF(OR('Tabel 5 Dim F'!D26&lt;5,'Tabel 5 Dim Br'!D26&lt;0.5),"-",IFERROR('Tabel 5 Dim Br'!D26/'Tabel 5 Dim F'!D26*100,"-"))</f>
        <v>-</v>
      </c>
      <c r="E26" s="63" t="str">
        <f>IF(OR('Tabel 5 Dim F'!E26&lt;5,'Tabel 5 Dim Br'!E26&lt;0.5),"-",IFERROR('Tabel 5 Dim Br'!E26/'Tabel 5 Dim F'!E26*100,"-"))</f>
        <v>-</v>
      </c>
      <c r="F26" s="63">
        <f>IF(OR('Tabel 5 Dim F'!F26&lt;5,'Tabel 5 Dim Br'!F26&lt;0.5),"-",IFERROR('Tabel 5 Dim Br'!F26/'Tabel 5 Dim F'!F26*100,"-"))</f>
        <v>0.46957377049180321</v>
      </c>
      <c r="G26" s="63">
        <f>IF(OR('Tabel 5 Dim F'!G26&lt;5,'Tabel 5 Dim Br'!G26&lt;0.5),"-",IFERROR('Tabel 5 Dim Br'!G26/'Tabel 5 Dim F'!G26*100,"-"))</f>
        <v>2.2884888888888888</v>
      </c>
      <c r="H26" s="63" t="str">
        <f>IF(OR('Tabel 5 Dim F'!H26&lt;5,'Tabel 5 Dim Br'!H26&lt;0.5),"-",IFERROR('Tabel 5 Dim Br'!H26/'Tabel 5 Dim F'!H26*100,"-"))</f>
        <v>-</v>
      </c>
      <c r="I26" s="63" t="str">
        <f>IF(OR('Tabel 5 Dim F'!I26&lt;5,'Tabel 5 Dim Br'!I26&lt;0.5),"-",IFERROR('Tabel 5 Dim Br'!I26/'Tabel 5 Dim F'!I26*100,"-"))</f>
        <v>-</v>
      </c>
    </row>
    <row r="27" spans="1:9" ht="15.75" customHeight="1" x14ac:dyDescent="0.2">
      <c r="A27" s="50" t="s">
        <v>41</v>
      </c>
      <c r="B27" s="62">
        <f>IF(OR('Tabel 5 Dim F'!B27&lt;5,'Tabel 5 Dim Br'!B27&lt;0.5),"-",IFERROR('Tabel 5 Dim Br'!B27/'Tabel 5 Dim F'!B27*100,"-"))</f>
        <v>31.77571</v>
      </c>
      <c r="C27" s="62" t="str">
        <f>IF(OR('Tabel 5 Dim F'!C27&lt;5,'Tabel 5 Dim Br'!C27&lt;0.5),"-",IFERROR('Tabel 5 Dim Br'!C27/'Tabel 5 Dim F'!C27*100,"-"))</f>
        <v>-</v>
      </c>
      <c r="D27" s="62" t="str">
        <f>IF(OR('Tabel 5 Dim F'!D27&lt;5,'Tabel 5 Dim Br'!D27&lt;0.5),"-",IFERROR('Tabel 5 Dim Br'!D27/'Tabel 5 Dim F'!D27*100,"-"))</f>
        <v>-</v>
      </c>
      <c r="E27" s="62" t="str">
        <f>IF(OR('Tabel 5 Dim F'!E27&lt;5,'Tabel 5 Dim Br'!E27&lt;0.5),"-",IFERROR('Tabel 5 Dim Br'!E27/'Tabel 5 Dim F'!E27*100,"-"))</f>
        <v>-</v>
      </c>
      <c r="F27" s="62">
        <f>IF(OR('Tabel 5 Dim F'!F27&lt;5,'Tabel 5 Dim Br'!F27&lt;0.5),"-",IFERROR('Tabel 5 Dim Br'!F27/'Tabel 5 Dim F'!F27*100,"-"))</f>
        <v>1.0043061224489795</v>
      </c>
      <c r="G27" s="62" t="str">
        <f>IF(OR('Tabel 5 Dim F'!G27&lt;5,'Tabel 5 Dim Br'!G27&lt;0.5),"-",IFERROR('Tabel 5 Dim Br'!G27/'Tabel 5 Dim F'!G27*100,"-"))</f>
        <v>-</v>
      </c>
      <c r="H27" s="62" t="str">
        <f>IF(OR('Tabel 5 Dim F'!H27&lt;5,'Tabel 5 Dim Br'!H27&lt;0.5),"-",IFERROR('Tabel 5 Dim Br'!H27/'Tabel 5 Dim F'!H27*100,"-"))</f>
        <v>-</v>
      </c>
      <c r="I27" s="62" t="str">
        <f>IF(OR('Tabel 5 Dim F'!I27&lt;5,'Tabel 5 Dim Br'!I27&lt;0.5),"-",IFERROR('Tabel 5 Dim Br'!I27/'Tabel 5 Dim F'!I27*100,"-"))</f>
        <v>-</v>
      </c>
    </row>
    <row r="28" spans="1:9" ht="15.75" customHeight="1" x14ac:dyDescent="0.2">
      <c r="A28" s="52" t="s">
        <v>191</v>
      </c>
      <c r="B28" s="63">
        <f>IF(OR('Tabel 5 Dim F'!B28&lt;5,'Tabel 5 Dim Br'!B28&lt;0.5),"-",IFERROR('Tabel 5 Dim Br'!B28/'Tabel 5 Dim F'!B28*100,"-"))</f>
        <v>29.924361344537822</v>
      </c>
      <c r="C28" s="63">
        <f>IF(OR('Tabel 5 Dim F'!C28&lt;5,'Tabel 5 Dim Br'!C28&lt;0.5),"-",IFERROR('Tabel 5 Dim Br'!C28/'Tabel 5 Dim F'!C28*100,"-"))</f>
        <v>52.107928571428573</v>
      </c>
      <c r="D28" s="63">
        <f>IF(OR('Tabel 5 Dim F'!D28&lt;5,'Tabel 5 Dim Br'!D28&lt;0.5),"-",IFERROR('Tabel 5 Dim Br'!D28/'Tabel 5 Dim F'!D28*100,"-"))</f>
        <v>16.663499999999999</v>
      </c>
      <c r="E28" s="63">
        <f>IF(OR('Tabel 5 Dim F'!E28&lt;5,'Tabel 5 Dim Br'!E28&lt;0.5),"-",IFERROR('Tabel 5 Dim Br'!E28/'Tabel 5 Dim F'!E28*100,"-"))</f>
        <v>63.284642857142856</v>
      </c>
      <c r="F28" s="63">
        <f>IF(OR('Tabel 5 Dim F'!F28&lt;5,'Tabel 5 Dim Br'!F28&lt;0.5),"-",IFERROR('Tabel 5 Dim Br'!F28/'Tabel 5 Dim F'!F28*100,"-"))</f>
        <v>25.135956937799044</v>
      </c>
      <c r="G28" s="63">
        <f>IF(OR('Tabel 5 Dim F'!G28&lt;5,'Tabel 5 Dim Br'!G28&lt;0.5),"-",IFERROR('Tabel 5 Dim Br'!G28/'Tabel 5 Dim F'!G28*100,"-"))</f>
        <v>7.8416666666666659</v>
      </c>
      <c r="H28" s="63" t="str">
        <f>IF(OR('Tabel 5 Dim F'!H28&lt;5,'Tabel 5 Dim Br'!H28&lt;0.5),"-",IFERROR('Tabel 5 Dim Br'!H28/'Tabel 5 Dim F'!H28*100,"-"))</f>
        <v>-</v>
      </c>
      <c r="I28" s="63">
        <f>IF(OR('Tabel 5 Dim F'!I28&lt;5,'Tabel 5 Dim Br'!I28&lt;0.5),"-",IFERROR('Tabel 5 Dim Br'!I28/'Tabel 5 Dim F'!I28*100,"-"))</f>
        <v>59.0657</v>
      </c>
    </row>
    <row r="29" spans="1:9" ht="15.75" customHeight="1" x14ac:dyDescent="0.2">
      <c r="A29" s="50" t="s">
        <v>43</v>
      </c>
      <c r="B29" s="62">
        <f>IF(OR('Tabel 5 Dim F'!B29&lt;5,'Tabel 5 Dim Br'!B29&lt;0.5),"-",IFERROR('Tabel 5 Dim Br'!B29/'Tabel 5 Dim F'!B29*100,"-"))</f>
        <v>14.98475</v>
      </c>
      <c r="C29" s="62" t="str">
        <f>IF(OR('Tabel 5 Dim F'!C29&lt;5,'Tabel 5 Dim Br'!C29&lt;0.5),"-",IFERROR('Tabel 5 Dim Br'!C29/'Tabel 5 Dim F'!C29*100,"-"))</f>
        <v>-</v>
      </c>
      <c r="D29" s="62" t="str">
        <f>IF(OR('Tabel 5 Dim F'!D29&lt;5,'Tabel 5 Dim Br'!D29&lt;0.5),"-",IFERROR('Tabel 5 Dim Br'!D29/'Tabel 5 Dim F'!D29*100,"-"))</f>
        <v>-</v>
      </c>
      <c r="E29" s="62" t="str">
        <f>IF(OR('Tabel 5 Dim F'!E29&lt;5,'Tabel 5 Dim Br'!E29&lt;0.5),"-",IFERROR('Tabel 5 Dim Br'!E29/'Tabel 5 Dim F'!E29*100,"-"))</f>
        <v>-</v>
      </c>
      <c r="F29" s="62">
        <f>IF(OR('Tabel 5 Dim F'!F29&lt;5,'Tabel 5 Dim Br'!F29&lt;0.5),"-",IFERROR('Tabel 5 Dim Br'!F29/'Tabel 5 Dim F'!F29*100,"-"))</f>
        <v>4.5445909090909096</v>
      </c>
      <c r="G29" s="62" t="str">
        <f>IF(OR('Tabel 5 Dim F'!G29&lt;5,'Tabel 5 Dim Br'!G29&lt;0.5),"-",IFERROR('Tabel 5 Dim Br'!G29/'Tabel 5 Dim F'!G29*100,"-"))</f>
        <v>-</v>
      </c>
      <c r="H29" s="62" t="str">
        <f>IF(OR('Tabel 5 Dim F'!H29&lt;5,'Tabel 5 Dim Br'!H29&lt;0.5),"-",IFERROR('Tabel 5 Dim Br'!H29/'Tabel 5 Dim F'!H29*100,"-"))</f>
        <v>-</v>
      </c>
      <c r="I29" s="62" t="str">
        <f>IF(OR('Tabel 5 Dim F'!I29&lt;5,'Tabel 5 Dim Br'!I29&lt;0.5),"-",IFERROR('Tabel 5 Dim Br'!I29/'Tabel 5 Dim F'!I29*100,"-"))</f>
        <v>-</v>
      </c>
    </row>
    <row r="30" spans="1:9" ht="15.75" customHeight="1" x14ac:dyDescent="0.2">
      <c r="A30" s="52" t="s">
        <v>44</v>
      </c>
      <c r="B30" s="63">
        <f>IF(OR('Tabel 5 Dim F'!B30&lt;5,'Tabel 5 Dim Br'!B30&lt;0.5),"-",IFERROR('Tabel 5 Dim Br'!B30/'Tabel 5 Dim F'!B30*100,"-"))</f>
        <v>21.705222222222222</v>
      </c>
      <c r="C30" s="63">
        <f>IF(OR('Tabel 5 Dim F'!C30&lt;5,'Tabel 5 Dim Br'!C30&lt;0.5),"-",IFERROR('Tabel 5 Dim Br'!C30/'Tabel 5 Dim F'!C30*100,"-"))</f>
        <v>33.268866666666668</v>
      </c>
      <c r="D30" s="63" t="str">
        <f>IF(OR('Tabel 5 Dim F'!D30&lt;5,'Tabel 5 Dim Br'!D30&lt;0.5),"-",IFERROR('Tabel 5 Dim Br'!D30/'Tabel 5 Dim F'!D30*100,"-"))</f>
        <v>-</v>
      </c>
      <c r="E30" s="63">
        <f>IF(OR('Tabel 5 Dim F'!E30&lt;5,'Tabel 5 Dim Br'!E30&lt;0.5),"-",IFERROR('Tabel 5 Dim Br'!E30/'Tabel 5 Dim F'!E30*100,"-"))</f>
        <v>30.495818181818183</v>
      </c>
      <c r="F30" s="63">
        <f>IF(OR('Tabel 5 Dim F'!F30&lt;5,'Tabel 5 Dim Br'!F30&lt;0.5),"-",IFERROR('Tabel 5 Dim Br'!F30/'Tabel 5 Dim F'!F30*100,"-"))</f>
        <v>30.25011111111111</v>
      </c>
      <c r="G30" s="63">
        <f>IF(OR('Tabel 5 Dim F'!G30&lt;5,'Tabel 5 Dim Br'!G30&lt;0.5),"-",IFERROR('Tabel 5 Dim Br'!G30/'Tabel 5 Dim F'!G30*100,"-"))</f>
        <v>23.021578947368422</v>
      </c>
      <c r="H30" s="63" t="str">
        <f>IF(OR('Tabel 5 Dim F'!H30&lt;5,'Tabel 5 Dim Br'!H30&lt;0.5),"-",IFERROR('Tabel 5 Dim Br'!H30/'Tabel 5 Dim F'!H30*100,"-"))</f>
        <v>-</v>
      </c>
      <c r="I30" s="63">
        <f>IF(OR('Tabel 5 Dim F'!I30&lt;5,'Tabel 5 Dim Br'!I30&lt;0.5),"-",IFERROR('Tabel 5 Dim Br'!I30/'Tabel 5 Dim F'!I30*100,"-"))</f>
        <v>11.536307692307691</v>
      </c>
    </row>
    <row r="31" spans="1:9" ht="15.75" customHeight="1" x14ac:dyDescent="0.2">
      <c r="A31" s="50" t="s">
        <v>45</v>
      </c>
      <c r="B31" s="62">
        <f>IF(OR('Tabel 5 Dim F'!B31&lt;5,'Tabel 5 Dim Br'!B31&lt;0.5),"-",IFERROR('Tabel 5 Dim Br'!B31/'Tabel 5 Dim F'!B31*100,"-"))</f>
        <v>8.7231428571428591</v>
      </c>
      <c r="C31" s="62" t="str">
        <f>IF(OR('Tabel 5 Dim F'!C31&lt;5,'Tabel 5 Dim Br'!C31&lt;0.5),"-",IFERROR('Tabel 5 Dim Br'!C31/'Tabel 5 Dim F'!C31*100,"-"))</f>
        <v>-</v>
      </c>
      <c r="D31" s="62" t="str">
        <f>IF(OR('Tabel 5 Dim F'!D31&lt;5,'Tabel 5 Dim Br'!D31&lt;0.5),"-",IFERROR('Tabel 5 Dim Br'!D31/'Tabel 5 Dim F'!D31*100,"-"))</f>
        <v>-</v>
      </c>
      <c r="E31" s="62" t="str">
        <f>IF(OR('Tabel 5 Dim F'!E31&lt;5,'Tabel 5 Dim Br'!E31&lt;0.5),"-",IFERROR('Tabel 5 Dim Br'!E31/'Tabel 5 Dim F'!E31*100,"-"))</f>
        <v>-</v>
      </c>
      <c r="F31" s="62" t="str">
        <f>IF(OR('Tabel 5 Dim F'!F31&lt;5,'Tabel 5 Dim Br'!F31&lt;0.5),"-",IFERROR('Tabel 5 Dim Br'!F31/'Tabel 5 Dim F'!F31*100,"-"))</f>
        <v>-</v>
      </c>
      <c r="G31" s="62" t="str">
        <f>IF(OR('Tabel 5 Dim F'!G31&lt;5,'Tabel 5 Dim Br'!G31&lt;0.5),"-",IFERROR('Tabel 5 Dim Br'!G31/'Tabel 5 Dim F'!G31*100,"-"))</f>
        <v>-</v>
      </c>
      <c r="H31" s="62" t="str">
        <f>IF(OR('Tabel 5 Dim F'!H31&lt;5,'Tabel 5 Dim Br'!H31&lt;0.5),"-",IFERROR('Tabel 5 Dim Br'!H31/'Tabel 5 Dim F'!H31*100,"-"))</f>
        <v>-</v>
      </c>
      <c r="I31" s="62" t="str">
        <f>IF(OR('Tabel 5 Dim F'!I31&lt;5,'Tabel 5 Dim Br'!I31&lt;0.5),"-",IFERROR('Tabel 5 Dim Br'!I31/'Tabel 5 Dim F'!I31*100,"-"))</f>
        <v>-</v>
      </c>
    </row>
    <row r="32" spans="1:9" ht="15.75" customHeight="1" x14ac:dyDescent="0.2">
      <c r="A32" s="52" t="s">
        <v>46</v>
      </c>
      <c r="B32" s="63">
        <f>IF(OR('Tabel 5 Dim F'!B32&lt;5,'Tabel 5 Dim Br'!B32&lt;0.5),"-",IFERROR('Tabel 5 Dim Br'!B32/'Tabel 5 Dim F'!B32*100,"-"))</f>
        <v>8.9710833333333344</v>
      </c>
      <c r="C32" s="63">
        <f>IF(OR('Tabel 5 Dim F'!C32&lt;5,'Tabel 5 Dim Br'!C32&lt;0.5),"-",IFERROR('Tabel 5 Dim Br'!C32/'Tabel 5 Dim F'!C32*100,"-"))</f>
        <v>55.183000000000007</v>
      </c>
      <c r="D32" s="63">
        <f>IF(OR('Tabel 5 Dim F'!D32&lt;5,'Tabel 5 Dim Br'!D32&lt;0.5),"-",IFERROR('Tabel 5 Dim Br'!D32/'Tabel 5 Dim F'!D32*100,"-"))</f>
        <v>38.812206896551729</v>
      </c>
      <c r="E32" s="63" t="str">
        <f>IF(OR('Tabel 5 Dim F'!E32&lt;5,'Tabel 5 Dim Br'!E32&lt;0.5),"-",IFERROR('Tabel 5 Dim Br'!E32/'Tabel 5 Dim F'!E32*100,"-"))</f>
        <v>-</v>
      </c>
      <c r="F32" s="63">
        <f>IF(OR('Tabel 5 Dim F'!F32&lt;5,'Tabel 5 Dim Br'!F32&lt;0.5),"-",IFERROR('Tabel 5 Dim Br'!F32/'Tabel 5 Dim F'!F32*100,"-"))</f>
        <v>27.9922</v>
      </c>
      <c r="G32" s="63">
        <f>IF(OR('Tabel 5 Dim F'!G32&lt;5,'Tabel 5 Dim Br'!G32&lt;0.5),"-",IFERROR('Tabel 5 Dim Br'!G32/'Tabel 5 Dim F'!G32*100,"-"))</f>
        <v>43.067375000000006</v>
      </c>
      <c r="H32" s="63">
        <f>IF(OR('Tabel 5 Dim F'!H32&lt;5,'Tabel 5 Dim Br'!H32&lt;0.5),"-",IFERROR('Tabel 5 Dim Br'!H32/'Tabel 5 Dim F'!H32*100,"-"))</f>
        <v>17.071411764705882</v>
      </c>
      <c r="I32" s="63">
        <f>IF(OR('Tabel 5 Dim F'!I32&lt;5,'Tabel 5 Dim Br'!I32&lt;0.5),"-",IFERROR('Tabel 5 Dim Br'!I32/'Tabel 5 Dim F'!I32*100,"-"))</f>
        <v>62.038666666666664</v>
      </c>
    </row>
    <row r="33" spans="1:9" ht="15.75" customHeight="1" x14ac:dyDescent="0.2">
      <c r="A33" s="50" t="s">
        <v>47</v>
      </c>
      <c r="B33" s="62">
        <f>IF(OR('Tabel 5 Dim F'!B33&lt;5,'Tabel 5 Dim Br'!B33&lt;0.5),"-",IFERROR('Tabel 5 Dim Br'!B33/'Tabel 5 Dim F'!B33*100,"-"))</f>
        <v>23.191291139240509</v>
      </c>
      <c r="C33" s="62">
        <f>IF(OR('Tabel 5 Dim F'!C33&lt;5,'Tabel 5 Dim Br'!C33&lt;0.5),"-",IFERROR('Tabel 5 Dim Br'!C33/'Tabel 5 Dim F'!C33*100,"-"))</f>
        <v>39.697674418604649</v>
      </c>
      <c r="D33" s="62">
        <f>IF(OR('Tabel 5 Dim F'!D33&lt;5,'Tabel 5 Dim Br'!D33&lt;0.5),"-",IFERROR('Tabel 5 Dim Br'!D33/'Tabel 5 Dim F'!D33*100,"-"))</f>
        <v>41.923043478260873</v>
      </c>
      <c r="E33" s="62">
        <f>IF(OR('Tabel 5 Dim F'!E33&lt;5,'Tabel 5 Dim Br'!E33&lt;0.5),"-",IFERROR('Tabel 5 Dim Br'!E33/'Tabel 5 Dim F'!E33*100,"-"))</f>
        <v>14.488864285714287</v>
      </c>
      <c r="F33" s="62">
        <f>IF(OR('Tabel 5 Dim F'!F33&lt;5,'Tabel 5 Dim Br'!F33&lt;0.5),"-",IFERROR('Tabel 5 Dim Br'!F33/'Tabel 5 Dim F'!F33*100,"-"))</f>
        <v>13.396964516129032</v>
      </c>
      <c r="G33" s="62">
        <f>IF(OR('Tabel 5 Dim F'!G33&lt;5,'Tabel 5 Dim Br'!G33&lt;0.5),"-",IFERROR('Tabel 5 Dim Br'!G33/'Tabel 5 Dim F'!G33*100,"-"))</f>
        <v>13.227673267326731</v>
      </c>
      <c r="H33" s="62">
        <f>IF(OR('Tabel 5 Dim F'!H33&lt;5,'Tabel 5 Dim Br'!H33&lt;0.5),"-",IFERROR('Tabel 5 Dim Br'!H33/'Tabel 5 Dim F'!H33*100,"-"))</f>
        <v>11.583244897959185</v>
      </c>
      <c r="I33" s="62">
        <f>IF(OR('Tabel 5 Dim F'!I33&lt;5,'Tabel 5 Dim Br'!I33&lt;0.5),"-",IFERROR('Tabel 5 Dim Br'!I33/'Tabel 5 Dim F'!I33*100,"-"))</f>
        <v>10.084583941605839</v>
      </c>
    </row>
    <row r="34" spans="1:9" ht="15.75" customHeight="1" x14ac:dyDescent="0.2">
      <c r="A34" s="52" t="s">
        <v>48</v>
      </c>
      <c r="B34" s="63">
        <f>IF(OR('Tabel 5 Dim F'!B34&lt;5,'Tabel 5 Dim Br'!B34&lt;0.5),"-",IFERROR('Tabel 5 Dim Br'!B34/'Tabel 5 Dim F'!B34*100,"-"))</f>
        <v>10.642156424581005</v>
      </c>
      <c r="C34" s="63">
        <f>IF(OR('Tabel 5 Dim F'!C34&lt;5,'Tabel 5 Dim Br'!C34&lt;0.5),"-",IFERROR('Tabel 5 Dim Br'!C34/'Tabel 5 Dim F'!C34*100,"-"))</f>
        <v>12.043107692307691</v>
      </c>
      <c r="D34" s="63">
        <f>IF(OR('Tabel 5 Dim F'!D34&lt;5,'Tabel 5 Dim Br'!D34&lt;0.5),"-",IFERROR('Tabel 5 Dim Br'!D34/'Tabel 5 Dim F'!D34*100,"-"))</f>
        <v>13.73487323943662</v>
      </c>
      <c r="E34" s="63">
        <f>IF(OR('Tabel 5 Dim F'!E34&lt;5,'Tabel 5 Dim Br'!E34&lt;0.5),"-",IFERROR('Tabel 5 Dim Br'!E34/'Tabel 5 Dim F'!E34*100,"-"))</f>
        <v>7.9086904761904773</v>
      </c>
      <c r="F34" s="63">
        <f>IF(OR('Tabel 5 Dim F'!F34&lt;5,'Tabel 5 Dim Br'!F34&lt;0.5),"-",IFERROR('Tabel 5 Dim Br'!F34/'Tabel 5 Dim F'!F34*100,"-"))</f>
        <v>1.5131136363636362</v>
      </c>
      <c r="G34" s="63">
        <f>IF(OR('Tabel 5 Dim F'!G34&lt;5,'Tabel 5 Dim Br'!G34&lt;0.5),"-",IFERROR('Tabel 5 Dim Br'!G34/'Tabel 5 Dim F'!G34*100,"-"))</f>
        <v>5.7209927536231886</v>
      </c>
      <c r="H34" s="63">
        <f>IF(OR('Tabel 5 Dim F'!H34&lt;5,'Tabel 5 Dim Br'!H34&lt;0.5),"-",IFERROR('Tabel 5 Dim Br'!H34/'Tabel 5 Dim F'!H34*100,"-"))</f>
        <v>5.6074761904761896</v>
      </c>
      <c r="I34" s="63">
        <f>IF(OR('Tabel 5 Dim F'!I34&lt;5,'Tabel 5 Dim Br'!I34&lt;0.5),"-",IFERROR('Tabel 5 Dim Br'!I34/'Tabel 5 Dim F'!I34*100,"-"))</f>
        <v>2.473726384364821</v>
      </c>
    </row>
    <row r="35" spans="1:9" ht="15.75" customHeight="1" x14ac:dyDescent="0.2">
      <c r="A35" s="50" t="s">
        <v>49</v>
      </c>
      <c r="B35" s="62">
        <f>IF(OR('Tabel 5 Dim F'!B35&lt;5,'Tabel 5 Dim Br'!B35&lt;0.5),"-",IFERROR('Tabel 5 Dim Br'!B35/'Tabel 5 Dim F'!B35*100,"-"))</f>
        <v>18.76673790322581</v>
      </c>
      <c r="C35" s="62">
        <f>IF(OR('Tabel 5 Dim F'!C35&lt;5,'Tabel 5 Dim Br'!C35&lt;0.5),"-",IFERROR('Tabel 5 Dim Br'!C35/'Tabel 5 Dim F'!C35*100,"-"))</f>
        <v>10.240144144144143</v>
      </c>
      <c r="D35" s="62">
        <f>IF(OR('Tabel 5 Dim F'!D35&lt;5,'Tabel 5 Dim Br'!D35&lt;0.5),"-",IFERROR('Tabel 5 Dim Br'!D35/'Tabel 5 Dim F'!D35*100,"-"))</f>
        <v>14.349975609756097</v>
      </c>
      <c r="E35" s="62">
        <f>IF(OR('Tabel 5 Dim F'!E35&lt;5,'Tabel 5 Dim Br'!E35&lt;0.5),"-",IFERROR('Tabel 5 Dim Br'!E35/'Tabel 5 Dim F'!E35*100,"-"))</f>
        <v>5.3759481481481481</v>
      </c>
      <c r="F35" s="62">
        <f>IF(OR('Tabel 5 Dim F'!F35&lt;5,'Tabel 5 Dim Br'!F35&lt;0.5),"-",IFERROR('Tabel 5 Dim Br'!F35/'Tabel 5 Dim F'!F35*100,"-"))</f>
        <v>5.1022319587628866</v>
      </c>
      <c r="G35" s="62">
        <f>IF(OR('Tabel 5 Dim F'!G35&lt;5,'Tabel 5 Dim Br'!G35&lt;0.5),"-",IFERROR('Tabel 5 Dim Br'!G35/'Tabel 5 Dim F'!G35*100,"-"))</f>
        <v>5.6032346938775515</v>
      </c>
      <c r="H35" s="62">
        <f>IF(OR('Tabel 5 Dim F'!H35&lt;5,'Tabel 5 Dim Br'!H35&lt;0.5),"-",IFERROR('Tabel 5 Dim Br'!H35/'Tabel 5 Dim F'!H35*100,"-"))</f>
        <v>3.029727272727273</v>
      </c>
      <c r="I35" s="62">
        <f>IF(OR('Tabel 5 Dim F'!I35&lt;5,'Tabel 5 Dim Br'!I35&lt;0.5),"-",IFERROR('Tabel 5 Dim Br'!I35/'Tabel 5 Dim F'!I35*100,"-"))</f>
        <v>2.3617637795275588</v>
      </c>
    </row>
    <row r="36" spans="1:9" ht="15.75" customHeight="1" x14ac:dyDescent="0.2">
      <c r="A36" s="52" t="s">
        <v>50</v>
      </c>
      <c r="B36" s="63">
        <f>IF(OR('Tabel 5 Dim F'!B36&lt;5,'Tabel 5 Dim Br'!B36&lt;0.5),"-",IFERROR('Tabel 5 Dim Br'!B36/'Tabel 5 Dim F'!B36*100,"-"))</f>
        <v>20.700564580559256</v>
      </c>
      <c r="C36" s="63">
        <f>IF(OR('Tabel 5 Dim F'!C36&lt;5,'Tabel 5 Dim Br'!C36&lt;0.5),"-",IFERROR('Tabel 5 Dim Br'!C36/'Tabel 5 Dim F'!C36*100,"-"))</f>
        <v>33.78211405835544</v>
      </c>
      <c r="D36" s="63">
        <f>IF(OR('Tabel 5 Dim F'!D36&lt;5,'Tabel 5 Dim Br'!D36&lt;0.5),"-",IFERROR('Tabel 5 Dim Br'!D36/'Tabel 5 Dim F'!D36*100,"-"))</f>
        <v>39.352114864864859</v>
      </c>
      <c r="E36" s="63">
        <f>IF(OR('Tabel 5 Dim F'!E36&lt;5,'Tabel 5 Dim Br'!E36&lt;0.5),"-",IFERROR('Tabel 5 Dim Br'!E36/'Tabel 5 Dim F'!E36*100,"-"))</f>
        <v>17.169283068783066</v>
      </c>
      <c r="F36" s="63">
        <f>IF(OR('Tabel 5 Dim F'!F36&lt;5,'Tabel 5 Dim Br'!F36&lt;0.5),"-",IFERROR('Tabel 5 Dim Br'!F36/'Tabel 5 Dim F'!F36*100,"-"))</f>
        <v>21.217693227091633</v>
      </c>
      <c r="G36" s="63">
        <f>IF(OR('Tabel 5 Dim F'!G36&lt;5,'Tabel 5 Dim Br'!G36&lt;0.5),"-",IFERROR('Tabel 5 Dim Br'!G36/'Tabel 5 Dim F'!G36*100,"-"))</f>
        <v>13.094824884792624</v>
      </c>
      <c r="H36" s="63">
        <f>IF(OR('Tabel 5 Dim F'!H36&lt;5,'Tabel 5 Dim Br'!H36&lt;0.5),"-",IFERROR('Tabel 5 Dim Br'!H36/'Tabel 5 Dim F'!H36*100,"-"))</f>
        <v>13.264004901960785</v>
      </c>
      <c r="I36" s="63">
        <f>IF(OR('Tabel 5 Dim F'!I36&lt;5,'Tabel 5 Dim Br'!I36&lt;0.5),"-",IFERROR('Tabel 5 Dim Br'!I36/'Tabel 5 Dim F'!I36*100,"-"))</f>
        <v>9.5841749460043211</v>
      </c>
    </row>
    <row r="37" spans="1:9" ht="15.75" customHeight="1" x14ac:dyDescent="0.2">
      <c r="A37" s="50" t="s">
        <v>51</v>
      </c>
      <c r="B37" s="62">
        <f>IF(OR('Tabel 5 Dim F'!B37&lt;5,'Tabel 5 Dim Br'!B37&lt;0.5),"-",IFERROR('Tabel 5 Dim Br'!B37/'Tabel 5 Dim F'!B37*100,"-"))</f>
        <v>20.39216424510423</v>
      </c>
      <c r="C37" s="62">
        <f>IF(OR('Tabel 5 Dim F'!C37&lt;5,'Tabel 5 Dim Br'!C37&lt;0.5),"-",IFERROR('Tabel 5 Dim Br'!C37/'Tabel 5 Dim F'!C37*100,"-"))</f>
        <v>38.008346007604565</v>
      </c>
      <c r="D37" s="62">
        <f>IF(OR('Tabel 5 Dim F'!D37&lt;5,'Tabel 5 Dim Br'!D37&lt;0.5),"-",IFERROR('Tabel 5 Dim Br'!D37/'Tabel 5 Dim F'!D37*100,"-"))</f>
        <v>22.770341880341881</v>
      </c>
      <c r="E37" s="62">
        <f>IF(OR('Tabel 5 Dim F'!E37&lt;5,'Tabel 5 Dim Br'!E37&lt;0.5),"-",IFERROR('Tabel 5 Dim Br'!E37/'Tabel 5 Dim F'!E37*100,"-"))</f>
        <v>20.093730897009966</v>
      </c>
      <c r="F37" s="62">
        <f>IF(OR('Tabel 5 Dim F'!F37&lt;5,'Tabel 5 Dim Br'!F37&lt;0.5),"-",IFERROR('Tabel 5 Dim Br'!F37/'Tabel 5 Dim F'!F37*100,"-"))</f>
        <v>10.007378209576684</v>
      </c>
      <c r="G37" s="62">
        <f>IF(OR('Tabel 5 Dim F'!G37&lt;5,'Tabel 5 Dim Br'!G37&lt;0.5),"-",IFERROR('Tabel 5 Dim Br'!G37/'Tabel 5 Dim F'!G37*100,"-"))</f>
        <v>12.793781818181818</v>
      </c>
      <c r="H37" s="62">
        <f>IF(OR('Tabel 5 Dim F'!H37&lt;5,'Tabel 5 Dim Br'!H37&lt;0.5),"-",IFERROR('Tabel 5 Dim Br'!H37/'Tabel 5 Dim F'!H37*100,"-"))</f>
        <v>9.5294179687499998</v>
      </c>
      <c r="I37" s="62">
        <f>IF(OR('Tabel 5 Dim F'!I37&lt;5,'Tabel 5 Dim Br'!I37&lt;0.5),"-",IFERROR('Tabel 5 Dim Br'!I37/'Tabel 5 Dim F'!I37*100,"-"))</f>
        <v>7.9897005649717512</v>
      </c>
    </row>
    <row r="38" spans="1:9" ht="15.75" customHeight="1" x14ac:dyDescent="0.2">
      <c r="A38" s="52" t="s">
        <v>52</v>
      </c>
      <c r="B38" s="63">
        <f>IF(OR('Tabel 5 Dim F'!B38&lt;5,'Tabel 5 Dim Br'!B38&lt;0.5),"-",IFERROR('Tabel 5 Dim Br'!B38/'Tabel 5 Dim F'!B38*100,"-"))</f>
        <v>15.70199074074074</v>
      </c>
      <c r="C38" s="63">
        <f>IF(OR('Tabel 5 Dim F'!C38&lt;5,'Tabel 5 Dim Br'!C38&lt;0.5),"-",IFERROR('Tabel 5 Dim Br'!C38/'Tabel 5 Dim F'!C38*100,"-"))</f>
        <v>50.654579710144922</v>
      </c>
      <c r="D38" s="63">
        <f>IF(OR('Tabel 5 Dim F'!D38&lt;5,'Tabel 5 Dim Br'!D38&lt;0.5),"-",IFERROR('Tabel 5 Dim Br'!D38/'Tabel 5 Dim F'!D38*100,"-"))</f>
        <v>49.520359999999997</v>
      </c>
      <c r="E38" s="63">
        <f>IF(OR('Tabel 5 Dim F'!E38&lt;5,'Tabel 5 Dim Br'!E38&lt;0.5),"-",IFERROR('Tabel 5 Dim Br'!E38/'Tabel 5 Dim F'!E38*100,"-"))</f>
        <v>32.018850746268654</v>
      </c>
      <c r="F38" s="63">
        <f>IF(OR('Tabel 5 Dim F'!F38&lt;5,'Tabel 5 Dim Br'!F38&lt;0.5),"-",IFERROR('Tabel 5 Dim Br'!F38/'Tabel 5 Dim F'!F38*100,"-"))</f>
        <v>21.40087341772152</v>
      </c>
      <c r="G38" s="63">
        <f>IF(OR('Tabel 5 Dim F'!G38&lt;5,'Tabel 5 Dim Br'!G38&lt;0.5),"-",IFERROR('Tabel 5 Dim Br'!G38/'Tabel 5 Dim F'!G38*100,"-"))</f>
        <v>22.11822972972973</v>
      </c>
      <c r="H38" s="63">
        <f>IF(OR('Tabel 5 Dim F'!H38&lt;5,'Tabel 5 Dim Br'!H38&lt;0.5),"-",IFERROR('Tabel 5 Dim Br'!H38/'Tabel 5 Dim F'!H38*100,"-"))</f>
        <v>25.792923076923074</v>
      </c>
      <c r="I38" s="63">
        <f>IF(OR('Tabel 5 Dim F'!I38&lt;5,'Tabel 5 Dim Br'!I38&lt;0.5),"-",IFERROR('Tabel 5 Dim Br'!I38/'Tabel 5 Dim F'!I38*100,"-"))</f>
        <v>15.906113636363637</v>
      </c>
    </row>
    <row r="39" spans="1:9" ht="15.75" customHeight="1" x14ac:dyDescent="0.2">
      <c r="A39" s="50" t="s">
        <v>53</v>
      </c>
      <c r="B39" s="62">
        <f>IF(OR('Tabel 5 Dim F'!B39&lt;5,'Tabel 5 Dim Br'!B39&lt;0.5),"-",IFERROR('Tabel 5 Dim Br'!B39/'Tabel 5 Dim F'!B39*100,"-"))</f>
        <v>20.970762331838564</v>
      </c>
      <c r="C39" s="62">
        <f>IF(OR('Tabel 5 Dim F'!C39&lt;5,'Tabel 5 Dim Br'!C39&lt;0.5),"-",IFERROR('Tabel 5 Dim Br'!C39/'Tabel 5 Dim F'!C39*100,"-"))</f>
        <v>43.862243243243249</v>
      </c>
      <c r="D39" s="62">
        <f>IF(OR('Tabel 5 Dim F'!D39&lt;5,'Tabel 5 Dim Br'!D39&lt;0.5),"-",IFERROR('Tabel 5 Dim Br'!D39/'Tabel 5 Dim F'!D39*100,"-"))</f>
        <v>44.199338028169016</v>
      </c>
      <c r="E39" s="62">
        <f>IF(OR('Tabel 5 Dim F'!E39&lt;5,'Tabel 5 Dim Br'!E39&lt;0.5),"-",IFERROR('Tabel 5 Dim Br'!E39/'Tabel 5 Dim F'!E39*100,"-"))</f>
        <v>28.134018181818181</v>
      </c>
      <c r="F39" s="62">
        <f>IF(OR('Tabel 5 Dim F'!F39&lt;5,'Tabel 5 Dim Br'!F39&lt;0.5),"-",IFERROR('Tabel 5 Dim Br'!F39/'Tabel 5 Dim F'!F39*100,"-"))</f>
        <v>27.227227272727273</v>
      </c>
      <c r="G39" s="62">
        <f>IF(OR('Tabel 5 Dim F'!G39&lt;5,'Tabel 5 Dim Br'!G39&lt;0.5),"-",IFERROR('Tabel 5 Dim Br'!G39/'Tabel 5 Dim F'!G39*100,"-"))</f>
        <v>39.467714285714287</v>
      </c>
      <c r="H39" s="62">
        <f>IF(OR('Tabel 5 Dim F'!H39&lt;5,'Tabel 5 Dim Br'!H39&lt;0.5),"-",IFERROR('Tabel 5 Dim Br'!H39/'Tabel 5 Dim F'!H39*100,"-"))</f>
        <v>8.2211896551724148</v>
      </c>
      <c r="I39" s="62">
        <f>IF(OR('Tabel 5 Dim F'!I39&lt;5,'Tabel 5 Dim Br'!I39&lt;0.5),"-",IFERROR('Tabel 5 Dim Br'!I39/'Tabel 5 Dim F'!I39*100,"-"))</f>
        <v>18.278470588235294</v>
      </c>
    </row>
    <row r="40" spans="1:9" ht="15.75" customHeight="1" x14ac:dyDescent="0.2">
      <c r="A40" s="52" t="s">
        <v>54</v>
      </c>
      <c r="B40" s="63">
        <f>IF(OR('Tabel 5 Dim F'!B40&lt;5,'Tabel 5 Dim Br'!B40&lt;0.5),"-",IFERROR('Tabel 5 Dim Br'!B40/'Tabel 5 Dim F'!B40*100,"-"))</f>
        <v>15.274050505050504</v>
      </c>
      <c r="C40" s="63">
        <f>IF(OR('Tabel 5 Dim F'!C40&lt;5,'Tabel 5 Dim Br'!C40&lt;0.5),"-",IFERROR('Tabel 5 Dim Br'!C40/'Tabel 5 Dim F'!C40*100,"-"))</f>
        <v>46.325095238095237</v>
      </c>
      <c r="D40" s="63">
        <f>IF(OR('Tabel 5 Dim F'!D40&lt;5,'Tabel 5 Dim Br'!D40&lt;0.5),"-",IFERROR('Tabel 5 Dim Br'!D40/'Tabel 5 Dim F'!D40*100,"-"))</f>
        <v>44.670073170731712</v>
      </c>
      <c r="E40" s="63">
        <f>IF(OR('Tabel 5 Dim F'!E40&lt;5,'Tabel 5 Dim Br'!E40&lt;0.5),"-",IFERROR('Tabel 5 Dim Br'!E40/'Tabel 5 Dim F'!E40*100,"-"))</f>
        <v>27.312168831168833</v>
      </c>
      <c r="F40" s="63">
        <f>IF(OR('Tabel 5 Dim F'!F40&lt;5,'Tabel 5 Dim Br'!F40&lt;0.5),"-",IFERROR('Tabel 5 Dim Br'!F40/'Tabel 5 Dim F'!F40*100,"-"))</f>
        <v>19.168234234234234</v>
      </c>
      <c r="G40" s="63">
        <f>IF(OR('Tabel 5 Dim F'!G40&lt;5,'Tabel 5 Dim Br'!G40&lt;0.5),"-",IFERROR('Tabel 5 Dim Br'!G40/'Tabel 5 Dim F'!G40*100,"-"))</f>
        <v>20.983756756756755</v>
      </c>
      <c r="H40" s="63">
        <f>IF(OR('Tabel 5 Dim F'!H40&lt;5,'Tabel 5 Dim Br'!H40&lt;0.5),"-",IFERROR('Tabel 5 Dim Br'!H40/'Tabel 5 Dim F'!H40*100,"-"))</f>
        <v>12.260428571428573</v>
      </c>
      <c r="I40" s="63">
        <f>IF(OR('Tabel 5 Dim F'!I40&lt;5,'Tabel 5 Dim Br'!I40&lt;0.5),"-",IFERROR('Tabel 5 Dim Br'!I40/'Tabel 5 Dim F'!I40*100,"-"))</f>
        <v>10.3824875</v>
      </c>
    </row>
    <row r="41" spans="1:9" ht="15.75" customHeight="1" x14ac:dyDescent="0.2">
      <c r="A41" s="50" t="s">
        <v>55</v>
      </c>
      <c r="B41" s="62">
        <f>IF(OR('Tabel 5 Dim F'!B41&lt;5,'Tabel 5 Dim Br'!B41&lt;0.5),"-",IFERROR('Tabel 5 Dim Br'!B41/'Tabel 5 Dim F'!B41*100,"-"))</f>
        <v>18.545854938271606</v>
      </c>
      <c r="C41" s="62">
        <f>IF(OR('Tabel 5 Dim F'!C41&lt;5,'Tabel 5 Dim Br'!C41&lt;0.5),"-",IFERROR('Tabel 5 Dim Br'!C41/'Tabel 5 Dim F'!C41*100,"-"))</f>
        <v>33.821684210526314</v>
      </c>
      <c r="D41" s="62">
        <f>IF(OR('Tabel 5 Dim F'!D41&lt;5,'Tabel 5 Dim Br'!D41&lt;0.5),"-",IFERROR('Tabel 5 Dim Br'!D41/'Tabel 5 Dim F'!D41*100,"-"))</f>
        <v>25.254166666666666</v>
      </c>
      <c r="E41" s="62">
        <f>IF(OR('Tabel 5 Dim F'!E41&lt;5,'Tabel 5 Dim Br'!E41&lt;0.5),"-",IFERROR('Tabel 5 Dim Br'!E41/'Tabel 5 Dim F'!E41*100,"-"))</f>
        <v>21.299288135593219</v>
      </c>
      <c r="F41" s="62">
        <f>IF(OR('Tabel 5 Dim F'!F41&lt;5,'Tabel 5 Dim Br'!F41&lt;0.5),"-",IFERROR('Tabel 5 Dim Br'!F41/'Tabel 5 Dim F'!F41*100,"-"))</f>
        <v>14.799831746031748</v>
      </c>
      <c r="G41" s="62">
        <f>IF(OR('Tabel 5 Dim F'!G41&lt;5,'Tabel 5 Dim Br'!G41&lt;0.5),"-",IFERROR('Tabel 5 Dim Br'!G41/'Tabel 5 Dim F'!G41*100,"-"))</f>
        <v>18.429175000000001</v>
      </c>
      <c r="H41" s="62">
        <f>IF(OR('Tabel 5 Dim F'!H41&lt;5,'Tabel 5 Dim Br'!H41&lt;0.5),"-",IFERROR('Tabel 5 Dim Br'!H41/'Tabel 5 Dim F'!H41*100,"-"))</f>
        <v>21.876185185185186</v>
      </c>
      <c r="I41" s="62">
        <f>IF(OR('Tabel 5 Dim F'!I41&lt;5,'Tabel 5 Dim Br'!I41&lt;0.5),"-",IFERROR('Tabel 5 Dim Br'!I41/'Tabel 5 Dim F'!I41*100,"-"))</f>
        <v>12.805323076923077</v>
      </c>
    </row>
    <row r="42" spans="1:9" ht="15.75" customHeight="1" x14ac:dyDescent="0.2">
      <c r="A42" s="52" t="s">
        <v>56</v>
      </c>
      <c r="B42" s="63">
        <f>IF(OR('Tabel 5 Dim F'!B42&lt;5,'Tabel 5 Dim Br'!B42&lt;0.5),"-",IFERROR('Tabel 5 Dim Br'!B42/'Tabel 5 Dim F'!B42*100,"-"))</f>
        <v>7.2493428571428566</v>
      </c>
      <c r="C42" s="63">
        <f>IF(OR('Tabel 5 Dim F'!C42&lt;5,'Tabel 5 Dim Br'!C42&lt;0.5),"-",IFERROR('Tabel 5 Dim Br'!C42/'Tabel 5 Dim F'!C42*100,"-"))</f>
        <v>44.243760000000002</v>
      </c>
      <c r="D42" s="63" t="str">
        <f>IF(OR('Tabel 5 Dim F'!D42&lt;5,'Tabel 5 Dim Br'!D42&lt;0.5),"-",IFERROR('Tabel 5 Dim Br'!D42/'Tabel 5 Dim F'!D42*100,"-"))</f>
        <v>-</v>
      </c>
      <c r="E42" s="63">
        <f>IF(OR('Tabel 5 Dim F'!E42&lt;5,'Tabel 5 Dim Br'!E42&lt;0.5),"-",IFERROR('Tabel 5 Dim Br'!E42/'Tabel 5 Dim F'!E42*100,"-"))</f>
        <v>18.200749999999999</v>
      </c>
      <c r="F42" s="63">
        <f>IF(OR('Tabel 5 Dim F'!F42&lt;5,'Tabel 5 Dim Br'!F42&lt;0.5),"-",IFERROR('Tabel 5 Dim Br'!F42/'Tabel 5 Dim F'!F42*100,"-"))</f>
        <v>28.228529411764704</v>
      </c>
      <c r="G42" s="63">
        <f>IF(OR('Tabel 5 Dim F'!G42&lt;5,'Tabel 5 Dim Br'!G42&lt;0.5),"-",IFERROR('Tabel 5 Dim Br'!G42/'Tabel 5 Dim F'!G42*100,"-"))</f>
        <v>12.497624999999999</v>
      </c>
      <c r="H42" s="63" t="str">
        <f>IF(OR('Tabel 5 Dim F'!H42&lt;5,'Tabel 5 Dim Br'!H42&lt;0.5),"-",IFERROR('Tabel 5 Dim Br'!H42/'Tabel 5 Dim F'!H42*100,"-"))</f>
        <v>-</v>
      </c>
      <c r="I42" s="63">
        <f>IF(OR('Tabel 5 Dim F'!I42&lt;5,'Tabel 5 Dim Br'!I42&lt;0.5),"-",IFERROR('Tabel 5 Dim Br'!I42/'Tabel 5 Dim F'!I42*100,"-"))</f>
        <v>33.327111111111108</v>
      </c>
    </row>
    <row r="43" spans="1:9" ht="15.75" customHeight="1" x14ac:dyDescent="0.2">
      <c r="A43" s="50" t="s">
        <v>57</v>
      </c>
      <c r="B43" s="62">
        <f>IF(OR('Tabel 5 Dim F'!B43&lt;5,'Tabel 5 Dim Br'!B43&lt;0.5),"-",IFERROR('Tabel 5 Dim Br'!B43/'Tabel 5 Dim F'!B43*100,"-"))</f>
        <v>3.6330779661016952</v>
      </c>
      <c r="C43" s="62">
        <f>IF(OR('Tabel 5 Dim F'!C43&lt;5,'Tabel 5 Dim Br'!C43&lt;0.5),"-",IFERROR('Tabel 5 Dim Br'!C43/'Tabel 5 Dim F'!C43*100,"-"))</f>
        <v>45.939159574468093</v>
      </c>
      <c r="D43" s="62">
        <f>IF(OR('Tabel 5 Dim F'!D43&lt;5,'Tabel 5 Dim Br'!D43&lt;0.5),"-",IFERROR('Tabel 5 Dim Br'!D43/'Tabel 5 Dim F'!D43*100,"-"))</f>
        <v>43.700608695652178</v>
      </c>
      <c r="E43" s="62">
        <f>IF(OR('Tabel 5 Dim F'!E43&lt;5,'Tabel 5 Dim Br'!E43&lt;0.5),"-",IFERROR('Tabel 5 Dim Br'!E43/'Tabel 5 Dim F'!E43*100,"-"))</f>
        <v>37.278790909090908</v>
      </c>
      <c r="F43" s="62">
        <f>IF(OR('Tabel 5 Dim F'!F43&lt;5,'Tabel 5 Dim Br'!F43&lt;0.5),"-",IFERROR('Tabel 5 Dim Br'!F43/'Tabel 5 Dim F'!F43*100,"-"))</f>
        <v>27.314519337016574</v>
      </c>
      <c r="G43" s="62">
        <f>IF(OR('Tabel 5 Dim F'!G43&lt;5,'Tabel 5 Dim Br'!G43&lt;0.5),"-",IFERROR('Tabel 5 Dim Br'!G43/'Tabel 5 Dim F'!G43*100,"-"))</f>
        <v>20.690052631578947</v>
      </c>
      <c r="H43" s="62">
        <f>IF(OR('Tabel 5 Dim F'!H43&lt;5,'Tabel 5 Dim Br'!H43&lt;0.5),"-",IFERROR('Tabel 5 Dim Br'!H43/'Tabel 5 Dim F'!H43*100,"-"))</f>
        <v>23.072615384615382</v>
      </c>
      <c r="I43" s="62">
        <f>IF(OR('Tabel 5 Dim F'!I43&lt;5,'Tabel 5 Dim Br'!I43&lt;0.5),"-",IFERROR('Tabel 5 Dim Br'!I43/'Tabel 5 Dim F'!I43*100,"-"))</f>
        <v>13.575260869565216</v>
      </c>
    </row>
    <row r="44" spans="1:9" ht="15.75" customHeight="1" x14ac:dyDescent="0.2">
      <c r="A44" s="52" t="s">
        <v>58</v>
      </c>
      <c r="B44" s="63">
        <f>IF(OR('Tabel 5 Dim F'!B44&lt;5,'Tabel 5 Dim Br'!B44&lt;0.5),"-",IFERROR('Tabel 5 Dim Br'!B44/'Tabel 5 Dim F'!B44*100,"-"))</f>
        <v>7.1451090909090906</v>
      </c>
      <c r="C44" s="63">
        <f>IF(OR('Tabel 5 Dim F'!C44&lt;5,'Tabel 5 Dim Br'!C44&lt;0.5),"-",IFERROR('Tabel 5 Dim Br'!C44/'Tabel 5 Dim F'!C44*100,"-"))</f>
        <v>31.016271604938272</v>
      </c>
      <c r="D44" s="63">
        <f>IF(OR('Tabel 5 Dim F'!D44&lt;5,'Tabel 5 Dim Br'!D44&lt;0.5),"-",IFERROR('Tabel 5 Dim Br'!D44/'Tabel 5 Dim F'!D44*100,"-"))</f>
        <v>11.815304347826086</v>
      </c>
      <c r="E44" s="63">
        <f>IF(OR('Tabel 5 Dim F'!E44&lt;5,'Tabel 5 Dim Br'!E44&lt;0.5),"-",IFERROR('Tabel 5 Dim Br'!E44/'Tabel 5 Dim F'!E44*100,"-"))</f>
        <v>14.38188679245283</v>
      </c>
      <c r="F44" s="63">
        <f>IF(OR('Tabel 5 Dim F'!F44&lt;5,'Tabel 5 Dim Br'!F44&lt;0.5),"-",IFERROR('Tabel 5 Dim Br'!F44/'Tabel 5 Dim F'!F44*100,"-"))</f>
        <v>27.485129496402877</v>
      </c>
      <c r="G44" s="63">
        <f>IF(OR('Tabel 5 Dim F'!G44&lt;5,'Tabel 5 Dim Br'!G44&lt;0.5),"-",IFERROR('Tabel 5 Dim Br'!G44/'Tabel 5 Dim F'!G44*100,"-"))</f>
        <v>21.793811594202896</v>
      </c>
      <c r="H44" s="63">
        <f>IF(OR('Tabel 5 Dim F'!H44&lt;5,'Tabel 5 Dim Br'!H44&lt;0.5),"-",IFERROR('Tabel 5 Dim Br'!H44/'Tabel 5 Dim F'!H44*100,"-"))</f>
        <v>9.9981000000000009</v>
      </c>
      <c r="I44" s="63">
        <f>IF(OR('Tabel 5 Dim F'!I44&lt;5,'Tabel 5 Dim Br'!I44&lt;0.5),"-",IFERROR('Tabel 5 Dim Br'!I44/'Tabel 5 Dim F'!I44*100,"-"))</f>
        <v>10.52515625</v>
      </c>
    </row>
    <row r="45" spans="1:9" ht="15.75" customHeight="1" x14ac:dyDescent="0.2">
      <c r="A45" s="50" t="s">
        <v>59</v>
      </c>
      <c r="B45" s="62">
        <f>IF(OR('Tabel 5 Dim F'!B45&lt;5,'Tabel 5 Dim Br'!B45&lt;0.5),"-",IFERROR('Tabel 5 Dim Br'!B45/'Tabel 5 Dim F'!B45*100,"-"))</f>
        <v>12.947831481481481</v>
      </c>
      <c r="C45" s="62">
        <f>IF(OR('Tabel 5 Dim F'!C45&lt;5,'Tabel 5 Dim Br'!C45&lt;0.5),"-",IFERROR('Tabel 5 Dim Br'!C45/'Tabel 5 Dim F'!C45*100,"-"))</f>
        <v>21.121711246200608</v>
      </c>
      <c r="D45" s="62">
        <f>IF(OR('Tabel 5 Dim F'!D45&lt;5,'Tabel 5 Dim Br'!D45&lt;0.5),"-",IFERROR('Tabel 5 Dim Br'!D45/'Tabel 5 Dim F'!D45*100,"-"))</f>
        <v>7.1554751381215462</v>
      </c>
      <c r="E45" s="62">
        <f>IF(OR('Tabel 5 Dim F'!E45&lt;5,'Tabel 5 Dim Br'!E45&lt;0.5),"-",IFERROR('Tabel 5 Dim Br'!E45/'Tabel 5 Dim F'!E45*100,"-"))</f>
        <v>11.144128342245988</v>
      </c>
      <c r="F45" s="62">
        <f>IF(OR('Tabel 5 Dim F'!F45&lt;5,'Tabel 5 Dim Br'!F45&lt;0.5),"-",IFERROR('Tabel 5 Dim Br'!F45/'Tabel 5 Dim F'!F45*100,"-"))</f>
        <v>15.566729651162792</v>
      </c>
      <c r="G45" s="62">
        <f>IF(OR('Tabel 5 Dim F'!G45&lt;5,'Tabel 5 Dim Br'!G45&lt;0.5),"-",IFERROR('Tabel 5 Dim Br'!G45/'Tabel 5 Dim F'!G45*100,"-"))</f>
        <v>9.9824599303135884</v>
      </c>
      <c r="H45" s="62">
        <f>IF(OR('Tabel 5 Dim F'!H45&lt;5,'Tabel 5 Dim Br'!H45&lt;0.5),"-",IFERROR('Tabel 5 Dim Br'!H45/'Tabel 5 Dim F'!H45*100,"-"))</f>
        <v>7.1046274509803915</v>
      </c>
      <c r="I45" s="62">
        <f>IF(OR('Tabel 5 Dim F'!I45&lt;5,'Tabel 5 Dim Br'!I45&lt;0.5),"-",IFERROR('Tabel 5 Dim Br'!I45/'Tabel 5 Dim F'!I45*100,"-"))</f>
        <v>6.6957878787878791</v>
      </c>
    </row>
    <row r="46" spans="1:9" ht="15.75" customHeight="1" x14ac:dyDescent="0.2">
      <c r="A46" s="59"/>
      <c r="B46" s="64"/>
      <c r="C46" s="64"/>
      <c r="D46" s="64"/>
      <c r="E46" s="64"/>
      <c r="F46" s="64"/>
      <c r="G46" s="64"/>
      <c r="H46" s="64"/>
      <c r="I46" s="64"/>
    </row>
    <row r="47" spans="1:9" ht="15.75" customHeight="1" x14ac:dyDescent="0.2">
      <c r="A47" s="53" t="s">
        <v>20</v>
      </c>
      <c r="B47" s="114">
        <f>IF(OR('Tabel 5 Dim F'!B47&lt;5,'Tabel 5 Dim Br'!B47&lt;0.5),"-",IFERROR('Tabel 5 Dim Br'!B47/'Tabel 5 Dim F'!B47*100,"-"))</f>
        <v>18.165783153944904</v>
      </c>
      <c r="C47" s="114">
        <f>IF(OR('Tabel 5 Dim F'!C47&lt;5,'Tabel 5 Dim Br'!C47&lt;0.5),"-",IFERROR('Tabel 5 Dim Br'!C47/'Tabel 5 Dim F'!C47*100,"-"))</f>
        <v>32.260466455696211</v>
      </c>
      <c r="D47" s="114">
        <f>IF(OR('Tabel 5 Dim F'!D47&lt;5,'Tabel 5 Dim Br'!D47&lt;0.5),"-",IFERROR('Tabel 5 Dim Br'!D47/'Tabel 5 Dim F'!D47*100,"-"))</f>
        <v>32.659393526405452</v>
      </c>
      <c r="E47" s="114">
        <f>IF(OR('Tabel 5 Dim F'!E47&lt;5,'Tabel 5 Dim Br'!E47&lt;0.5),"-",IFERROR('Tabel 5 Dim Br'!E47/'Tabel 5 Dim F'!E47*100,"-"))</f>
        <v>21.144257612966602</v>
      </c>
      <c r="F47" s="114">
        <f>IF(OR('Tabel 5 Dim F'!F47&lt;5,'Tabel 5 Dim Br'!F47&lt;0.5),"-",IFERROR('Tabel 5 Dim Br'!F47/'Tabel 5 Dim F'!F47*100,"-"))</f>
        <v>15.840870498614965</v>
      </c>
      <c r="G47" s="114">
        <f>IF(OR('Tabel 5 Dim F'!G47&lt;5,'Tabel 5 Dim Br'!G47&lt;0.5),"-",IFERROR('Tabel 5 Dim Br'!G47/'Tabel 5 Dim F'!G47*100,"-"))</f>
        <v>11.520294591783669</v>
      </c>
      <c r="H47" s="114">
        <f>IF(OR('Tabel 5 Dim F'!H47&lt;5,'Tabel 5 Dim Br'!H47&lt;0.5),"-",IFERROR('Tabel 5 Dim Br'!H47/'Tabel 5 Dim F'!H47*100,"-"))</f>
        <v>14.97452134831461</v>
      </c>
      <c r="I47" s="114">
        <f>IF(OR('Tabel 5 Dim F'!I47&lt;5,'Tabel 5 Dim Br'!I47&lt;0.5),"-",IFERROR('Tabel 5 Dim Br'!I47/'Tabel 5 Dim F'!I47*100,"-"))</f>
        <v>10.539805274311279</v>
      </c>
    </row>
    <row r="48" spans="1:9" ht="15.75" customHeight="1" x14ac:dyDescent="0.2">
      <c r="A48" s="44"/>
      <c r="B48" s="105"/>
      <c r="C48" s="105"/>
      <c r="D48" s="105"/>
      <c r="E48" s="105"/>
      <c r="F48" s="105"/>
      <c r="G48" s="105"/>
      <c r="H48" s="105"/>
      <c r="I48" s="105"/>
    </row>
    <row r="49" spans="1:9" ht="15.75" customHeight="1" x14ac:dyDescent="0.2">
      <c r="A49" s="35" t="s">
        <v>60</v>
      </c>
      <c r="B49" s="62">
        <f>IF(OR('Tabel 5 Dim F'!B49&lt;5,'Tabel 5 Dim Br'!B49&lt;0.5),"-",IFERROR('Tabel 5 Dim Br'!B49/'Tabel 5 Dim F'!B49*100,"-"))</f>
        <v>19.81035093509351</v>
      </c>
      <c r="C49" s="62">
        <f>IF(OR('Tabel 5 Dim F'!C49&lt;5,'Tabel 5 Dim Br'!C49&lt;0.5),"-",IFERROR('Tabel 5 Dim Br'!C49/'Tabel 5 Dim F'!C49*100,"-"))</f>
        <v>27.47782992565056</v>
      </c>
      <c r="D49" s="62">
        <f>IF(OR('Tabel 5 Dim F'!D49&lt;5,'Tabel 5 Dim Br'!D49&lt;0.5),"-",IFERROR('Tabel 5 Dim Br'!D49/'Tabel 5 Dim F'!D49*100,"-"))</f>
        <v>34.28293670886076</v>
      </c>
      <c r="E49" s="62">
        <f>IF(OR('Tabel 5 Dim F'!E49&lt;5,'Tabel 5 Dim Br'!E49&lt;0.5),"-",IFERROR('Tabel 5 Dim Br'!E49/'Tabel 5 Dim F'!E49*100,"-"))</f>
        <v>13.012409952606635</v>
      </c>
      <c r="F49" s="62">
        <f>IF(OR('Tabel 5 Dim F'!F49&lt;5,'Tabel 5 Dim Br'!F49&lt;0.5),"-",IFERROR('Tabel 5 Dim Br'!F49/'Tabel 5 Dim F'!F49*100,"-"))</f>
        <v>10.659818915801615</v>
      </c>
      <c r="G49" s="62">
        <f>IF(OR('Tabel 5 Dim F'!G49&lt;5,'Tabel 5 Dim Br'!G49&lt;0.5),"-",IFERROR('Tabel 5 Dim Br'!G49/'Tabel 5 Dim F'!G49*100,"-"))</f>
        <v>4.6083372216330858</v>
      </c>
      <c r="H49" s="62">
        <f>IF(OR('Tabel 5 Dim F'!H49&lt;5,'Tabel 5 Dim Br'!H49&lt;0.5),"-",IFERROR('Tabel 5 Dim Br'!H49/'Tabel 5 Dim F'!H49*100,"-"))</f>
        <v>9.6594499999999996</v>
      </c>
      <c r="I49" s="62">
        <f>IF(OR('Tabel 5 Dim F'!I49&lt;5,'Tabel 5 Dim Br'!I49&lt;0.5),"-",IFERROR('Tabel 5 Dim Br'!I49/'Tabel 5 Dim F'!I49*100,"-"))</f>
        <v>7.0467614457831322</v>
      </c>
    </row>
    <row r="50" spans="1:9" ht="15.75" customHeight="1" x14ac:dyDescent="0.2">
      <c r="A50" s="38" t="s">
        <v>61</v>
      </c>
      <c r="B50" s="63">
        <f>IF(OR('Tabel 5 Dim F'!B50&lt;5,'Tabel 5 Dim Br'!B50&lt;0.5),"-",IFERROR('Tabel 5 Dim Br'!B50/'Tabel 5 Dim F'!B50*100,"-"))</f>
        <v>15.879796752519598</v>
      </c>
      <c r="C50" s="63">
        <f>IF(OR('Tabel 5 Dim F'!C50&lt;5,'Tabel 5 Dim Br'!C50&lt;0.5),"-",IFERROR('Tabel 5 Dim Br'!C50/'Tabel 5 Dim F'!C50*100,"-"))</f>
        <v>50.917265217391304</v>
      </c>
      <c r="D50" s="63">
        <f>IF(OR('Tabel 5 Dim F'!D50&lt;5,'Tabel 5 Dim Br'!D50&lt;0.5),"-",IFERROR('Tabel 5 Dim Br'!D50/'Tabel 5 Dim F'!D50*100,"-"))</f>
        <v>45.695419203747072</v>
      </c>
      <c r="E50" s="63">
        <f>IF(OR('Tabel 5 Dim F'!E50&lt;5,'Tabel 5 Dim Br'!E50&lt;0.5),"-",IFERROR('Tabel 5 Dim Br'!E50/'Tabel 5 Dim F'!E50*100,"-"))</f>
        <v>30.781298013245035</v>
      </c>
      <c r="F50" s="63">
        <f>IF(OR('Tabel 5 Dim F'!F50&lt;5,'Tabel 5 Dim Br'!F50&lt;0.5),"-",IFERROR('Tabel 5 Dim Br'!F50/'Tabel 5 Dim F'!F50*100,"-"))</f>
        <v>23.855882033898304</v>
      </c>
      <c r="G50" s="63">
        <f>IF(OR('Tabel 5 Dim F'!G50&lt;5,'Tabel 5 Dim Br'!G50&lt;0.5),"-",IFERROR('Tabel 5 Dim Br'!G50/'Tabel 5 Dim F'!G50*100,"-"))</f>
        <v>22.856988135593223</v>
      </c>
      <c r="H50" s="63">
        <f>IF(OR('Tabel 5 Dim F'!H50&lt;5,'Tabel 5 Dim Br'!H50&lt;0.5),"-",IFERROR('Tabel 5 Dim Br'!H50/'Tabel 5 Dim F'!H50*100,"-"))</f>
        <v>22.23442474226804</v>
      </c>
      <c r="I50" s="63">
        <f>IF(OR('Tabel 5 Dim F'!I50&lt;5,'Tabel 5 Dim Br'!I50&lt;0.5),"-",IFERROR('Tabel 5 Dim Br'!I50/'Tabel 5 Dim F'!I50*100,"-"))</f>
        <v>15.939271272114574</v>
      </c>
    </row>
    <row r="51" spans="1:9" ht="15.75" customHeight="1" x14ac:dyDescent="0.2">
      <c r="A51" s="35" t="s">
        <v>62</v>
      </c>
      <c r="B51" s="62">
        <f>IF(OR('Tabel 5 Dim F'!B51&lt;5,'Tabel 5 Dim Br'!B51&lt;0.5),"-",IFERROR('Tabel 5 Dim Br'!B51/'Tabel 5 Dim F'!B51*100,"-"))</f>
        <v>18.910833967046894</v>
      </c>
      <c r="C51" s="62">
        <f>IF(OR('Tabel 5 Dim F'!C51&lt;5,'Tabel 5 Dim Br'!C51&lt;0.5),"-",IFERROR('Tabel 5 Dim Br'!C51/'Tabel 5 Dim F'!C51*100,"-"))</f>
        <v>30.634176199261994</v>
      </c>
      <c r="D51" s="62">
        <f>IF(OR('Tabel 5 Dim F'!D51&lt;5,'Tabel 5 Dim Br'!D51&lt;0.5),"-",IFERROR('Tabel 5 Dim Br'!D51/'Tabel 5 Dim F'!D51*100,"-"))</f>
        <v>26.886142581888251</v>
      </c>
      <c r="E51" s="62">
        <f>IF(OR('Tabel 5 Dim F'!E51&lt;5,'Tabel 5 Dim Br'!E51&lt;0.5),"-",IFERROR('Tabel 5 Dim Br'!E51/'Tabel 5 Dim F'!E51*100,"-"))</f>
        <v>15.646235563703026</v>
      </c>
      <c r="F51" s="62">
        <f>IF(OR('Tabel 5 Dim F'!F51&lt;5,'Tabel 5 Dim Br'!F51&lt;0.5),"-",IFERROR('Tabel 5 Dim Br'!F51/'Tabel 5 Dim F'!F51*100,"-"))</f>
        <v>12.345748423265594</v>
      </c>
      <c r="G51" s="62">
        <f>IF(OR('Tabel 5 Dim F'!G51&lt;5,'Tabel 5 Dim Br'!G51&lt;0.5),"-",IFERROR('Tabel 5 Dim Br'!G51/'Tabel 5 Dim F'!G51*100,"-"))</f>
        <v>11.554982597054886</v>
      </c>
      <c r="H51" s="62">
        <f>IF(OR('Tabel 5 Dim F'!H51&lt;5,'Tabel 5 Dim Br'!H51&lt;0.5),"-",IFERROR('Tabel 5 Dim Br'!H51/'Tabel 5 Dim F'!H51*100,"-"))</f>
        <v>10.428732864674869</v>
      </c>
      <c r="I51" s="62">
        <f>IF(OR('Tabel 5 Dim F'!I51&lt;5,'Tabel 5 Dim Br'!I51&lt;0.5),"-",IFERROR('Tabel 5 Dim Br'!I51/'Tabel 5 Dim F'!I51*100,"-"))</f>
        <v>6.9691683397683404</v>
      </c>
    </row>
    <row r="52" spans="1:9" x14ac:dyDescent="0.2">
      <c r="A52" t="s">
        <v>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6"/>
  <dimension ref="A1:P53"/>
  <sheetViews>
    <sheetView showGridLines="0" workbookViewId="0"/>
  </sheetViews>
  <sheetFormatPr defaultRowHeight="12.75" x14ac:dyDescent="0.2"/>
  <cols>
    <col min="1" max="1" width="17.140625" style="44" customWidth="1"/>
    <col min="2" max="3" width="12.5703125" customWidth="1"/>
    <col min="4" max="9" width="1.28515625" customWidth="1"/>
    <col min="10" max="10" width="1.42578125" customWidth="1"/>
  </cols>
  <sheetData>
    <row r="1" spans="1:3" s="41" customFormat="1" ht="15.75" customHeight="1" x14ac:dyDescent="0.25">
      <c r="A1" s="33" t="s">
        <v>21</v>
      </c>
    </row>
    <row r="2" spans="1:3" ht="15.75" customHeight="1" x14ac:dyDescent="0.2"/>
    <row r="3" spans="1:3" ht="15.75" customHeight="1" x14ac:dyDescent="0.25">
      <c r="A3" s="33" t="s">
        <v>77</v>
      </c>
    </row>
    <row r="4" spans="1:3" ht="15.75" customHeight="1" x14ac:dyDescent="0.25">
      <c r="A4" s="33" t="s">
        <v>78</v>
      </c>
    </row>
    <row r="5" spans="1:3" ht="15.75" customHeight="1" x14ac:dyDescent="0.2"/>
    <row r="6" spans="1:3" s="44" customFormat="1" ht="15.75" customHeight="1" x14ac:dyDescent="0.2">
      <c r="B6" s="67" t="s">
        <v>79</v>
      </c>
      <c r="C6" s="67" t="s">
        <v>80</v>
      </c>
    </row>
    <row r="7" spans="1:3" ht="15.75" customHeight="1" x14ac:dyDescent="0.2">
      <c r="A7" s="50" t="s">
        <v>229</v>
      </c>
      <c r="B7" s="57">
        <v>99</v>
      </c>
      <c r="C7" s="57">
        <v>1</v>
      </c>
    </row>
    <row r="8" spans="1:3" ht="15.75" customHeight="1" x14ac:dyDescent="0.2">
      <c r="A8" s="52" t="s">
        <v>230</v>
      </c>
      <c r="B8" s="58">
        <v>302</v>
      </c>
      <c r="C8" s="58">
        <v>1</v>
      </c>
    </row>
    <row r="9" spans="1:3" ht="15.75" customHeight="1" x14ac:dyDescent="0.2">
      <c r="A9" s="50" t="s">
        <v>231</v>
      </c>
      <c r="B9" s="57">
        <v>11</v>
      </c>
      <c r="C9" s="57">
        <v>4</v>
      </c>
    </row>
    <row r="10" spans="1:3" ht="15.75" customHeight="1" x14ac:dyDescent="0.2">
      <c r="A10" s="52" t="s">
        <v>26</v>
      </c>
      <c r="B10" s="58">
        <v>315</v>
      </c>
      <c r="C10" s="58">
        <v>1</v>
      </c>
    </row>
    <row r="11" spans="1:3" ht="15.75" customHeight="1" x14ac:dyDescent="0.2">
      <c r="A11" s="50" t="s">
        <v>27</v>
      </c>
      <c r="B11" s="57">
        <v>157</v>
      </c>
      <c r="C11" s="57">
        <v>0</v>
      </c>
    </row>
    <row r="12" spans="1:3" ht="15.75" customHeight="1" x14ac:dyDescent="0.2">
      <c r="A12" s="52" t="s">
        <v>28</v>
      </c>
      <c r="B12" s="58">
        <v>5</v>
      </c>
      <c r="C12" s="58">
        <v>0</v>
      </c>
    </row>
    <row r="13" spans="1:3" ht="15.75" customHeight="1" x14ac:dyDescent="0.2">
      <c r="A13" s="50" t="s">
        <v>29</v>
      </c>
      <c r="B13" s="57">
        <v>7</v>
      </c>
      <c r="C13" s="57">
        <v>0</v>
      </c>
    </row>
    <row r="14" spans="1:3" ht="15.75" customHeight="1" x14ac:dyDescent="0.2">
      <c r="A14" s="52" t="s">
        <v>30</v>
      </c>
      <c r="B14" s="58">
        <v>54</v>
      </c>
      <c r="C14" s="58">
        <v>0</v>
      </c>
    </row>
    <row r="15" spans="1:3" ht="15.75" hidden="1" customHeight="1" x14ac:dyDescent="0.2">
      <c r="A15" s="50" t="s">
        <v>31</v>
      </c>
      <c r="B15" s="57">
        <v>22</v>
      </c>
      <c r="C15" s="57">
        <v>0</v>
      </c>
    </row>
    <row r="16" spans="1:3" ht="15.75" hidden="1" customHeight="1" x14ac:dyDescent="0.2">
      <c r="A16" s="52" t="s">
        <v>32</v>
      </c>
      <c r="B16" s="58">
        <v>4</v>
      </c>
      <c r="C16" s="58">
        <v>0</v>
      </c>
    </row>
    <row r="17" spans="1:13" ht="15.75" hidden="1" customHeight="1" x14ac:dyDescent="0.2">
      <c r="A17" s="50" t="s">
        <v>33</v>
      </c>
      <c r="B17" s="57">
        <v>11</v>
      </c>
      <c r="C17" s="57">
        <v>0</v>
      </c>
    </row>
    <row r="18" spans="1:13" ht="15.75" hidden="1" customHeight="1" x14ac:dyDescent="0.2">
      <c r="A18" s="52" t="s">
        <v>34</v>
      </c>
      <c r="B18" s="58">
        <v>5</v>
      </c>
      <c r="C18" s="58">
        <v>0</v>
      </c>
    </row>
    <row r="19" spans="1:13" ht="15.75" customHeight="1" x14ac:dyDescent="0.2">
      <c r="A19" s="50" t="s">
        <v>35</v>
      </c>
      <c r="B19" s="57">
        <v>42</v>
      </c>
      <c r="C19" s="57">
        <v>15</v>
      </c>
    </row>
    <row r="20" spans="1:13" ht="15.75" customHeight="1" x14ac:dyDescent="0.2">
      <c r="A20" s="52" t="s">
        <v>36</v>
      </c>
      <c r="B20" s="58">
        <v>3</v>
      </c>
      <c r="C20" s="58">
        <v>0</v>
      </c>
    </row>
    <row r="21" spans="1:13" ht="15.75" customHeight="1" x14ac:dyDescent="0.2">
      <c r="A21" s="50" t="s">
        <v>37</v>
      </c>
      <c r="B21" s="57">
        <v>0</v>
      </c>
      <c r="C21" s="57">
        <v>0</v>
      </c>
    </row>
    <row r="22" spans="1:13" ht="15.75" customHeight="1" x14ac:dyDescent="0.2">
      <c r="A22" s="52" t="s">
        <v>38</v>
      </c>
      <c r="B22" s="58">
        <v>18</v>
      </c>
      <c r="C22" s="58">
        <v>0</v>
      </c>
    </row>
    <row r="23" spans="1:13" ht="15.75" customHeight="1" x14ac:dyDescent="0.2">
      <c r="A23" s="50" t="s">
        <v>39</v>
      </c>
      <c r="B23" s="57">
        <v>36</v>
      </c>
      <c r="C23" s="57">
        <v>1</v>
      </c>
    </row>
    <row r="24" spans="1:13" ht="15.75" customHeight="1" x14ac:dyDescent="0.2">
      <c r="A24" s="52" t="s">
        <v>40</v>
      </c>
      <c r="B24" s="58">
        <v>37</v>
      </c>
      <c r="C24" s="58">
        <v>0</v>
      </c>
    </row>
    <row r="25" spans="1:13" ht="15.75" customHeight="1" x14ac:dyDescent="0.2">
      <c r="A25" s="50" t="s">
        <v>41</v>
      </c>
      <c r="B25" s="57">
        <v>21</v>
      </c>
      <c r="C25" s="57">
        <v>0</v>
      </c>
    </row>
    <row r="26" spans="1:13" ht="15.75" customHeight="1" x14ac:dyDescent="0.2">
      <c r="A26" s="52" t="s">
        <v>191</v>
      </c>
      <c r="B26" s="58">
        <v>76</v>
      </c>
      <c r="C26" s="58">
        <v>1</v>
      </c>
    </row>
    <row r="27" spans="1:13" ht="15.75" customHeight="1" x14ac:dyDescent="0.2">
      <c r="A27" s="50" t="s">
        <v>43</v>
      </c>
      <c r="B27" s="57">
        <v>9</v>
      </c>
      <c r="C27" s="57">
        <v>0</v>
      </c>
      <c r="M27" s="55"/>
    </row>
    <row r="28" spans="1:13" ht="15.75" customHeight="1" x14ac:dyDescent="0.2">
      <c r="A28" s="52" t="s">
        <v>44</v>
      </c>
      <c r="B28" s="58">
        <v>156</v>
      </c>
      <c r="C28" s="58">
        <v>0</v>
      </c>
    </row>
    <row r="29" spans="1:13" ht="15.75" customHeight="1" x14ac:dyDescent="0.2">
      <c r="A29" s="50" t="s">
        <v>45</v>
      </c>
      <c r="B29" s="57">
        <v>17</v>
      </c>
      <c r="C29" s="57">
        <v>0</v>
      </c>
    </row>
    <row r="30" spans="1:13" ht="15.75" customHeight="1" x14ac:dyDescent="0.2">
      <c r="A30" s="52" t="s">
        <v>46</v>
      </c>
      <c r="B30" s="58">
        <v>14</v>
      </c>
      <c r="C30" s="58">
        <v>0</v>
      </c>
    </row>
    <row r="31" spans="1:13" ht="15.75" customHeight="1" x14ac:dyDescent="0.2">
      <c r="A31" s="50" t="s">
        <v>47</v>
      </c>
      <c r="B31" s="57">
        <v>45</v>
      </c>
      <c r="C31" s="57">
        <v>0</v>
      </c>
    </row>
    <row r="32" spans="1:13" ht="15.75" customHeight="1" x14ac:dyDescent="0.2">
      <c r="A32" s="52" t="s">
        <v>48</v>
      </c>
      <c r="B32" s="58">
        <v>73</v>
      </c>
      <c r="C32" s="58">
        <v>2</v>
      </c>
    </row>
    <row r="33" spans="1:16" ht="15.75" customHeight="1" x14ac:dyDescent="0.2">
      <c r="A33" s="50" t="s">
        <v>49</v>
      </c>
      <c r="B33" s="57">
        <v>20</v>
      </c>
      <c r="C33" s="57">
        <v>0</v>
      </c>
    </row>
    <row r="34" spans="1:16" ht="15.75" customHeight="1" x14ac:dyDescent="0.2">
      <c r="A34" s="52" t="s">
        <v>50</v>
      </c>
      <c r="B34" s="58">
        <v>63</v>
      </c>
      <c r="C34" s="58">
        <v>4</v>
      </c>
    </row>
    <row r="35" spans="1:16" ht="15.75" customHeight="1" x14ac:dyDescent="0.2">
      <c r="A35" s="50" t="s">
        <v>51</v>
      </c>
      <c r="B35" s="57">
        <v>8</v>
      </c>
      <c r="C35" s="57">
        <v>4</v>
      </c>
    </row>
    <row r="36" spans="1:16" ht="15.75" customHeight="1" x14ac:dyDescent="0.2">
      <c r="A36" s="52" t="s">
        <v>52</v>
      </c>
      <c r="B36" s="58">
        <v>1</v>
      </c>
      <c r="C36" s="58">
        <v>1</v>
      </c>
    </row>
    <row r="37" spans="1:16" ht="15.75" customHeight="1" x14ac:dyDescent="0.2">
      <c r="A37" s="50" t="s">
        <v>53</v>
      </c>
      <c r="B37" s="57">
        <v>7</v>
      </c>
      <c r="C37" s="57">
        <v>0</v>
      </c>
    </row>
    <row r="38" spans="1:16" ht="15.75" customHeight="1" x14ac:dyDescent="0.2">
      <c r="A38" s="52" t="s">
        <v>54</v>
      </c>
      <c r="B38" s="58">
        <v>152</v>
      </c>
      <c r="C38" s="58">
        <v>6</v>
      </c>
    </row>
    <row r="39" spans="1:16" ht="15.75" customHeight="1" x14ac:dyDescent="0.2">
      <c r="A39" s="50" t="s">
        <v>55</v>
      </c>
      <c r="B39" s="57">
        <v>0</v>
      </c>
      <c r="C39" s="57">
        <v>1</v>
      </c>
    </row>
    <row r="40" spans="1:16" ht="15.75" customHeight="1" x14ac:dyDescent="0.2">
      <c r="A40" s="52" t="s">
        <v>56</v>
      </c>
      <c r="B40" s="58">
        <v>2</v>
      </c>
      <c r="C40" s="58">
        <v>0</v>
      </c>
    </row>
    <row r="41" spans="1:16" ht="15.75" customHeight="1" x14ac:dyDescent="0.2">
      <c r="A41" s="50" t="s">
        <v>57</v>
      </c>
      <c r="B41" s="57">
        <v>27</v>
      </c>
      <c r="C41" s="57">
        <v>0</v>
      </c>
    </row>
    <row r="42" spans="1:16" ht="15.75" customHeight="1" x14ac:dyDescent="0.2">
      <c r="A42" s="52" t="s">
        <v>58</v>
      </c>
      <c r="B42" s="58">
        <v>1</v>
      </c>
      <c r="C42" s="58">
        <v>1</v>
      </c>
    </row>
    <row r="43" spans="1:16" ht="15.75" customHeight="1" x14ac:dyDescent="0.2">
      <c r="A43" s="50" t="s">
        <v>59</v>
      </c>
      <c r="B43" s="57">
        <v>256</v>
      </c>
      <c r="C43" s="57">
        <v>1</v>
      </c>
    </row>
    <row r="44" spans="1:16" ht="15.75" customHeight="1" x14ac:dyDescent="0.2">
      <c r="A44" s="59"/>
      <c r="B44" s="39"/>
      <c r="C44" s="39"/>
    </row>
    <row r="45" spans="1:16" ht="15.75" customHeight="1" x14ac:dyDescent="0.2">
      <c r="A45" s="53" t="s">
        <v>20</v>
      </c>
      <c r="B45" s="54">
        <f>SUM(B7:B43)-SUM(B15:B18)</f>
        <v>2034</v>
      </c>
      <c r="C45" s="54">
        <f>SUM(C7:C43)-SUM(C15:C18)</f>
        <v>44</v>
      </c>
      <c r="D45" s="55">
        <f>SUM(D7:D43)-SUM(D15:D18)</f>
        <v>0</v>
      </c>
      <c r="E45" s="55"/>
      <c r="F45" s="55"/>
      <c r="G45" s="55"/>
      <c r="H45" s="109"/>
      <c r="I45" s="109"/>
      <c r="J45" s="109"/>
      <c r="K45" s="109"/>
      <c r="L45" s="55"/>
      <c r="M45" s="55"/>
      <c r="N45" s="55"/>
    </row>
    <row r="46" spans="1:16" ht="15.75" customHeight="1" x14ac:dyDescent="0.2"/>
    <row r="47" spans="1:16" ht="15.75" customHeight="1" x14ac:dyDescent="0.2">
      <c r="A47" s="35" t="s">
        <v>60</v>
      </c>
      <c r="B47" s="36">
        <v>401</v>
      </c>
      <c r="C47" s="36">
        <v>1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</row>
    <row r="48" spans="1:16" s="55" customFormat="1" ht="15.75" customHeight="1" x14ac:dyDescent="0.2">
      <c r="A48" s="38" t="s">
        <v>61</v>
      </c>
      <c r="B48" s="39">
        <v>538</v>
      </c>
      <c r="C48" s="39">
        <v>11</v>
      </c>
      <c r="N48" s="41"/>
      <c r="O48" s="41"/>
      <c r="P48" s="41"/>
    </row>
    <row r="49" spans="1:6" ht="15.75" customHeight="1" x14ac:dyDescent="0.2">
      <c r="A49" s="35" t="s">
        <v>62</v>
      </c>
      <c r="B49" s="36">
        <v>165</v>
      </c>
      <c r="C49" s="36">
        <v>0</v>
      </c>
      <c r="D49" s="41"/>
      <c r="E49" s="41"/>
      <c r="F49" s="41"/>
    </row>
    <row r="51" spans="1:6" ht="23.25" customHeight="1" x14ac:dyDescent="0.2">
      <c r="A51" s="76" t="s">
        <v>81</v>
      </c>
      <c r="B51" s="77">
        <f>B45/'Tabel 1'!W47</f>
        <v>6.1000296904099973E-3</v>
      </c>
      <c r="C51" s="77">
        <f>C45/'Tabel 1'!W47</f>
        <v>1.3195737776698125E-4</v>
      </c>
    </row>
    <row r="52" spans="1:6" x14ac:dyDescent="0.2">
      <c r="A52" s="44" t="s">
        <v>82</v>
      </c>
    </row>
    <row r="53" spans="1:6" x14ac:dyDescent="0.2">
      <c r="A53" s="44" t="s">
        <v>83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17"/>
  <dimension ref="A1:P52"/>
  <sheetViews>
    <sheetView showGridLines="0" workbookViewId="0"/>
  </sheetViews>
  <sheetFormatPr defaultRowHeight="12.75" x14ac:dyDescent="0.2"/>
  <cols>
    <col min="1" max="1" width="17.140625" style="44" customWidth="1"/>
    <col min="2" max="9" width="10.7109375" customWidth="1"/>
    <col min="10" max="10" width="13.42578125" bestFit="1" customWidth="1"/>
    <col min="11" max="11" width="10.28515625" bestFit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213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/>
    <row r="7" spans="1:10" s="44" customFormat="1" ht="15.75" customHeight="1" x14ac:dyDescent="0.2">
      <c r="B7" s="67" t="s">
        <v>84</v>
      </c>
      <c r="C7" s="67" t="s">
        <v>85</v>
      </c>
      <c r="D7" s="67" t="s">
        <v>86</v>
      </c>
      <c r="E7" s="67" t="s">
        <v>87</v>
      </c>
      <c r="F7" s="67" t="s">
        <v>88</v>
      </c>
      <c r="G7" s="67" t="s">
        <v>89</v>
      </c>
      <c r="H7" s="67" t="s">
        <v>90</v>
      </c>
      <c r="I7" s="67" t="s">
        <v>91</v>
      </c>
      <c r="J7" s="67" t="s">
        <v>92</v>
      </c>
    </row>
    <row r="8" spans="1:10" s="44" customFormat="1" ht="15.75" hidden="1" customHeight="1" x14ac:dyDescent="0.2">
      <c r="B8" s="67"/>
      <c r="C8" s="67"/>
      <c r="D8" s="67"/>
    </row>
    <row r="9" spans="1:10" ht="15.75" customHeight="1" x14ac:dyDescent="0.2">
      <c r="A9" s="50" t="s">
        <v>229</v>
      </c>
      <c r="B9" s="57">
        <v>499</v>
      </c>
      <c r="C9" s="57">
        <v>223</v>
      </c>
      <c r="D9" s="108">
        <v>65</v>
      </c>
      <c r="E9" s="57">
        <v>118</v>
      </c>
      <c r="F9" s="57">
        <v>58</v>
      </c>
      <c r="G9" s="57">
        <v>36</v>
      </c>
      <c r="H9" s="57">
        <v>29</v>
      </c>
      <c r="I9" s="108">
        <v>25</v>
      </c>
      <c r="J9" s="57">
        <v>10</v>
      </c>
    </row>
    <row r="10" spans="1:10" ht="15.75" customHeight="1" x14ac:dyDescent="0.2">
      <c r="A10" s="52" t="s">
        <v>230</v>
      </c>
      <c r="B10" s="58">
        <v>284</v>
      </c>
      <c r="C10" s="58">
        <v>296</v>
      </c>
      <c r="D10" s="113">
        <v>82</v>
      </c>
      <c r="E10" s="58">
        <v>81</v>
      </c>
      <c r="F10" s="58">
        <v>47</v>
      </c>
      <c r="G10" s="58">
        <v>49</v>
      </c>
      <c r="H10" s="58">
        <v>31</v>
      </c>
      <c r="I10" s="113">
        <v>26</v>
      </c>
      <c r="J10" s="58">
        <v>24</v>
      </c>
    </row>
    <row r="11" spans="1:10" ht="15.75" customHeight="1" x14ac:dyDescent="0.2">
      <c r="A11" s="50" t="s">
        <v>231</v>
      </c>
      <c r="B11" s="57">
        <v>560</v>
      </c>
      <c r="C11" s="57">
        <v>281</v>
      </c>
      <c r="D11" s="108">
        <v>202</v>
      </c>
      <c r="E11" s="57">
        <v>214</v>
      </c>
      <c r="F11" s="57">
        <v>94</v>
      </c>
      <c r="G11" s="57">
        <v>70</v>
      </c>
      <c r="H11" s="57">
        <v>54</v>
      </c>
      <c r="I11" s="108">
        <v>60</v>
      </c>
      <c r="J11" s="57">
        <v>34</v>
      </c>
    </row>
    <row r="12" spans="1:10" ht="15.75" customHeight="1" x14ac:dyDescent="0.2">
      <c r="A12" s="52" t="s">
        <v>26</v>
      </c>
      <c r="B12" s="58">
        <v>852</v>
      </c>
      <c r="C12" s="58">
        <v>695</v>
      </c>
      <c r="D12" s="113">
        <v>545</v>
      </c>
      <c r="E12" s="58">
        <v>584</v>
      </c>
      <c r="F12" s="58">
        <v>278</v>
      </c>
      <c r="G12" s="58">
        <v>211</v>
      </c>
      <c r="H12" s="58">
        <v>198</v>
      </c>
      <c r="I12" s="113">
        <v>181</v>
      </c>
      <c r="J12" s="58">
        <v>165</v>
      </c>
    </row>
    <row r="13" spans="1:10" ht="15.75" customHeight="1" x14ac:dyDescent="0.2">
      <c r="A13" s="50" t="s">
        <v>27</v>
      </c>
      <c r="B13" s="57">
        <v>159</v>
      </c>
      <c r="C13" s="57">
        <v>124</v>
      </c>
      <c r="D13" s="108">
        <v>83</v>
      </c>
      <c r="E13" s="57">
        <v>54</v>
      </c>
      <c r="F13" s="57">
        <v>52</v>
      </c>
      <c r="G13" s="57">
        <v>29</v>
      </c>
      <c r="H13" s="57">
        <v>26</v>
      </c>
      <c r="I13" s="108">
        <v>22</v>
      </c>
      <c r="J13" s="57">
        <v>20</v>
      </c>
    </row>
    <row r="14" spans="1:10" ht="15.75" customHeight="1" x14ac:dyDescent="0.2">
      <c r="A14" s="52" t="s">
        <v>28</v>
      </c>
      <c r="B14" s="58">
        <v>28</v>
      </c>
      <c r="C14" s="58">
        <v>27</v>
      </c>
      <c r="D14" s="113">
        <v>20</v>
      </c>
      <c r="E14" s="58">
        <v>12</v>
      </c>
      <c r="F14" s="58">
        <v>9</v>
      </c>
      <c r="G14" s="58">
        <v>5</v>
      </c>
      <c r="H14" s="58">
        <v>5</v>
      </c>
      <c r="I14" s="113">
        <v>3</v>
      </c>
      <c r="J14" s="58">
        <v>3</v>
      </c>
    </row>
    <row r="15" spans="1:10" ht="15.75" customHeight="1" x14ac:dyDescent="0.2">
      <c r="A15" s="50" t="s">
        <v>29</v>
      </c>
      <c r="B15" s="57">
        <v>194</v>
      </c>
      <c r="C15" s="57">
        <v>124</v>
      </c>
      <c r="D15" s="108">
        <v>88</v>
      </c>
      <c r="E15" s="57">
        <v>88</v>
      </c>
      <c r="F15" s="57">
        <v>43</v>
      </c>
      <c r="G15" s="57">
        <v>35</v>
      </c>
      <c r="H15" s="57">
        <v>43</v>
      </c>
      <c r="I15" s="108">
        <v>31</v>
      </c>
      <c r="J15" s="57">
        <v>20</v>
      </c>
    </row>
    <row r="16" spans="1:10" ht="15.75" customHeight="1" x14ac:dyDescent="0.2">
      <c r="A16" s="52" t="s">
        <v>30</v>
      </c>
      <c r="B16" s="58">
        <v>45</v>
      </c>
      <c r="C16" s="58">
        <v>42</v>
      </c>
      <c r="D16" s="113">
        <v>40</v>
      </c>
      <c r="E16" s="58">
        <v>34</v>
      </c>
      <c r="F16" s="58">
        <v>14</v>
      </c>
      <c r="G16" s="58">
        <v>15</v>
      </c>
      <c r="H16" s="58">
        <v>15</v>
      </c>
      <c r="I16" s="113">
        <v>12</v>
      </c>
      <c r="J16" s="58">
        <v>10</v>
      </c>
    </row>
    <row r="17" spans="1:13" ht="15.75" hidden="1" customHeight="1" x14ac:dyDescent="0.2">
      <c r="A17" s="50" t="s">
        <v>31</v>
      </c>
      <c r="B17" s="57">
        <v>16</v>
      </c>
      <c r="C17" s="57">
        <v>22</v>
      </c>
      <c r="D17" s="108">
        <v>11</v>
      </c>
      <c r="E17" s="57">
        <v>11</v>
      </c>
      <c r="F17" s="57">
        <v>4</v>
      </c>
      <c r="G17" s="57">
        <v>3</v>
      </c>
      <c r="H17" s="57">
        <v>5</v>
      </c>
      <c r="I17" s="108">
        <v>5</v>
      </c>
      <c r="J17" s="57">
        <v>3</v>
      </c>
    </row>
    <row r="18" spans="1:13" ht="15.75" hidden="1" customHeight="1" x14ac:dyDescent="0.2">
      <c r="A18" s="52" t="s">
        <v>32</v>
      </c>
      <c r="B18" s="58">
        <v>18</v>
      </c>
      <c r="C18" s="58">
        <v>10</v>
      </c>
      <c r="D18" s="113">
        <v>5</v>
      </c>
      <c r="E18" s="58">
        <v>2</v>
      </c>
      <c r="F18" s="58">
        <v>1</v>
      </c>
      <c r="G18" s="58">
        <v>0</v>
      </c>
      <c r="H18" s="58">
        <v>2</v>
      </c>
      <c r="I18" s="113">
        <v>3</v>
      </c>
      <c r="J18" s="58">
        <v>0</v>
      </c>
    </row>
    <row r="19" spans="1:13" ht="15.75" hidden="1" customHeight="1" x14ac:dyDescent="0.2">
      <c r="A19" s="50" t="s">
        <v>33</v>
      </c>
      <c r="B19" s="57">
        <v>4</v>
      </c>
      <c r="C19" s="57">
        <v>0</v>
      </c>
      <c r="D19" s="108">
        <v>0</v>
      </c>
      <c r="E19" s="57">
        <v>3</v>
      </c>
      <c r="F19" s="57">
        <v>0</v>
      </c>
      <c r="G19" s="57">
        <v>0</v>
      </c>
      <c r="H19" s="57">
        <v>1</v>
      </c>
      <c r="I19" s="108">
        <v>0</v>
      </c>
      <c r="J19" s="57">
        <v>0</v>
      </c>
    </row>
    <row r="20" spans="1:13" ht="15.75" hidden="1" customHeight="1" x14ac:dyDescent="0.2">
      <c r="A20" s="52" t="s">
        <v>34</v>
      </c>
      <c r="B20" s="58">
        <v>6</v>
      </c>
      <c r="C20" s="58">
        <v>4</v>
      </c>
      <c r="D20" s="113">
        <v>7</v>
      </c>
      <c r="E20" s="58">
        <v>1</v>
      </c>
      <c r="F20" s="58">
        <v>1</v>
      </c>
      <c r="G20" s="58">
        <v>0</v>
      </c>
      <c r="H20" s="58">
        <v>1</v>
      </c>
      <c r="I20" s="113">
        <v>0</v>
      </c>
      <c r="J20" s="58">
        <v>0</v>
      </c>
    </row>
    <row r="21" spans="1:13" ht="15.75" customHeight="1" x14ac:dyDescent="0.2">
      <c r="A21" s="50" t="s">
        <v>35</v>
      </c>
      <c r="B21" s="108">
        <v>44</v>
      </c>
      <c r="C21" s="108">
        <v>36</v>
      </c>
      <c r="D21" s="108">
        <v>23</v>
      </c>
      <c r="E21" s="57">
        <v>17</v>
      </c>
      <c r="F21" s="57">
        <v>6</v>
      </c>
      <c r="G21" s="57">
        <v>3</v>
      </c>
      <c r="H21" s="57">
        <v>9</v>
      </c>
      <c r="I21" s="108">
        <v>8</v>
      </c>
      <c r="J21" s="57">
        <v>3</v>
      </c>
    </row>
    <row r="22" spans="1:13" ht="15.75" customHeight="1" x14ac:dyDescent="0.2">
      <c r="A22" s="52" t="s">
        <v>36</v>
      </c>
      <c r="B22" s="58">
        <v>9</v>
      </c>
      <c r="C22" s="58">
        <v>4</v>
      </c>
      <c r="D22" s="113">
        <v>1</v>
      </c>
      <c r="E22" s="58">
        <v>2</v>
      </c>
      <c r="F22" s="58">
        <v>1</v>
      </c>
      <c r="G22" s="58">
        <v>0</v>
      </c>
      <c r="H22" s="58">
        <v>1</v>
      </c>
      <c r="I22" s="113">
        <v>0</v>
      </c>
      <c r="J22" s="58">
        <v>2</v>
      </c>
    </row>
    <row r="23" spans="1:13" ht="15.75" customHeight="1" x14ac:dyDescent="0.2">
      <c r="A23" s="50" t="s">
        <v>37</v>
      </c>
      <c r="B23" s="57">
        <v>13</v>
      </c>
      <c r="C23" s="57">
        <v>6</v>
      </c>
      <c r="D23" s="108">
        <v>5</v>
      </c>
      <c r="E23" s="57">
        <v>4</v>
      </c>
      <c r="F23" s="57">
        <v>7</v>
      </c>
      <c r="G23" s="57">
        <v>2</v>
      </c>
      <c r="H23" s="57">
        <v>1</v>
      </c>
      <c r="I23" s="108">
        <v>3</v>
      </c>
      <c r="J23" s="108">
        <v>1</v>
      </c>
    </row>
    <row r="24" spans="1:13" ht="15.75" customHeight="1" x14ac:dyDescent="0.2">
      <c r="A24" s="52" t="s">
        <v>38</v>
      </c>
      <c r="B24" s="58">
        <v>28</v>
      </c>
      <c r="C24" s="58">
        <v>23</v>
      </c>
      <c r="D24" s="113">
        <v>9</v>
      </c>
      <c r="E24" s="58">
        <v>6</v>
      </c>
      <c r="F24" s="58">
        <v>3</v>
      </c>
      <c r="G24" s="58">
        <v>3</v>
      </c>
      <c r="H24" s="58">
        <v>1</v>
      </c>
      <c r="I24" s="113">
        <v>2</v>
      </c>
      <c r="J24" s="58">
        <v>2</v>
      </c>
    </row>
    <row r="25" spans="1:13" ht="15.75" customHeight="1" x14ac:dyDescent="0.2">
      <c r="A25" s="50" t="s">
        <v>39</v>
      </c>
      <c r="B25" s="57">
        <v>58</v>
      </c>
      <c r="C25" s="57">
        <v>56</v>
      </c>
      <c r="D25" s="108">
        <v>29</v>
      </c>
      <c r="E25" s="57">
        <v>27</v>
      </c>
      <c r="F25" s="57">
        <v>7</v>
      </c>
      <c r="G25" s="57">
        <v>13</v>
      </c>
      <c r="H25" s="57">
        <v>11</v>
      </c>
      <c r="I25" s="108">
        <v>7</v>
      </c>
      <c r="J25" s="57">
        <v>4</v>
      </c>
    </row>
    <row r="26" spans="1:13" ht="15.75" customHeight="1" x14ac:dyDescent="0.2">
      <c r="A26" s="52" t="s">
        <v>40</v>
      </c>
      <c r="B26" s="58">
        <v>392</v>
      </c>
      <c r="C26" s="58">
        <v>9</v>
      </c>
      <c r="D26" s="113">
        <v>1</v>
      </c>
      <c r="E26" s="58">
        <v>2</v>
      </c>
      <c r="F26" s="58">
        <v>4</v>
      </c>
      <c r="G26" s="58">
        <v>2</v>
      </c>
      <c r="H26" s="58">
        <v>0</v>
      </c>
      <c r="I26" s="113">
        <v>1</v>
      </c>
      <c r="J26" s="58">
        <v>1</v>
      </c>
    </row>
    <row r="27" spans="1:13" ht="15.75" customHeight="1" x14ac:dyDescent="0.2">
      <c r="A27" s="50" t="s">
        <v>41</v>
      </c>
      <c r="B27" s="57">
        <v>81</v>
      </c>
      <c r="C27" s="57">
        <v>6</v>
      </c>
      <c r="D27" s="108">
        <v>1</v>
      </c>
      <c r="E27" s="57">
        <v>1</v>
      </c>
      <c r="F27" s="57">
        <v>2</v>
      </c>
      <c r="G27" s="57">
        <v>0</v>
      </c>
      <c r="H27" s="57">
        <v>3</v>
      </c>
      <c r="I27" s="108">
        <v>0</v>
      </c>
      <c r="J27" s="57">
        <v>0</v>
      </c>
    </row>
    <row r="28" spans="1:13" ht="15.75" customHeight="1" x14ac:dyDescent="0.2">
      <c r="A28" s="52" t="s">
        <v>191</v>
      </c>
      <c r="B28" s="58">
        <v>170</v>
      </c>
      <c r="C28" s="58">
        <v>99</v>
      </c>
      <c r="D28" s="113">
        <v>53</v>
      </c>
      <c r="E28" s="58">
        <v>65</v>
      </c>
      <c r="F28" s="58">
        <v>47</v>
      </c>
      <c r="G28" s="58">
        <v>27</v>
      </c>
      <c r="H28" s="58">
        <v>26</v>
      </c>
      <c r="I28" s="113">
        <v>15</v>
      </c>
      <c r="J28" s="58">
        <v>15</v>
      </c>
    </row>
    <row r="29" spans="1:13" ht="15.75" customHeight="1" x14ac:dyDescent="0.2">
      <c r="A29" s="50" t="s">
        <v>43</v>
      </c>
      <c r="B29" s="57">
        <v>8</v>
      </c>
      <c r="C29" s="57">
        <v>1</v>
      </c>
      <c r="D29" s="108">
        <v>0</v>
      </c>
      <c r="E29" s="57">
        <v>0</v>
      </c>
      <c r="F29" s="57">
        <v>0</v>
      </c>
      <c r="G29" s="57">
        <v>2</v>
      </c>
      <c r="H29" s="57">
        <v>0</v>
      </c>
      <c r="I29" s="108">
        <v>0</v>
      </c>
      <c r="J29" s="57">
        <v>0</v>
      </c>
      <c r="M29" s="55"/>
    </row>
    <row r="30" spans="1:13" ht="15.75" customHeight="1" x14ac:dyDescent="0.2">
      <c r="A30" s="52" t="s">
        <v>44</v>
      </c>
      <c r="B30" s="58">
        <v>31</v>
      </c>
      <c r="C30" s="58">
        <v>31</v>
      </c>
      <c r="D30" s="113">
        <v>10</v>
      </c>
      <c r="E30" s="58">
        <v>24</v>
      </c>
      <c r="F30" s="58">
        <v>17</v>
      </c>
      <c r="G30" s="58">
        <v>13</v>
      </c>
      <c r="H30" s="58">
        <v>6</v>
      </c>
      <c r="I30" s="113">
        <v>8</v>
      </c>
      <c r="J30" s="58">
        <v>9</v>
      </c>
    </row>
    <row r="31" spans="1:13" ht="15.75" customHeight="1" x14ac:dyDescent="0.2">
      <c r="A31" s="50" t="s">
        <v>45</v>
      </c>
      <c r="B31" s="57">
        <v>10</v>
      </c>
      <c r="C31" s="57">
        <v>5</v>
      </c>
      <c r="D31" s="108">
        <v>5</v>
      </c>
      <c r="E31" s="57">
        <v>3</v>
      </c>
      <c r="F31" s="57">
        <v>3</v>
      </c>
      <c r="G31" s="57">
        <v>1</v>
      </c>
      <c r="H31" s="57">
        <v>1</v>
      </c>
      <c r="I31" s="108">
        <v>1</v>
      </c>
      <c r="J31" s="57">
        <v>1</v>
      </c>
    </row>
    <row r="32" spans="1:13" ht="15.75" customHeight="1" x14ac:dyDescent="0.2">
      <c r="A32" s="52" t="s">
        <v>46</v>
      </c>
      <c r="B32" s="58">
        <v>21</v>
      </c>
      <c r="C32" s="58">
        <v>23</v>
      </c>
      <c r="D32" s="113">
        <v>10</v>
      </c>
      <c r="E32" s="58">
        <v>8</v>
      </c>
      <c r="F32" s="58">
        <v>5</v>
      </c>
      <c r="G32" s="58">
        <v>4</v>
      </c>
      <c r="H32" s="58">
        <v>3</v>
      </c>
      <c r="I32" s="113">
        <v>1</v>
      </c>
      <c r="J32" s="58">
        <v>2</v>
      </c>
    </row>
    <row r="33" spans="1:14" ht="15.75" customHeight="1" x14ac:dyDescent="0.2">
      <c r="A33" s="50" t="s">
        <v>47</v>
      </c>
      <c r="B33" s="57">
        <v>201</v>
      </c>
      <c r="C33" s="57">
        <v>107</v>
      </c>
      <c r="D33" s="108">
        <v>50</v>
      </c>
      <c r="E33" s="57">
        <v>51</v>
      </c>
      <c r="F33" s="57">
        <v>25</v>
      </c>
      <c r="G33" s="57">
        <v>23</v>
      </c>
      <c r="H33" s="57">
        <v>13</v>
      </c>
      <c r="I33" s="108">
        <v>12</v>
      </c>
      <c r="J33" s="57">
        <v>5</v>
      </c>
    </row>
    <row r="34" spans="1:14" ht="15.75" customHeight="1" x14ac:dyDescent="0.2">
      <c r="A34" s="52" t="s">
        <v>48</v>
      </c>
      <c r="B34" s="58">
        <v>147</v>
      </c>
      <c r="C34" s="58">
        <v>58</v>
      </c>
      <c r="D34" s="113">
        <v>42</v>
      </c>
      <c r="E34" s="58">
        <v>18</v>
      </c>
      <c r="F34" s="58">
        <v>15</v>
      </c>
      <c r="G34" s="58">
        <v>7</v>
      </c>
      <c r="H34" s="58">
        <v>17</v>
      </c>
      <c r="I34" s="113">
        <v>10</v>
      </c>
      <c r="J34" s="58">
        <v>15</v>
      </c>
    </row>
    <row r="35" spans="1:14" ht="15.75" customHeight="1" x14ac:dyDescent="0.2">
      <c r="A35" s="50" t="s">
        <v>49</v>
      </c>
      <c r="B35" s="57">
        <v>144</v>
      </c>
      <c r="C35" s="57">
        <v>45</v>
      </c>
      <c r="D35" s="108">
        <v>22</v>
      </c>
      <c r="E35" s="57">
        <v>18</v>
      </c>
      <c r="F35" s="57">
        <v>14</v>
      </c>
      <c r="G35" s="57">
        <v>15</v>
      </c>
      <c r="H35" s="57">
        <v>7</v>
      </c>
      <c r="I35" s="108">
        <v>10</v>
      </c>
      <c r="J35" s="57">
        <v>8</v>
      </c>
    </row>
    <row r="36" spans="1:14" ht="15.75" customHeight="1" x14ac:dyDescent="0.2">
      <c r="A36" s="52" t="s">
        <v>50</v>
      </c>
      <c r="B36" s="58">
        <v>523</v>
      </c>
      <c r="C36" s="58">
        <v>323</v>
      </c>
      <c r="D36" s="113">
        <v>175</v>
      </c>
      <c r="E36" s="58">
        <v>193</v>
      </c>
      <c r="F36" s="58">
        <v>135</v>
      </c>
      <c r="G36" s="58">
        <v>80</v>
      </c>
      <c r="H36" s="58">
        <v>80</v>
      </c>
      <c r="I36" s="113">
        <v>50</v>
      </c>
      <c r="J36" s="58">
        <v>38</v>
      </c>
    </row>
    <row r="37" spans="1:14" ht="15.75" customHeight="1" x14ac:dyDescent="0.2">
      <c r="A37" s="50" t="s">
        <v>51</v>
      </c>
      <c r="B37" s="57">
        <v>936</v>
      </c>
      <c r="C37" s="57">
        <v>320</v>
      </c>
      <c r="D37" s="108">
        <v>226</v>
      </c>
      <c r="E37" s="57">
        <v>201</v>
      </c>
      <c r="F37" s="57">
        <v>154</v>
      </c>
      <c r="G37" s="57">
        <v>83</v>
      </c>
      <c r="H37" s="57">
        <v>58</v>
      </c>
      <c r="I37" s="108">
        <v>59</v>
      </c>
      <c r="J37" s="57">
        <v>43</v>
      </c>
    </row>
    <row r="38" spans="1:14" ht="15.75" customHeight="1" x14ac:dyDescent="0.2">
      <c r="A38" s="52" t="s">
        <v>52</v>
      </c>
      <c r="B38" s="58">
        <v>132</v>
      </c>
      <c r="C38" s="58">
        <v>115</v>
      </c>
      <c r="D38" s="113">
        <v>48</v>
      </c>
      <c r="E38" s="58">
        <v>61</v>
      </c>
      <c r="F38" s="58">
        <v>33</v>
      </c>
      <c r="G38" s="58">
        <v>21</v>
      </c>
      <c r="H38" s="58">
        <v>21</v>
      </c>
      <c r="I38" s="113">
        <v>12</v>
      </c>
      <c r="J38" s="58">
        <v>6</v>
      </c>
    </row>
    <row r="39" spans="1:14" ht="15.75" customHeight="1" x14ac:dyDescent="0.2">
      <c r="A39" s="50" t="s">
        <v>53</v>
      </c>
      <c r="B39" s="57">
        <v>140</v>
      </c>
      <c r="C39" s="57">
        <v>61</v>
      </c>
      <c r="D39" s="108">
        <v>54</v>
      </c>
      <c r="E39" s="57">
        <v>62</v>
      </c>
      <c r="F39" s="57">
        <v>38</v>
      </c>
      <c r="G39" s="57">
        <v>25</v>
      </c>
      <c r="H39" s="57">
        <v>21</v>
      </c>
      <c r="I39" s="108">
        <v>10</v>
      </c>
      <c r="J39" s="57">
        <v>15</v>
      </c>
    </row>
    <row r="40" spans="1:14" ht="15.75" customHeight="1" x14ac:dyDescent="0.2">
      <c r="A40" s="52" t="s">
        <v>54</v>
      </c>
      <c r="B40" s="58">
        <v>163</v>
      </c>
      <c r="C40" s="58">
        <v>93</v>
      </c>
      <c r="D40" s="113">
        <v>72</v>
      </c>
      <c r="E40" s="58">
        <v>67</v>
      </c>
      <c r="F40" s="58">
        <v>62</v>
      </c>
      <c r="G40" s="58">
        <v>28</v>
      </c>
      <c r="H40" s="58">
        <v>26</v>
      </c>
      <c r="I40" s="113">
        <v>23</v>
      </c>
      <c r="J40" s="58">
        <v>26</v>
      </c>
    </row>
    <row r="41" spans="1:14" ht="15.75" customHeight="1" x14ac:dyDescent="0.2">
      <c r="A41" s="50" t="s">
        <v>55</v>
      </c>
      <c r="B41" s="57">
        <v>190</v>
      </c>
      <c r="C41" s="57">
        <v>47</v>
      </c>
      <c r="D41" s="108">
        <v>39</v>
      </c>
      <c r="E41" s="57">
        <v>49</v>
      </c>
      <c r="F41" s="57">
        <v>30</v>
      </c>
      <c r="G41" s="57">
        <v>11</v>
      </c>
      <c r="H41" s="57">
        <v>16</v>
      </c>
      <c r="I41" s="108">
        <v>21</v>
      </c>
      <c r="J41" s="57">
        <v>8</v>
      </c>
    </row>
    <row r="42" spans="1:14" ht="15.75" customHeight="1" x14ac:dyDescent="0.2">
      <c r="A42" s="52" t="s">
        <v>56</v>
      </c>
      <c r="B42" s="58">
        <v>22</v>
      </c>
      <c r="C42" s="58">
        <v>19</v>
      </c>
      <c r="D42" s="113">
        <v>9</v>
      </c>
      <c r="E42" s="58">
        <v>15</v>
      </c>
      <c r="F42" s="58">
        <v>4</v>
      </c>
      <c r="G42" s="58">
        <v>5</v>
      </c>
      <c r="H42" s="58">
        <v>4</v>
      </c>
      <c r="I42" s="113">
        <v>6</v>
      </c>
      <c r="J42" s="58">
        <v>4</v>
      </c>
    </row>
    <row r="43" spans="1:14" ht="15.75" customHeight="1" x14ac:dyDescent="0.2">
      <c r="A43" s="50" t="s">
        <v>57</v>
      </c>
      <c r="B43" s="57">
        <v>141</v>
      </c>
      <c r="C43" s="57">
        <v>133</v>
      </c>
      <c r="D43" s="108">
        <v>71</v>
      </c>
      <c r="E43" s="57">
        <v>59</v>
      </c>
      <c r="F43" s="57">
        <v>36</v>
      </c>
      <c r="G43" s="57">
        <v>27</v>
      </c>
      <c r="H43" s="57">
        <v>12</v>
      </c>
      <c r="I43" s="108">
        <v>17</v>
      </c>
      <c r="J43" s="57">
        <v>11</v>
      </c>
    </row>
    <row r="44" spans="1:14" ht="15.75" customHeight="1" x14ac:dyDescent="0.2">
      <c r="A44" s="52" t="s">
        <v>58</v>
      </c>
      <c r="B44" s="58">
        <v>54</v>
      </c>
      <c r="C44" s="58">
        <v>45</v>
      </c>
      <c r="D44" s="113">
        <v>29</v>
      </c>
      <c r="E44" s="58">
        <v>25</v>
      </c>
      <c r="F44" s="58">
        <v>18</v>
      </c>
      <c r="G44" s="58">
        <v>11</v>
      </c>
      <c r="H44" s="58">
        <v>8</v>
      </c>
      <c r="I44" s="113">
        <v>9</v>
      </c>
      <c r="J44" s="58">
        <v>5</v>
      </c>
    </row>
    <row r="45" spans="1:14" ht="15.75" customHeight="1" x14ac:dyDescent="0.2">
      <c r="A45" s="50" t="s">
        <v>59</v>
      </c>
      <c r="B45" s="57">
        <v>400</v>
      </c>
      <c r="C45" s="57">
        <v>282</v>
      </c>
      <c r="D45" s="108">
        <v>188</v>
      </c>
      <c r="E45" s="57">
        <v>148</v>
      </c>
      <c r="F45" s="57">
        <v>94</v>
      </c>
      <c r="G45" s="57">
        <v>68</v>
      </c>
      <c r="H45" s="57">
        <v>61</v>
      </c>
      <c r="I45" s="108">
        <v>53</v>
      </c>
      <c r="J45" s="57">
        <v>53</v>
      </c>
    </row>
    <row r="46" spans="1:14" ht="15.75" customHeight="1" x14ac:dyDescent="0.2">
      <c r="A46" s="59"/>
      <c r="B46" s="39"/>
      <c r="C46" s="39"/>
      <c r="D46" s="39"/>
      <c r="E46" s="39"/>
      <c r="F46" s="39"/>
      <c r="G46" s="39"/>
      <c r="H46" s="39"/>
      <c r="I46" s="39"/>
      <c r="J46" s="39"/>
    </row>
    <row r="47" spans="1:14" ht="15.75" customHeight="1" x14ac:dyDescent="0.2">
      <c r="A47" s="53" t="s">
        <v>20</v>
      </c>
      <c r="B47" s="117">
        <f>SUM(B9:B45)-SUM(B17:B20)</f>
        <v>6679</v>
      </c>
      <c r="C47" s="117">
        <f t="shared" ref="C47:J47" si="0">SUM(C9:C45)-SUM(C17:C20)</f>
        <v>3759</v>
      </c>
      <c r="D47" s="117">
        <f t="shared" si="0"/>
        <v>2297</v>
      </c>
      <c r="E47" s="117">
        <f t="shared" si="0"/>
        <v>2311</v>
      </c>
      <c r="F47" s="117">
        <f t="shared" si="0"/>
        <v>1355</v>
      </c>
      <c r="G47" s="117">
        <f t="shared" si="0"/>
        <v>924</v>
      </c>
      <c r="H47" s="117">
        <f t="shared" si="0"/>
        <v>807</v>
      </c>
      <c r="I47" s="117">
        <f t="shared" si="0"/>
        <v>698</v>
      </c>
      <c r="J47" s="117">
        <f t="shared" si="0"/>
        <v>563</v>
      </c>
      <c r="K47" s="109"/>
      <c r="L47" s="55"/>
      <c r="M47" s="55"/>
      <c r="N47" s="55"/>
    </row>
    <row r="48" spans="1:14" ht="15.75" customHeight="1" x14ac:dyDescent="0.2"/>
    <row r="49" spans="1:16" ht="15.75" customHeight="1" x14ac:dyDescent="0.2">
      <c r="A49" s="35" t="s">
        <v>60</v>
      </c>
      <c r="B49" s="57">
        <v>783</v>
      </c>
      <c r="C49" s="57">
        <v>519</v>
      </c>
      <c r="D49" s="57">
        <v>147</v>
      </c>
      <c r="E49" s="57">
        <v>199</v>
      </c>
      <c r="F49" s="57">
        <v>105</v>
      </c>
      <c r="G49" s="57">
        <v>85</v>
      </c>
      <c r="H49" s="57">
        <v>60</v>
      </c>
      <c r="I49" s="57">
        <v>51</v>
      </c>
      <c r="J49" s="57">
        <v>34</v>
      </c>
      <c r="K49" s="55"/>
      <c r="L49" s="55"/>
      <c r="M49" s="55"/>
    </row>
    <row r="50" spans="1:16" s="55" customFormat="1" ht="15.75" customHeight="1" x14ac:dyDescent="0.2">
      <c r="A50" s="38" t="s">
        <v>61</v>
      </c>
      <c r="B50" s="58">
        <v>1278</v>
      </c>
      <c r="C50" s="58">
        <v>1012</v>
      </c>
      <c r="D50" s="58">
        <v>776</v>
      </c>
      <c r="E50" s="58">
        <v>772</v>
      </c>
      <c r="F50" s="58">
        <v>396</v>
      </c>
      <c r="G50" s="58">
        <v>295</v>
      </c>
      <c r="H50" s="58">
        <v>287</v>
      </c>
      <c r="I50" s="58">
        <v>249</v>
      </c>
      <c r="J50" s="58">
        <v>218</v>
      </c>
      <c r="N50" s="41"/>
      <c r="O50" s="41"/>
      <c r="P50" s="41"/>
    </row>
    <row r="51" spans="1:16" ht="15.75" customHeight="1" x14ac:dyDescent="0.2">
      <c r="A51" s="35" t="s">
        <v>62</v>
      </c>
      <c r="B51" s="57">
        <v>1882</v>
      </c>
      <c r="C51" s="57">
        <v>861</v>
      </c>
      <c r="D51" s="57">
        <v>513</v>
      </c>
      <c r="E51" s="57">
        <v>491</v>
      </c>
      <c r="F51" s="57">
        <v>351</v>
      </c>
      <c r="G51" s="57">
        <v>206</v>
      </c>
      <c r="H51" s="57">
        <v>183</v>
      </c>
      <c r="I51" s="57">
        <v>141</v>
      </c>
      <c r="J51" s="57">
        <v>110</v>
      </c>
    </row>
    <row r="52" spans="1:16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18"/>
  <dimension ref="A1:P52"/>
  <sheetViews>
    <sheetView showGridLines="0" workbookViewId="0"/>
  </sheetViews>
  <sheetFormatPr defaultRowHeight="12.75" x14ac:dyDescent="0.2"/>
  <cols>
    <col min="1" max="1" width="17.140625" style="44" customWidth="1"/>
    <col min="2" max="9" width="10.7109375" customWidth="1"/>
    <col min="10" max="10" width="13.42578125" bestFit="1" customWidth="1"/>
    <col min="11" max="11" width="10.28515625" bestFit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214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/>
    <row r="7" spans="1:10" s="44" customFormat="1" ht="15.75" customHeight="1" x14ac:dyDescent="0.2">
      <c r="B7" s="67" t="s">
        <v>84</v>
      </c>
      <c r="C7" s="67" t="s">
        <v>85</v>
      </c>
      <c r="D7" s="67" t="s">
        <v>86</v>
      </c>
      <c r="E7" s="67" t="s">
        <v>87</v>
      </c>
      <c r="F7" s="67" t="s">
        <v>88</v>
      </c>
      <c r="G7" s="67" t="s">
        <v>89</v>
      </c>
      <c r="H7" s="67" t="s">
        <v>90</v>
      </c>
      <c r="I7" s="67" t="s">
        <v>91</v>
      </c>
      <c r="J7" s="67" t="s">
        <v>92</v>
      </c>
    </row>
    <row r="8" spans="1:10" s="44" customFormat="1" ht="15.75" hidden="1" customHeight="1" x14ac:dyDescent="0.2">
      <c r="B8" s="67"/>
      <c r="C8" s="67"/>
      <c r="D8" s="67"/>
    </row>
    <row r="9" spans="1:10" ht="15.75" customHeight="1" x14ac:dyDescent="0.2">
      <c r="A9" s="50" t="s">
        <v>229</v>
      </c>
      <c r="B9" s="57">
        <v>175</v>
      </c>
      <c r="C9" s="57">
        <v>96</v>
      </c>
      <c r="D9" s="108">
        <v>24</v>
      </c>
      <c r="E9" s="57">
        <v>51</v>
      </c>
      <c r="F9" s="57">
        <v>23</v>
      </c>
      <c r="G9" s="57">
        <v>10</v>
      </c>
      <c r="H9" s="57">
        <v>10</v>
      </c>
      <c r="I9" s="108">
        <v>7</v>
      </c>
      <c r="J9" s="57">
        <v>2</v>
      </c>
    </row>
    <row r="10" spans="1:10" ht="15.75" customHeight="1" x14ac:dyDescent="0.2">
      <c r="A10" s="52" t="s">
        <v>230</v>
      </c>
      <c r="B10" s="58">
        <v>63</v>
      </c>
      <c r="C10" s="58">
        <v>152</v>
      </c>
      <c r="D10" s="113">
        <v>8</v>
      </c>
      <c r="E10" s="58">
        <v>22</v>
      </c>
      <c r="F10" s="58">
        <v>9</v>
      </c>
      <c r="G10" s="58">
        <v>17</v>
      </c>
      <c r="H10" s="58">
        <v>3</v>
      </c>
      <c r="I10" s="113">
        <v>5</v>
      </c>
      <c r="J10" s="58">
        <v>3</v>
      </c>
    </row>
    <row r="11" spans="1:10" ht="15.75" customHeight="1" x14ac:dyDescent="0.2">
      <c r="A11" s="50" t="s">
        <v>231</v>
      </c>
      <c r="B11" s="57">
        <v>251</v>
      </c>
      <c r="C11" s="57">
        <v>140</v>
      </c>
      <c r="D11" s="108">
        <v>102</v>
      </c>
      <c r="E11" s="57">
        <v>147</v>
      </c>
      <c r="F11" s="57">
        <v>49</v>
      </c>
      <c r="G11" s="57">
        <v>31</v>
      </c>
      <c r="H11" s="57">
        <v>27</v>
      </c>
      <c r="I11" s="108">
        <v>36</v>
      </c>
      <c r="J11" s="57">
        <v>10</v>
      </c>
    </row>
    <row r="12" spans="1:10" ht="15.75" customHeight="1" x14ac:dyDescent="0.2">
      <c r="A12" s="52" t="s">
        <v>26</v>
      </c>
      <c r="B12" s="58">
        <v>248</v>
      </c>
      <c r="C12" s="58">
        <v>301</v>
      </c>
      <c r="D12" s="113">
        <v>215</v>
      </c>
      <c r="E12" s="58">
        <v>303</v>
      </c>
      <c r="F12" s="58">
        <v>98</v>
      </c>
      <c r="G12" s="58">
        <v>90</v>
      </c>
      <c r="H12" s="58">
        <v>93</v>
      </c>
      <c r="I12" s="113">
        <v>74</v>
      </c>
      <c r="J12" s="58">
        <v>33</v>
      </c>
    </row>
    <row r="13" spans="1:10" ht="15.75" customHeight="1" x14ac:dyDescent="0.2">
      <c r="A13" s="50" t="s">
        <v>27</v>
      </c>
      <c r="B13" s="57">
        <v>46</v>
      </c>
      <c r="C13" s="57">
        <v>36</v>
      </c>
      <c r="D13" s="108">
        <v>26</v>
      </c>
      <c r="E13" s="57">
        <v>19</v>
      </c>
      <c r="F13" s="57">
        <v>21</v>
      </c>
      <c r="G13" s="57">
        <v>8</v>
      </c>
      <c r="H13" s="57">
        <v>8</v>
      </c>
      <c r="I13" s="108">
        <v>5</v>
      </c>
      <c r="J13" s="57">
        <v>3</v>
      </c>
    </row>
    <row r="14" spans="1:10" ht="15.75" customHeight="1" x14ac:dyDescent="0.2">
      <c r="A14" s="52" t="s">
        <v>28</v>
      </c>
      <c r="B14" s="58">
        <v>0</v>
      </c>
      <c r="C14" s="58">
        <v>0</v>
      </c>
      <c r="D14" s="113">
        <v>1</v>
      </c>
      <c r="E14" s="58">
        <v>1</v>
      </c>
      <c r="F14" s="58">
        <v>1</v>
      </c>
      <c r="G14" s="58">
        <v>1</v>
      </c>
      <c r="H14" s="58">
        <v>1</v>
      </c>
      <c r="I14" s="113">
        <v>0</v>
      </c>
      <c r="J14" s="58">
        <v>0</v>
      </c>
    </row>
    <row r="15" spans="1:10" ht="15.75" customHeight="1" x14ac:dyDescent="0.2">
      <c r="A15" s="50" t="s">
        <v>29</v>
      </c>
      <c r="B15" s="57">
        <v>75</v>
      </c>
      <c r="C15" s="57">
        <v>64</v>
      </c>
      <c r="D15" s="108">
        <v>56</v>
      </c>
      <c r="E15" s="57">
        <v>41</v>
      </c>
      <c r="F15" s="57">
        <v>22</v>
      </c>
      <c r="G15" s="57">
        <v>23</v>
      </c>
      <c r="H15" s="57">
        <v>16</v>
      </c>
      <c r="I15" s="108">
        <v>17</v>
      </c>
      <c r="J15" s="57">
        <v>8</v>
      </c>
    </row>
    <row r="16" spans="1:10" ht="15.75" customHeight="1" x14ac:dyDescent="0.2">
      <c r="A16" s="52" t="s">
        <v>30</v>
      </c>
      <c r="B16" s="58">
        <v>6</v>
      </c>
      <c r="C16" s="58">
        <v>13</v>
      </c>
      <c r="D16" s="113">
        <v>17</v>
      </c>
      <c r="E16" s="58">
        <v>11</v>
      </c>
      <c r="F16" s="58">
        <v>7</v>
      </c>
      <c r="G16" s="58">
        <v>6</v>
      </c>
      <c r="H16" s="58">
        <v>6</v>
      </c>
      <c r="I16" s="113">
        <v>1</v>
      </c>
      <c r="J16" s="58">
        <v>2</v>
      </c>
    </row>
    <row r="17" spans="1:13" ht="15.75" hidden="1" customHeight="1" x14ac:dyDescent="0.2">
      <c r="A17" s="50" t="s">
        <v>31</v>
      </c>
      <c r="B17" s="57">
        <v>5</v>
      </c>
      <c r="C17" s="57">
        <v>7</v>
      </c>
      <c r="D17" s="108">
        <v>3</v>
      </c>
      <c r="E17" s="57">
        <v>3</v>
      </c>
      <c r="F17" s="57">
        <v>1</v>
      </c>
      <c r="G17" s="57">
        <v>0</v>
      </c>
      <c r="H17" s="57">
        <v>2</v>
      </c>
      <c r="I17" s="108">
        <v>1</v>
      </c>
      <c r="J17" s="57">
        <v>0</v>
      </c>
    </row>
    <row r="18" spans="1:13" ht="15.75" hidden="1" customHeight="1" x14ac:dyDescent="0.2">
      <c r="A18" s="52" t="s">
        <v>32</v>
      </c>
      <c r="B18" s="58">
        <v>5</v>
      </c>
      <c r="C18" s="58">
        <v>6</v>
      </c>
      <c r="D18" s="113">
        <v>1</v>
      </c>
      <c r="E18" s="58">
        <v>0</v>
      </c>
      <c r="F18" s="58">
        <v>0</v>
      </c>
      <c r="G18" s="58">
        <v>0</v>
      </c>
      <c r="H18" s="58">
        <v>0</v>
      </c>
      <c r="I18" s="113">
        <v>2</v>
      </c>
      <c r="J18" s="58">
        <v>0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0</v>
      </c>
      <c r="G19" s="57">
        <v>0</v>
      </c>
      <c r="H19" s="57">
        <v>0</v>
      </c>
      <c r="I19" s="108">
        <v>0</v>
      </c>
      <c r="J19" s="57">
        <v>0</v>
      </c>
    </row>
    <row r="20" spans="1:13" ht="15.75" hidden="1" customHeight="1" x14ac:dyDescent="0.2">
      <c r="A20" s="52" t="s">
        <v>34</v>
      </c>
      <c r="B20" s="58">
        <v>0</v>
      </c>
      <c r="C20" s="58">
        <v>2</v>
      </c>
      <c r="D20" s="113">
        <v>4</v>
      </c>
      <c r="E20" s="58">
        <v>0</v>
      </c>
      <c r="F20" s="58">
        <v>0</v>
      </c>
      <c r="G20" s="58">
        <v>0</v>
      </c>
      <c r="H20" s="58">
        <v>0</v>
      </c>
      <c r="I20" s="113">
        <v>0</v>
      </c>
      <c r="J20" s="58">
        <v>0</v>
      </c>
    </row>
    <row r="21" spans="1:13" ht="15.75" customHeight="1" x14ac:dyDescent="0.2">
      <c r="A21" s="50" t="s">
        <v>35</v>
      </c>
      <c r="B21" s="108">
        <v>10</v>
      </c>
      <c r="C21" s="108">
        <v>15</v>
      </c>
      <c r="D21" s="108">
        <v>8</v>
      </c>
      <c r="E21" s="57">
        <v>3</v>
      </c>
      <c r="F21" s="57">
        <v>1</v>
      </c>
      <c r="G21" s="57">
        <v>0</v>
      </c>
      <c r="H21" s="57">
        <v>2</v>
      </c>
      <c r="I21" s="108">
        <v>3</v>
      </c>
      <c r="J21" s="57">
        <v>0</v>
      </c>
    </row>
    <row r="22" spans="1:13" ht="15.75" customHeight="1" x14ac:dyDescent="0.2">
      <c r="A22" s="52" t="s">
        <v>36</v>
      </c>
      <c r="B22" s="58">
        <v>4</v>
      </c>
      <c r="C22" s="58">
        <v>4</v>
      </c>
      <c r="D22" s="113">
        <v>0</v>
      </c>
      <c r="E22" s="58">
        <v>1</v>
      </c>
      <c r="F22" s="58">
        <v>1</v>
      </c>
      <c r="G22" s="58">
        <v>0</v>
      </c>
      <c r="H22" s="58">
        <v>0</v>
      </c>
      <c r="I22" s="113">
        <v>0</v>
      </c>
      <c r="J22" s="58">
        <v>0</v>
      </c>
    </row>
    <row r="23" spans="1:13" ht="15.75" customHeight="1" x14ac:dyDescent="0.2">
      <c r="A23" s="50" t="s">
        <v>37</v>
      </c>
      <c r="B23" s="57">
        <v>5</v>
      </c>
      <c r="C23" s="57">
        <v>5</v>
      </c>
      <c r="D23" s="108">
        <v>2</v>
      </c>
      <c r="E23" s="57">
        <v>1</v>
      </c>
      <c r="F23" s="57">
        <v>4</v>
      </c>
      <c r="G23" s="57">
        <v>0</v>
      </c>
      <c r="H23" s="57">
        <v>1</v>
      </c>
      <c r="I23" s="108">
        <v>1</v>
      </c>
      <c r="J23" s="108">
        <v>0</v>
      </c>
    </row>
    <row r="24" spans="1:13" ht="15.75" customHeight="1" x14ac:dyDescent="0.2">
      <c r="A24" s="52" t="s">
        <v>38</v>
      </c>
      <c r="B24" s="58">
        <v>11</v>
      </c>
      <c r="C24" s="58">
        <v>9</v>
      </c>
      <c r="D24" s="113">
        <v>0</v>
      </c>
      <c r="E24" s="58">
        <v>0</v>
      </c>
      <c r="F24" s="58">
        <v>0</v>
      </c>
      <c r="G24" s="58">
        <v>0</v>
      </c>
      <c r="H24" s="58">
        <v>0</v>
      </c>
      <c r="I24" s="113">
        <v>0</v>
      </c>
      <c r="J24" s="58">
        <v>0</v>
      </c>
    </row>
    <row r="25" spans="1:13" ht="15.75" customHeight="1" x14ac:dyDescent="0.2">
      <c r="A25" s="50" t="s">
        <v>39</v>
      </c>
      <c r="B25" s="57">
        <v>17</v>
      </c>
      <c r="C25" s="57">
        <v>26</v>
      </c>
      <c r="D25" s="108">
        <v>19</v>
      </c>
      <c r="E25" s="57">
        <v>15</v>
      </c>
      <c r="F25" s="57">
        <v>2</v>
      </c>
      <c r="G25" s="57">
        <v>3</v>
      </c>
      <c r="H25" s="57">
        <v>5</v>
      </c>
      <c r="I25" s="108">
        <v>3</v>
      </c>
      <c r="J25" s="57">
        <v>0</v>
      </c>
    </row>
    <row r="26" spans="1:13" ht="15.75" customHeight="1" x14ac:dyDescent="0.2">
      <c r="A26" s="52" t="s">
        <v>40</v>
      </c>
      <c r="B26" s="58">
        <v>201</v>
      </c>
      <c r="C26" s="58">
        <v>1</v>
      </c>
      <c r="D26" s="113">
        <v>0</v>
      </c>
      <c r="E26" s="58">
        <v>1</v>
      </c>
      <c r="F26" s="58">
        <v>0</v>
      </c>
      <c r="G26" s="58">
        <v>0</v>
      </c>
      <c r="H26" s="58">
        <v>0</v>
      </c>
      <c r="I26" s="113">
        <v>0</v>
      </c>
      <c r="J26" s="58">
        <v>0</v>
      </c>
    </row>
    <row r="27" spans="1:13" ht="15.75" customHeight="1" x14ac:dyDescent="0.2">
      <c r="A27" s="50" t="s">
        <v>41</v>
      </c>
      <c r="B27" s="57">
        <v>40</v>
      </c>
      <c r="C27" s="57">
        <v>1</v>
      </c>
      <c r="D27" s="108">
        <v>0</v>
      </c>
      <c r="E27" s="57">
        <v>0</v>
      </c>
      <c r="F27" s="57">
        <v>0</v>
      </c>
      <c r="G27" s="57">
        <v>0</v>
      </c>
      <c r="H27" s="57">
        <v>0</v>
      </c>
      <c r="I27" s="108">
        <v>0</v>
      </c>
      <c r="J27" s="57">
        <v>0</v>
      </c>
    </row>
    <row r="28" spans="1:13" ht="15.75" customHeight="1" x14ac:dyDescent="0.2">
      <c r="A28" s="52" t="s">
        <v>191</v>
      </c>
      <c r="B28" s="58">
        <v>62</v>
      </c>
      <c r="C28" s="58">
        <v>30</v>
      </c>
      <c r="D28" s="113">
        <v>14</v>
      </c>
      <c r="E28" s="58">
        <v>30</v>
      </c>
      <c r="F28" s="58">
        <v>9</v>
      </c>
      <c r="G28" s="58">
        <v>6</v>
      </c>
      <c r="H28" s="58">
        <v>12</v>
      </c>
      <c r="I28" s="113">
        <v>7</v>
      </c>
      <c r="J28" s="58">
        <v>2</v>
      </c>
    </row>
    <row r="29" spans="1:13" ht="15.75" customHeight="1" x14ac:dyDescent="0.2">
      <c r="A29" s="50" t="s">
        <v>43</v>
      </c>
      <c r="B29" s="57">
        <v>2</v>
      </c>
      <c r="C29" s="57">
        <v>0</v>
      </c>
      <c r="D29" s="108">
        <v>0</v>
      </c>
      <c r="E29" s="57">
        <v>0</v>
      </c>
      <c r="F29" s="57">
        <v>0</v>
      </c>
      <c r="G29" s="57">
        <v>1</v>
      </c>
      <c r="H29" s="57">
        <v>0</v>
      </c>
      <c r="I29" s="108">
        <v>0</v>
      </c>
      <c r="J29" s="57">
        <v>0</v>
      </c>
      <c r="M29" s="55"/>
    </row>
    <row r="30" spans="1:13" ht="15.75" customHeight="1" x14ac:dyDescent="0.2">
      <c r="A30" s="52" t="s">
        <v>44</v>
      </c>
      <c r="B30" s="58">
        <v>3</v>
      </c>
      <c r="C30" s="58">
        <v>6</v>
      </c>
      <c r="D30" s="113">
        <v>2</v>
      </c>
      <c r="E30" s="58">
        <v>9</v>
      </c>
      <c r="F30" s="58">
        <v>1</v>
      </c>
      <c r="G30" s="58">
        <v>2</v>
      </c>
      <c r="H30" s="58">
        <v>1</v>
      </c>
      <c r="I30" s="113">
        <v>2</v>
      </c>
      <c r="J30" s="58">
        <v>1</v>
      </c>
    </row>
    <row r="31" spans="1:13" ht="15.75" customHeight="1" x14ac:dyDescent="0.2">
      <c r="A31" s="50" t="s">
        <v>45</v>
      </c>
      <c r="B31" s="57">
        <v>0</v>
      </c>
      <c r="C31" s="57">
        <v>1</v>
      </c>
      <c r="D31" s="108">
        <v>3</v>
      </c>
      <c r="E31" s="57">
        <v>0</v>
      </c>
      <c r="F31" s="57">
        <v>1</v>
      </c>
      <c r="G31" s="57">
        <v>0</v>
      </c>
      <c r="H31" s="57">
        <v>0</v>
      </c>
      <c r="I31" s="108">
        <v>0</v>
      </c>
      <c r="J31" s="57">
        <v>0</v>
      </c>
    </row>
    <row r="32" spans="1:13" ht="15.75" customHeight="1" x14ac:dyDescent="0.2">
      <c r="A32" s="52" t="s">
        <v>46</v>
      </c>
      <c r="B32" s="58">
        <v>6</v>
      </c>
      <c r="C32" s="58">
        <v>10</v>
      </c>
      <c r="D32" s="113">
        <v>5</v>
      </c>
      <c r="E32" s="58">
        <v>4</v>
      </c>
      <c r="F32" s="58">
        <v>0</v>
      </c>
      <c r="G32" s="58">
        <v>2</v>
      </c>
      <c r="H32" s="58">
        <v>1</v>
      </c>
      <c r="I32" s="113">
        <v>0</v>
      </c>
      <c r="J32" s="58">
        <v>0</v>
      </c>
    </row>
    <row r="33" spans="1:14" ht="15.75" customHeight="1" x14ac:dyDescent="0.2">
      <c r="A33" s="50" t="s">
        <v>47</v>
      </c>
      <c r="B33" s="57">
        <v>104</v>
      </c>
      <c r="C33" s="57">
        <v>54</v>
      </c>
      <c r="D33" s="108">
        <v>27</v>
      </c>
      <c r="E33" s="57">
        <v>33</v>
      </c>
      <c r="F33" s="57">
        <v>15</v>
      </c>
      <c r="G33" s="57">
        <v>8</v>
      </c>
      <c r="H33" s="57">
        <v>4</v>
      </c>
      <c r="I33" s="108">
        <v>7</v>
      </c>
      <c r="J33" s="57">
        <v>3</v>
      </c>
    </row>
    <row r="34" spans="1:14" ht="15.75" customHeight="1" x14ac:dyDescent="0.2">
      <c r="A34" s="52" t="s">
        <v>48</v>
      </c>
      <c r="B34" s="58">
        <v>56</v>
      </c>
      <c r="C34" s="58">
        <v>19</v>
      </c>
      <c r="D34" s="113">
        <v>17</v>
      </c>
      <c r="E34" s="58">
        <v>5</v>
      </c>
      <c r="F34" s="58">
        <v>4</v>
      </c>
      <c r="G34" s="58">
        <v>3</v>
      </c>
      <c r="H34" s="58">
        <v>5</v>
      </c>
      <c r="I34" s="113">
        <v>6</v>
      </c>
      <c r="J34" s="58">
        <v>0</v>
      </c>
    </row>
    <row r="35" spans="1:14" ht="15.75" customHeight="1" x14ac:dyDescent="0.2">
      <c r="A35" s="50" t="s">
        <v>49</v>
      </c>
      <c r="B35" s="57">
        <v>54</v>
      </c>
      <c r="C35" s="57">
        <v>15</v>
      </c>
      <c r="D35" s="108">
        <v>4</v>
      </c>
      <c r="E35" s="57">
        <v>6</v>
      </c>
      <c r="F35" s="57">
        <v>7</v>
      </c>
      <c r="G35" s="57">
        <v>7</v>
      </c>
      <c r="H35" s="57">
        <v>0</v>
      </c>
      <c r="I35" s="108">
        <v>2</v>
      </c>
      <c r="J35" s="57">
        <v>1</v>
      </c>
    </row>
    <row r="36" spans="1:14" ht="15.75" customHeight="1" x14ac:dyDescent="0.2">
      <c r="A36" s="52" t="s">
        <v>50</v>
      </c>
      <c r="B36" s="58">
        <v>191</v>
      </c>
      <c r="C36" s="58">
        <v>141</v>
      </c>
      <c r="D36" s="113">
        <v>67</v>
      </c>
      <c r="E36" s="58">
        <v>96</v>
      </c>
      <c r="F36" s="58">
        <v>71</v>
      </c>
      <c r="G36" s="58">
        <v>27</v>
      </c>
      <c r="H36" s="58">
        <v>27</v>
      </c>
      <c r="I36" s="113">
        <v>21</v>
      </c>
      <c r="J36" s="58">
        <v>6</v>
      </c>
    </row>
    <row r="37" spans="1:14" ht="15.75" customHeight="1" x14ac:dyDescent="0.2">
      <c r="A37" s="50" t="s">
        <v>51</v>
      </c>
      <c r="B37" s="57">
        <v>366</v>
      </c>
      <c r="C37" s="57">
        <v>104</v>
      </c>
      <c r="D37" s="108">
        <v>86</v>
      </c>
      <c r="E37" s="57">
        <v>76</v>
      </c>
      <c r="F37" s="57">
        <v>73</v>
      </c>
      <c r="G37" s="57">
        <v>32</v>
      </c>
      <c r="H37" s="57">
        <v>23</v>
      </c>
      <c r="I37" s="108">
        <v>21</v>
      </c>
      <c r="J37" s="57">
        <v>6</v>
      </c>
    </row>
    <row r="38" spans="1:14" ht="15.75" customHeight="1" x14ac:dyDescent="0.2">
      <c r="A38" s="52" t="s">
        <v>52</v>
      </c>
      <c r="B38" s="58">
        <v>47</v>
      </c>
      <c r="C38" s="58">
        <v>62</v>
      </c>
      <c r="D38" s="113">
        <v>20</v>
      </c>
      <c r="E38" s="58">
        <v>34</v>
      </c>
      <c r="F38" s="58">
        <v>13</v>
      </c>
      <c r="G38" s="58">
        <v>13</v>
      </c>
      <c r="H38" s="58">
        <v>9</v>
      </c>
      <c r="I38" s="113">
        <v>1</v>
      </c>
      <c r="J38" s="58">
        <v>1</v>
      </c>
    </row>
    <row r="39" spans="1:14" ht="15.75" customHeight="1" x14ac:dyDescent="0.2">
      <c r="A39" s="50" t="s">
        <v>53</v>
      </c>
      <c r="B39" s="57">
        <v>38</v>
      </c>
      <c r="C39" s="57">
        <v>21</v>
      </c>
      <c r="D39" s="108">
        <v>25</v>
      </c>
      <c r="E39" s="57">
        <v>36</v>
      </c>
      <c r="F39" s="57">
        <v>19</v>
      </c>
      <c r="G39" s="57">
        <v>11</v>
      </c>
      <c r="H39" s="57">
        <v>12</v>
      </c>
      <c r="I39" s="108">
        <v>6</v>
      </c>
      <c r="J39" s="57">
        <v>4</v>
      </c>
    </row>
    <row r="40" spans="1:14" ht="15.75" customHeight="1" x14ac:dyDescent="0.2">
      <c r="A40" s="52" t="s">
        <v>54</v>
      </c>
      <c r="B40" s="58">
        <v>43</v>
      </c>
      <c r="C40" s="58">
        <v>28</v>
      </c>
      <c r="D40" s="113">
        <v>26</v>
      </c>
      <c r="E40" s="58">
        <v>25</v>
      </c>
      <c r="F40" s="58">
        <v>23</v>
      </c>
      <c r="G40" s="58">
        <v>5</v>
      </c>
      <c r="H40" s="58">
        <v>7</v>
      </c>
      <c r="I40" s="113">
        <v>9</v>
      </c>
      <c r="J40" s="58">
        <v>2</v>
      </c>
    </row>
    <row r="41" spans="1:14" ht="15.75" customHeight="1" x14ac:dyDescent="0.2">
      <c r="A41" s="50" t="s">
        <v>55</v>
      </c>
      <c r="B41" s="57">
        <v>74</v>
      </c>
      <c r="C41" s="57">
        <v>12</v>
      </c>
      <c r="D41" s="108">
        <v>17</v>
      </c>
      <c r="E41" s="57">
        <v>24</v>
      </c>
      <c r="F41" s="57">
        <v>17</v>
      </c>
      <c r="G41" s="57">
        <v>5</v>
      </c>
      <c r="H41" s="57">
        <v>8</v>
      </c>
      <c r="I41" s="108">
        <v>7</v>
      </c>
      <c r="J41" s="57">
        <v>3</v>
      </c>
    </row>
    <row r="42" spans="1:14" ht="15.75" customHeight="1" x14ac:dyDescent="0.2">
      <c r="A42" s="52" t="s">
        <v>56</v>
      </c>
      <c r="B42" s="58">
        <v>8</v>
      </c>
      <c r="C42" s="58">
        <v>11</v>
      </c>
      <c r="D42" s="113">
        <v>2</v>
      </c>
      <c r="E42" s="58">
        <v>7</v>
      </c>
      <c r="F42" s="58">
        <v>2</v>
      </c>
      <c r="G42" s="58">
        <v>1</v>
      </c>
      <c r="H42" s="58">
        <v>0</v>
      </c>
      <c r="I42" s="113">
        <v>3</v>
      </c>
      <c r="J42" s="58">
        <v>0</v>
      </c>
    </row>
    <row r="43" spans="1:14" ht="15.75" customHeight="1" x14ac:dyDescent="0.2">
      <c r="A43" s="50" t="s">
        <v>57</v>
      </c>
      <c r="B43" s="57">
        <v>63</v>
      </c>
      <c r="C43" s="57">
        <v>87</v>
      </c>
      <c r="D43" s="108">
        <v>34</v>
      </c>
      <c r="E43" s="57">
        <v>45</v>
      </c>
      <c r="F43" s="57">
        <v>20</v>
      </c>
      <c r="G43" s="57">
        <v>12</v>
      </c>
      <c r="H43" s="57">
        <v>9</v>
      </c>
      <c r="I43" s="108">
        <v>7</v>
      </c>
      <c r="J43" s="57">
        <v>4</v>
      </c>
    </row>
    <row r="44" spans="1:14" ht="15.75" customHeight="1" x14ac:dyDescent="0.2">
      <c r="A44" s="52" t="s">
        <v>58</v>
      </c>
      <c r="B44" s="58">
        <v>21</v>
      </c>
      <c r="C44" s="58">
        <v>28</v>
      </c>
      <c r="D44" s="113">
        <v>17</v>
      </c>
      <c r="E44" s="58">
        <v>16</v>
      </c>
      <c r="F44" s="58">
        <v>12</v>
      </c>
      <c r="G44" s="58">
        <v>7</v>
      </c>
      <c r="H44" s="58">
        <v>4</v>
      </c>
      <c r="I44" s="113">
        <v>5</v>
      </c>
      <c r="J44" s="58">
        <v>0</v>
      </c>
    </row>
    <row r="45" spans="1:14" ht="15.75" customHeight="1" x14ac:dyDescent="0.2">
      <c r="A45" s="50" t="s">
        <v>59</v>
      </c>
      <c r="B45" s="57">
        <v>86</v>
      </c>
      <c r="C45" s="57">
        <v>68</v>
      </c>
      <c r="D45" s="108">
        <v>24</v>
      </c>
      <c r="E45" s="57">
        <v>42</v>
      </c>
      <c r="F45" s="57">
        <v>15</v>
      </c>
      <c r="G45" s="57">
        <v>10</v>
      </c>
      <c r="H45" s="57">
        <v>10</v>
      </c>
      <c r="I45" s="108">
        <v>9</v>
      </c>
      <c r="J45" s="57">
        <v>6</v>
      </c>
    </row>
    <row r="46" spans="1:14" ht="15.75" customHeight="1" x14ac:dyDescent="0.2">
      <c r="A46" s="59"/>
    </row>
    <row r="47" spans="1:14" ht="15.75" customHeight="1" x14ac:dyDescent="0.2">
      <c r="A47" s="53" t="s">
        <v>20</v>
      </c>
      <c r="B47" s="117">
        <f>SUM(B9:B45)-SUM(B17:B20)</f>
        <v>2376</v>
      </c>
      <c r="C47" s="117">
        <f t="shared" ref="C47:J47" si="0">SUM(C9:C45)-SUM(C17:C20)</f>
        <v>1560</v>
      </c>
      <c r="D47" s="117">
        <f t="shared" si="0"/>
        <v>868</v>
      </c>
      <c r="E47" s="117">
        <f t="shared" si="0"/>
        <v>1104</v>
      </c>
      <c r="F47" s="117">
        <f t="shared" si="0"/>
        <v>540</v>
      </c>
      <c r="G47" s="117">
        <f t="shared" si="0"/>
        <v>341</v>
      </c>
      <c r="H47" s="117">
        <f t="shared" si="0"/>
        <v>304</v>
      </c>
      <c r="I47" s="117">
        <f t="shared" si="0"/>
        <v>265</v>
      </c>
      <c r="J47" s="117">
        <f t="shared" si="0"/>
        <v>100</v>
      </c>
      <c r="K47" s="109"/>
      <c r="L47" s="55"/>
      <c r="M47" s="55"/>
      <c r="N47" s="55"/>
    </row>
    <row r="48" spans="1:14" ht="15.75" customHeight="1" x14ac:dyDescent="0.2"/>
    <row r="49" spans="1:16" ht="15.75" customHeight="1" x14ac:dyDescent="0.2">
      <c r="A49" s="35" t="s">
        <v>60</v>
      </c>
      <c r="B49" s="57">
        <v>238</v>
      </c>
      <c r="C49" s="57">
        <v>248</v>
      </c>
      <c r="D49" s="57">
        <v>32</v>
      </c>
      <c r="E49" s="57">
        <v>73</v>
      </c>
      <c r="F49" s="57">
        <v>32</v>
      </c>
      <c r="G49" s="57">
        <v>27</v>
      </c>
      <c r="H49" s="57">
        <v>13</v>
      </c>
      <c r="I49" s="57">
        <v>12</v>
      </c>
      <c r="J49" s="57">
        <v>5</v>
      </c>
      <c r="K49" s="55"/>
      <c r="L49" s="55"/>
      <c r="M49" s="55"/>
    </row>
    <row r="50" spans="1:16" s="55" customFormat="1" ht="15.75" customHeight="1" x14ac:dyDescent="0.2">
      <c r="A50" s="38" t="s">
        <v>61</v>
      </c>
      <c r="B50" s="58">
        <v>375</v>
      </c>
      <c r="C50" s="58">
        <v>414</v>
      </c>
      <c r="D50" s="58">
        <v>315</v>
      </c>
      <c r="E50" s="58">
        <v>375</v>
      </c>
      <c r="F50" s="58">
        <v>149</v>
      </c>
      <c r="G50" s="58">
        <v>128</v>
      </c>
      <c r="H50" s="58">
        <v>124</v>
      </c>
      <c r="I50" s="58">
        <v>97</v>
      </c>
      <c r="J50" s="58">
        <v>46</v>
      </c>
      <c r="N50" s="41"/>
      <c r="O50" s="41"/>
      <c r="P50" s="41"/>
    </row>
    <row r="51" spans="1:16" x14ac:dyDescent="0.2">
      <c r="A51" s="35" t="s">
        <v>62</v>
      </c>
      <c r="B51" s="57">
        <v>714</v>
      </c>
      <c r="C51" s="57">
        <v>341</v>
      </c>
      <c r="D51" s="57">
        <v>194</v>
      </c>
      <c r="E51" s="57">
        <v>217</v>
      </c>
      <c r="F51" s="57">
        <v>168</v>
      </c>
      <c r="G51" s="57">
        <v>82</v>
      </c>
      <c r="H51" s="57">
        <v>64</v>
      </c>
      <c r="I51" s="57">
        <v>51</v>
      </c>
      <c r="J51" s="57">
        <v>14</v>
      </c>
    </row>
    <row r="52" spans="1:16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19"/>
  <dimension ref="A1:V736"/>
  <sheetViews>
    <sheetView showGridLines="0" zoomScaleNormal="100" workbookViewId="0">
      <selection activeCell="A3" sqref="A3:K3"/>
    </sheetView>
  </sheetViews>
  <sheetFormatPr defaultRowHeight="12.75" x14ac:dyDescent="0.2"/>
  <cols>
    <col min="1" max="1" width="17.140625" style="44" customWidth="1"/>
    <col min="2" max="5" width="9.7109375" customWidth="1"/>
    <col min="6" max="6" width="9.7109375" style="80" customWidth="1"/>
    <col min="7" max="9" width="9.7109375" customWidth="1"/>
    <col min="10" max="10" width="1.140625" customWidth="1"/>
    <col min="11" max="11" width="9.7109375" customWidth="1"/>
  </cols>
  <sheetData>
    <row r="1" spans="1:22" s="41" customFormat="1" ht="15.75" customHeight="1" x14ac:dyDescent="0.2"/>
    <row r="2" spans="1:22" s="41" customFormat="1" ht="15.75" customHeight="1" x14ac:dyDescent="0.2"/>
    <row r="3" spans="1:22" s="41" customFormat="1" ht="15.75" customHeight="1" x14ac:dyDescent="0.25">
      <c r="A3" s="135" t="s">
        <v>215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22" s="41" customFormat="1" ht="15.75" customHeight="1" x14ac:dyDescent="0.25">
      <c r="A4" s="33"/>
      <c r="F4" s="78"/>
    </row>
    <row r="5" spans="1:22" s="41" customFormat="1" ht="15.75" customHeight="1" x14ac:dyDescent="0.25">
      <c r="A5" s="33"/>
      <c r="F5" s="78"/>
    </row>
    <row r="6" spans="1:22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  <c r="V6" s="47"/>
    </row>
    <row r="7" spans="1:22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  <c r="V7" s="47"/>
    </row>
    <row r="8" spans="1:22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  <c r="V8" s="47"/>
    </row>
    <row r="9" spans="1:22" ht="15.75" customHeight="1" x14ac:dyDescent="0.2">
      <c r="A9" s="50" t="s">
        <v>229</v>
      </c>
      <c r="B9" s="57">
        <v>3796</v>
      </c>
      <c r="C9" s="57">
        <v>834</v>
      </c>
      <c r="D9" s="108">
        <v>3796</v>
      </c>
      <c r="E9" s="57">
        <v>1879</v>
      </c>
      <c r="F9" s="57">
        <v>1269</v>
      </c>
      <c r="G9" s="57">
        <v>2131</v>
      </c>
      <c r="H9" s="57">
        <v>16795</v>
      </c>
      <c r="I9" s="108">
        <v>32</v>
      </c>
      <c r="J9" s="60"/>
      <c r="K9" s="108">
        <v>30900</v>
      </c>
      <c r="L9" s="51"/>
      <c r="M9" s="51"/>
      <c r="V9" s="47"/>
    </row>
    <row r="10" spans="1:22" ht="15.75" customHeight="1" x14ac:dyDescent="0.2">
      <c r="A10" s="52" t="s">
        <v>230</v>
      </c>
      <c r="B10" s="58">
        <v>1494</v>
      </c>
      <c r="C10" s="58">
        <v>1724</v>
      </c>
      <c r="D10" s="113">
        <v>6819</v>
      </c>
      <c r="E10" s="58">
        <v>4204</v>
      </c>
      <c r="F10" s="58">
        <v>3092</v>
      </c>
      <c r="G10" s="58">
        <v>3770</v>
      </c>
      <c r="H10" s="58">
        <v>12430</v>
      </c>
      <c r="I10" s="113">
        <v>65</v>
      </c>
      <c r="J10" s="60"/>
      <c r="K10" s="113">
        <v>33840</v>
      </c>
      <c r="V10" s="47"/>
    </row>
    <row r="11" spans="1:22" ht="15.75" customHeight="1" x14ac:dyDescent="0.2">
      <c r="A11" s="50" t="s">
        <v>231</v>
      </c>
      <c r="B11" s="57">
        <v>1381</v>
      </c>
      <c r="C11" s="57">
        <v>330</v>
      </c>
      <c r="D11" s="108">
        <v>2575</v>
      </c>
      <c r="E11" s="57">
        <v>732</v>
      </c>
      <c r="F11" s="57">
        <v>1103</v>
      </c>
      <c r="G11" s="57">
        <v>1022</v>
      </c>
      <c r="H11" s="57">
        <v>9089</v>
      </c>
      <c r="I11" s="108">
        <v>27</v>
      </c>
      <c r="J11" s="60"/>
      <c r="K11" s="108">
        <v>16535</v>
      </c>
      <c r="V11" s="47"/>
    </row>
    <row r="12" spans="1:22" ht="15.75" customHeight="1" x14ac:dyDescent="0.2">
      <c r="A12" s="52" t="s">
        <v>26</v>
      </c>
      <c r="B12" s="58">
        <v>2952</v>
      </c>
      <c r="C12" s="58">
        <v>1130</v>
      </c>
      <c r="D12" s="113">
        <v>7973</v>
      </c>
      <c r="E12" s="58">
        <v>2225</v>
      </c>
      <c r="F12" s="58">
        <v>3177</v>
      </c>
      <c r="G12" s="58">
        <v>2782</v>
      </c>
      <c r="H12" s="58">
        <v>19635</v>
      </c>
      <c r="I12" s="113">
        <v>109</v>
      </c>
      <c r="J12" s="60"/>
      <c r="K12" s="113">
        <v>40367</v>
      </c>
      <c r="V12" s="47"/>
    </row>
    <row r="13" spans="1:22" ht="15.75" customHeight="1" x14ac:dyDescent="0.2">
      <c r="A13" s="50" t="s">
        <v>27</v>
      </c>
      <c r="B13" s="57">
        <v>690</v>
      </c>
      <c r="C13" s="57">
        <v>457</v>
      </c>
      <c r="D13" s="108">
        <v>2946</v>
      </c>
      <c r="E13" s="57">
        <v>746</v>
      </c>
      <c r="F13" s="57">
        <v>1155</v>
      </c>
      <c r="G13" s="57">
        <v>1419</v>
      </c>
      <c r="H13" s="57">
        <v>7264</v>
      </c>
      <c r="I13" s="108">
        <v>50</v>
      </c>
      <c r="J13" s="60"/>
      <c r="K13" s="108">
        <v>14935</v>
      </c>
      <c r="V13" s="47"/>
    </row>
    <row r="14" spans="1:22" ht="15.75" customHeight="1" x14ac:dyDescent="0.2">
      <c r="A14" s="52" t="s">
        <v>28</v>
      </c>
      <c r="B14" s="58">
        <v>88</v>
      </c>
      <c r="C14" s="58">
        <v>43</v>
      </c>
      <c r="D14" s="113">
        <v>507</v>
      </c>
      <c r="E14" s="58">
        <v>66</v>
      </c>
      <c r="F14" s="58">
        <v>156</v>
      </c>
      <c r="G14" s="58">
        <v>134</v>
      </c>
      <c r="H14" s="58">
        <v>1209</v>
      </c>
      <c r="I14" s="113">
        <v>3</v>
      </c>
      <c r="J14" s="60"/>
      <c r="K14" s="113">
        <v>2325</v>
      </c>
      <c r="V14" s="47"/>
    </row>
    <row r="15" spans="1:22" ht="15.75" customHeight="1" x14ac:dyDescent="0.2">
      <c r="A15" s="50" t="s">
        <v>29</v>
      </c>
      <c r="B15" s="57">
        <v>329</v>
      </c>
      <c r="C15" s="57">
        <v>48</v>
      </c>
      <c r="D15" s="108">
        <v>633</v>
      </c>
      <c r="E15" s="57">
        <v>119</v>
      </c>
      <c r="F15" s="57">
        <v>149</v>
      </c>
      <c r="G15" s="57">
        <v>330</v>
      </c>
      <c r="H15" s="57">
        <v>3022</v>
      </c>
      <c r="I15" s="108">
        <v>15</v>
      </c>
      <c r="J15" s="60"/>
      <c r="K15" s="108">
        <v>4695</v>
      </c>
      <c r="V15" s="47"/>
    </row>
    <row r="16" spans="1:22" ht="15.75" customHeight="1" x14ac:dyDescent="0.2">
      <c r="A16" s="52" t="s">
        <v>30</v>
      </c>
      <c r="B16" s="58">
        <v>224</v>
      </c>
      <c r="C16" s="58">
        <v>90</v>
      </c>
      <c r="D16" s="113">
        <v>579</v>
      </c>
      <c r="E16" s="58">
        <v>227</v>
      </c>
      <c r="F16" s="58">
        <v>227</v>
      </c>
      <c r="G16" s="58">
        <v>244</v>
      </c>
      <c r="H16" s="58">
        <v>1550</v>
      </c>
      <c r="I16" s="113">
        <v>14</v>
      </c>
      <c r="J16" s="60"/>
      <c r="K16" s="113">
        <v>3245</v>
      </c>
      <c r="V16" s="47"/>
    </row>
    <row r="17" spans="1:22" ht="15.75" hidden="1" customHeight="1" x14ac:dyDescent="0.2">
      <c r="A17" s="50" t="s">
        <v>31</v>
      </c>
      <c r="B17" s="57">
        <v>140</v>
      </c>
      <c r="C17" s="57">
        <v>238</v>
      </c>
      <c r="D17" s="108">
        <v>355</v>
      </c>
      <c r="E17" s="57">
        <v>231</v>
      </c>
      <c r="F17" s="57">
        <v>154</v>
      </c>
      <c r="G17" s="57">
        <v>458</v>
      </c>
      <c r="H17" s="57">
        <v>808</v>
      </c>
      <c r="I17" s="108">
        <v>14</v>
      </c>
      <c r="J17" s="60"/>
      <c r="K17" s="108">
        <v>2413</v>
      </c>
      <c r="V17" s="47"/>
    </row>
    <row r="18" spans="1:22" ht="15.75" hidden="1" customHeight="1" x14ac:dyDescent="0.2">
      <c r="A18" s="52" t="s">
        <v>32</v>
      </c>
      <c r="B18" s="58">
        <v>11</v>
      </c>
      <c r="C18" s="58">
        <v>7</v>
      </c>
      <c r="D18" s="113">
        <v>38</v>
      </c>
      <c r="E18" s="58">
        <v>29</v>
      </c>
      <c r="F18" s="58">
        <v>28</v>
      </c>
      <c r="G18" s="58">
        <v>97</v>
      </c>
      <c r="H18" s="58">
        <v>464</v>
      </c>
      <c r="I18" s="113">
        <v>3</v>
      </c>
      <c r="J18" s="60"/>
      <c r="K18" s="113">
        <v>681</v>
      </c>
      <c r="V18" s="47"/>
    </row>
    <row r="19" spans="1:22" ht="15.75" hidden="1" customHeight="1" x14ac:dyDescent="0.2">
      <c r="A19" s="50" t="s">
        <v>33</v>
      </c>
      <c r="B19" s="57">
        <v>5</v>
      </c>
      <c r="C19" s="57">
        <v>10</v>
      </c>
      <c r="D19" s="108">
        <v>28</v>
      </c>
      <c r="E19" s="57">
        <v>17</v>
      </c>
      <c r="F19" s="57">
        <v>42</v>
      </c>
      <c r="G19" s="57">
        <v>58</v>
      </c>
      <c r="H19" s="57">
        <v>162</v>
      </c>
      <c r="I19" s="108">
        <v>2</v>
      </c>
      <c r="J19" s="60"/>
      <c r="K19" s="108">
        <v>330</v>
      </c>
      <c r="V19" s="47"/>
    </row>
    <row r="20" spans="1:22" ht="15.75" hidden="1" customHeight="1" x14ac:dyDescent="0.2">
      <c r="A20" s="52" t="s">
        <v>34</v>
      </c>
      <c r="B20" s="58">
        <v>24</v>
      </c>
      <c r="C20" s="58">
        <v>22</v>
      </c>
      <c r="D20" s="113">
        <v>51</v>
      </c>
      <c r="E20" s="58">
        <v>46</v>
      </c>
      <c r="F20" s="58">
        <v>26</v>
      </c>
      <c r="G20" s="58">
        <v>74</v>
      </c>
      <c r="H20" s="58">
        <v>257</v>
      </c>
      <c r="I20" s="113">
        <v>1</v>
      </c>
      <c r="J20" s="60"/>
      <c r="K20" s="113">
        <v>513</v>
      </c>
      <c r="V20" s="47"/>
    </row>
    <row r="21" spans="1:22" ht="15.75" customHeight="1" x14ac:dyDescent="0.2">
      <c r="A21" s="50" t="s">
        <v>35</v>
      </c>
      <c r="B21" s="108">
        <v>180</v>
      </c>
      <c r="C21" s="108">
        <v>277</v>
      </c>
      <c r="D21" s="108">
        <v>472</v>
      </c>
      <c r="E21" s="57">
        <v>323</v>
      </c>
      <c r="F21" s="57">
        <v>250</v>
      </c>
      <c r="G21" s="57">
        <v>687</v>
      </c>
      <c r="H21" s="57">
        <v>1691</v>
      </c>
      <c r="I21" s="108">
        <v>20</v>
      </c>
      <c r="J21" s="60"/>
      <c r="K21" s="108">
        <v>3937</v>
      </c>
      <c r="V21" s="47"/>
    </row>
    <row r="22" spans="1:22" ht="15.75" customHeight="1" x14ac:dyDescent="0.2">
      <c r="A22" s="52" t="s">
        <v>36</v>
      </c>
      <c r="B22" s="58">
        <v>21</v>
      </c>
      <c r="C22" s="58">
        <v>21</v>
      </c>
      <c r="D22" s="113">
        <v>89</v>
      </c>
      <c r="E22" s="58">
        <v>38</v>
      </c>
      <c r="F22" s="58">
        <v>14</v>
      </c>
      <c r="G22" s="58">
        <v>35</v>
      </c>
      <c r="H22" s="58">
        <v>134</v>
      </c>
      <c r="I22" s="113">
        <v>0</v>
      </c>
      <c r="J22" s="60"/>
      <c r="K22" s="113">
        <v>356</v>
      </c>
      <c r="V22" s="47"/>
    </row>
    <row r="23" spans="1:22" ht="15.75" customHeight="1" x14ac:dyDescent="0.2">
      <c r="A23" s="50" t="s">
        <v>37</v>
      </c>
      <c r="B23" s="57">
        <v>3</v>
      </c>
      <c r="C23" s="57">
        <v>5</v>
      </c>
      <c r="D23" s="108">
        <v>24</v>
      </c>
      <c r="E23" s="57">
        <v>10</v>
      </c>
      <c r="F23" s="57">
        <v>12</v>
      </c>
      <c r="G23" s="57">
        <v>41</v>
      </c>
      <c r="H23" s="57">
        <v>285</v>
      </c>
      <c r="I23" s="108">
        <v>0</v>
      </c>
      <c r="J23" s="60"/>
      <c r="K23" s="108">
        <v>380</v>
      </c>
      <c r="V23" s="47"/>
    </row>
    <row r="24" spans="1:22" ht="15.75" customHeight="1" x14ac:dyDescent="0.2">
      <c r="A24" s="52" t="s">
        <v>38</v>
      </c>
      <c r="B24" s="58">
        <v>179</v>
      </c>
      <c r="C24" s="58">
        <v>149</v>
      </c>
      <c r="D24" s="113">
        <v>222</v>
      </c>
      <c r="E24" s="58">
        <v>284</v>
      </c>
      <c r="F24" s="58">
        <v>125</v>
      </c>
      <c r="G24" s="58">
        <v>387</v>
      </c>
      <c r="H24" s="58">
        <v>920</v>
      </c>
      <c r="I24" s="113">
        <v>13</v>
      </c>
      <c r="J24" s="60"/>
      <c r="K24" s="113">
        <v>2294</v>
      </c>
      <c r="V24" s="47"/>
    </row>
    <row r="25" spans="1:22" ht="15.75" customHeight="1" x14ac:dyDescent="0.2">
      <c r="A25" s="50" t="s">
        <v>39</v>
      </c>
      <c r="B25" s="57">
        <v>113</v>
      </c>
      <c r="C25" s="57">
        <v>75</v>
      </c>
      <c r="D25" s="108">
        <v>287</v>
      </c>
      <c r="E25" s="57">
        <v>178</v>
      </c>
      <c r="F25" s="57">
        <v>241</v>
      </c>
      <c r="G25" s="57">
        <v>538</v>
      </c>
      <c r="H25" s="57">
        <v>3643</v>
      </c>
      <c r="I25" s="108">
        <v>5</v>
      </c>
      <c r="J25" s="60"/>
      <c r="K25" s="108">
        <v>5173</v>
      </c>
      <c r="V25" s="47"/>
    </row>
    <row r="26" spans="1:22" ht="15.75" customHeight="1" x14ac:dyDescent="0.2">
      <c r="A26" s="52" t="s">
        <v>40</v>
      </c>
      <c r="B26" s="58">
        <v>734</v>
      </c>
      <c r="C26" s="58">
        <v>331</v>
      </c>
      <c r="D26" s="113">
        <v>2496</v>
      </c>
      <c r="E26" s="58">
        <v>735</v>
      </c>
      <c r="F26" s="58">
        <v>1297</v>
      </c>
      <c r="G26" s="58">
        <v>675</v>
      </c>
      <c r="H26" s="58">
        <v>5159</v>
      </c>
      <c r="I26" s="113">
        <v>28</v>
      </c>
      <c r="J26" s="60"/>
      <c r="K26" s="113">
        <v>11531</v>
      </c>
      <c r="V26" s="47"/>
    </row>
    <row r="27" spans="1:22" ht="15.75" customHeight="1" x14ac:dyDescent="0.2">
      <c r="A27" s="50" t="s">
        <v>41</v>
      </c>
      <c r="B27" s="57">
        <v>126</v>
      </c>
      <c r="C27" s="57">
        <v>91</v>
      </c>
      <c r="D27" s="108">
        <v>491</v>
      </c>
      <c r="E27" s="57">
        <v>172</v>
      </c>
      <c r="F27" s="57">
        <v>104</v>
      </c>
      <c r="G27" s="57">
        <v>171</v>
      </c>
      <c r="H27" s="57">
        <v>869</v>
      </c>
      <c r="I27" s="108">
        <v>7</v>
      </c>
      <c r="J27" s="60"/>
      <c r="K27" s="108">
        <v>2055</v>
      </c>
      <c r="V27" s="47"/>
    </row>
    <row r="28" spans="1:22" ht="15.75" customHeight="1" x14ac:dyDescent="0.2">
      <c r="A28" s="52" t="s">
        <v>191</v>
      </c>
      <c r="B28" s="58">
        <v>154</v>
      </c>
      <c r="C28" s="58">
        <v>112</v>
      </c>
      <c r="D28" s="113">
        <v>1614</v>
      </c>
      <c r="E28" s="58">
        <v>247</v>
      </c>
      <c r="F28" s="58">
        <v>155</v>
      </c>
      <c r="G28" s="58">
        <v>250</v>
      </c>
      <c r="H28" s="58">
        <v>4231</v>
      </c>
      <c r="I28" s="113">
        <v>15</v>
      </c>
      <c r="J28" s="60"/>
      <c r="K28" s="113">
        <v>6821</v>
      </c>
      <c r="V28" s="47"/>
    </row>
    <row r="29" spans="1:22" ht="15.75" customHeight="1" x14ac:dyDescent="0.2">
      <c r="A29" s="50" t="s">
        <v>43</v>
      </c>
      <c r="B29" s="57">
        <v>227</v>
      </c>
      <c r="C29" s="57">
        <v>56</v>
      </c>
      <c r="D29" s="108">
        <v>138</v>
      </c>
      <c r="E29" s="57">
        <v>96</v>
      </c>
      <c r="F29" s="57">
        <v>66</v>
      </c>
      <c r="G29" s="57">
        <v>74</v>
      </c>
      <c r="H29" s="57">
        <v>193</v>
      </c>
      <c r="I29" s="108">
        <v>0</v>
      </c>
      <c r="J29" s="60"/>
      <c r="K29" s="108">
        <v>853</v>
      </c>
      <c r="V29" s="47"/>
    </row>
    <row r="30" spans="1:22" ht="15.75" customHeight="1" x14ac:dyDescent="0.2">
      <c r="A30" s="52" t="s">
        <v>44</v>
      </c>
      <c r="B30" s="58">
        <v>347</v>
      </c>
      <c r="C30" s="58">
        <v>156</v>
      </c>
      <c r="D30" s="113">
        <v>375</v>
      </c>
      <c r="E30" s="58">
        <v>270</v>
      </c>
      <c r="F30" s="58">
        <v>218</v>
      </c>
      <c r="G30" s="58">
        <v>406</v>
      </c>
      <c r="H30" s="58">
        <v>1755</v>
      </c>
      <c r="I30" s="113">
        <v>14</v>
      </c>
      <c r="J30" s="60"/>
      <c r="K30" s="113">
        <v>3573</v>
      </c>
      <c r="V30" s="47"/>
    </row>
    <row r="31" spans="1:22" ht="15.75" customHeight="1" x14ac:dyDescent="0.2">
      <c r="A31" s="50" t="s">
        <v>45</v>
      </c>
      <c r="B31" s="57">
        <v>109</v>
      </c>
      <c r="C31" s="57">
        <v>49</v>
      </c>
      <c r="D31" s="108">
        <v>162</v>
      </c>
      <c r="E31" s="57">
        <v>105</v>
      </c>
      <c r="F31" s="57">
        <v>96</v>
      </c>
      <c r="G31" s="57">
        <v>112</v>
      </c>
      <c r="H31" s="57">
        <v>341</v>
      </c>
      <c r="I31" s="108">
        <v>2</v>
      </c>
      <c r="J31" s="60"/>
      <c r="K31" s="108">
        <v>978</v>
      </c>
      <c r="V31" s="47"/>
    </row>
    <row r="32" spans="1:22" ht="15.75" customHeight="1" x14ac:dyDescent="0.2">
      <c r="A32" s="52" t="s">
        <v>46</v>
      </c>
      <c r="B32" s="58">
        <v>154</v>
      </c>
      <c r="C32" s="58">
        <v>129</v>
      </c>
      <c r="D32" s="113">
        <v>328</v>
      </c>
      <c r="E32" s="58">
        <v>205</v>
      </c>
      <c r="F32" s="58">
        <v>129</v>
      </c>
      <c r="G32" s="58">
        <v>229</v>
      </c>
      <c r="H32" s="58">
        <v>551</v>
      </c>
      <c r="I32" s="113">
        <v>14</v>
      </c>
      <c r="J32" s="60"/>
      <c r="K32" s="113">
        <v>1753</v>
      </c>
      <c r="V32" s="47"/>
    </row>
    <row r="33" spans="1:22" ht="15.75" customHeight="1" x14ac:dyDescent="0.2">
      <c r="A33" s="50" t="s">
        <v>47</v>
      </c>
      <c r="B33" s="57">
        <v>656</v>
      </c>
      <c r="C33" s="57">
        <v>244</v>
      </c>
      <c r="D33" s="108">
        <v>1853</v>
      </c>
      <c r="E33" s="57">
        <v>454</v>
      </c>
      <c r="F33" s="57">
        <v>523</v>
      </c>
      <c r="G33" s="57">
        <v>523</v>
      </c>
      <c r="H33" s="57">
        <v>3522</v>
      </c>
      <c r="I33" s="108">
        <v>28</v>
      </c>
      <c r="J33" s="60"/>
      <c r="K33" s="108">
        <v>7849</v>
      </c>
      <c r="V33" s="47"/>
    </row>
    <row r="34" spans="1:22" ht="15.75" customHeight="1" x14ac:dyDescent="0.2">
      <c r="A34" s="52" t="s">
        <v>48</v>
      </c>
      <c r="B34" s="58">
        <v>597</v>
      </c>
      <c r="C34" s="58">
        <v>384</v>
      </c>
      <c r="D34" s="113">
        <v>2148</v>
      </c>
      <c r="E34" s="58">
        <v>718</v>
      </c>
      <c r="F34" s="58">
        <v>573</v>
      </c>
      <c r="G34" s="58">
        <v>1028</v>
      </c>
      <c r="H34" s="58">
        <v>9452</v>
      </c>
      <c r="I34" s="113">
        <v>30</v>
      </c>
      <c r="J34" s="60"/>
      <c r="K34" s="113">
        <v>15037</v>
      </c>
      <c r="V34" s="47"/>
    </row>
    <row r="35" spans="1:22" ht="15.75" customHeight="1" x14ac:dyDescent="0.2">
      <c r="A35" s="50" t="s">
        <v>49</v>
      </c>
      <c r="B35" s="57">
        <v>438</v>
      </c>
      <c r="C35" s="57">
        <v>176</v>
      </c>
      <c r="D35" s="108">
        <v>1386</v>
      </c>
      <c r="E35" s="57">
        <v>400</v>
      </c>
      <c r="F35" s="57">
        <v>560</v>
      </c>
      <c r="G35" s="57">
        <v>569</v>
      </c>
      <c r="H35" s="57">
        <v>5379</v>
      </c>
      <c r="I35" s="108">
        <v>5</v>
      </c>
      <c r="J35" s="60"/>
      <c r="K35" s="108">
        <v>9012</v>
      </c>
      <c r="V35" s="47"/>
    </row>
    <row r="36" spans="1:22" ht="15.75" customHeight="1" x14ac:dyDescent="0.2">
      <c r="A36" s="52" t="s">
        <v>50</v>
      </c>
      <c r="B36" s="58">
        <v>1472</v>
      </c>
      <c r="C36" s="58">
        <v>455</v>
      </c>
      <c r="D36" s="113">
        <v>2916</v>
      </c>
      <c r="E36" s="58">
        <v>1037</v>
      </c>
      <c r="F36" s="58">
        <v>1363</v>
      </c>
      <c r="G36" s="58">
        <v>1803</v>
      </c>
      <c r="H36" s="58">
        <v>16427</v>
      </c>
      <c r="I36" s="113">
        <v>48</v>
      </c>
      <c r="J36" s="60"/>
      <c r="K36" s="113">
        <v>25956</v>
      </c>
      <c r="V36" s="47"/>
    </row>
    <row r="37" spans="1:22" ht="15.75" customHeight="1" x14ac:dyDescent="0.2">
      <c r="A37" s="50" t="s">
        <v>51</v>
      </c>
      <c r="B37" s="57">
        <v>1924</v>
      </c>
      <c r="C37" s="57">
        <v>819</v>
      </c>
      <c r="D37" s="108">
        <v>6441</v>
      </c>
      <c r="E37" s="57">
        <v>2017</v>
      </c>
      <c r="F37" s="57">
        <v>1717</v>
      </c>
      <c r="G37" s="57">
        <v>1959</v>
      </c>
      <c r="H37" s="57">
        <v>19529</v>
      </c>
      <c r="I37" s="108">
        <v>28</v>
      </c>
      <c r="J37" s="60"/>
      <c r="K37" s="108">
        <v>34887</v>
      </c>
      <c r="V37" s="47"/>
    </row>
    <row r="38" spans="1:22" ht="15.75" customHeight="1" x14ac:dyDescent="0.2">
      <c r="A38" s="52" t="s">
        <v>52</v>
      </c>
      <c r="B38" s="58">
        <v>409</v>
      </c>
      <c r="C38" s="58">
        <v>304</v>
      </c>
      <c r="D38" s="113">
        <v>1067</v>
      </c>
      <c r="E38" s="58">
        <v>630</v>
      </c>
      <c r="F38" s="58">
        <v>373</v>
      </c>
      <c r="G38" s="58">
        <v>553</v>
      </c>
      <c r="H38" s="58">
        <v>2359</v>
      </c>
      <c r="I38" s="113">
        <v>11</v>
      </c>
      <c r="J38" s="60"/>
      <c r="K38" s="113">
        <v>5751</v>
      </c>
      <c r="V38" s="47"/>
    </row>
    <row r="39" spans="1:22" ht="15.75" customHeight="1" x14ac:dyDescent="0.2">
      <c r="A39" s="50" t="s">
        <v>53</v>
      </c>
      <c r="B39" s="57">
        <v>356</v>
      </c>
      <c r="C39" s="57">
        <v>203</v>
      </c>
      <c r="D39" s="108">
        <v>874</v>
      </c>
      <c r="E39" s="57">
        <v>482</v>
      </c>
      <c r="F39" s="57">
        <v>305</v>
      </c>
      <c r="G39" s="57">
        <v>518</v>
      </c>
      <c r="H39" s="57">
        <v>2539</v>
      </c>
      <c r="I39" s="108">
        <v>8</v>
      </c>
      <c r="J39" s="60"/>
      <c r="K39" s="108">
        <v>5331</v>
      </c>
      <c r="V39" s="47"/>
    </row>
    <row r="40" spans="1:22" ht="15.75" customHeight="1" x14ac:dyDescent="0.2">
      <c r="A40" s="52" t="s">
        <v>54</v>
      </c>
      <c r="B40" s="58">
        <v>395</v>
      </c>
      <c r="C40" s="58">
        <v>257</v>
      </c>
      <c r="D40" s="113">
        <v>1299</v>
      </c>
      <c r="E40" s="58">
        <v>479</v>
      </c>
      <c r="F40" s="58">
        <v>432</v>
      </c>
      <c r="G40" s="58">
        <v>605</v>
      </c>
      <c r="H40" s="58">
        <v>4008</v>
      </c>
      <c r="I40" s="113">
        <v>17</v>
      </c>
      <c r="J40" s="60"/>
      <c r="K40" s="113">
        <v>7557</v>
      </c>
      <c r="V40" s="47"/>
    </row>
    <row r="41" spans="1:22" ht="15.75" customHeight="1" x14ac:dyDescent="0.2">
      <c r="A41" s="50" t="s">
        <v>55</v>
      </c>
      <c r="B41" s="57">
        <v>486</v>
      </c>
      <c r="C41" s="57">
        <v>57</v>
      </c>
      <c r="D41" s="108">
        <v>842</v>
      </c>
      <c r="E41" s="57">
        <v>182</v>
      </c>
      <c r="F41" s="57">
        <v>149</v>
      </c>
      <c r="G41" s="57">
        <v>165</v>
      </c>
      <c r="H41" s="57">
        <v>2379</v>
      </c>
      <c r="I41" s="108">
        <v>4</v>
      </c>
      <c r="J41" s="60"/>
      <c r="K41" s="108">
        <v>4296</v>
      </c>
      <c r="V41" s="47"/>
    </row>
    <row r="42" spans="1:22" ht="15.75" customHeight="1" x14ac:dyDescent="0.2">
      <c r="A42" s="52" t="s">
        <v>56</v>
      </c>
      <c r="B42" s="58">
        <v>67</v>
      </c>
      <c r="C42" s="58">
        <v>33</v>
      </c>
      <c r="D42" s="113">
        <v>175</v>
      </c>
      <c r="E42" s="58">
        <v>83</v>
      </c>
      <c r="F42" s="58">
        <v>54</v>
      </c>
      <c r="G42" s="58">
        <v>86</v>
      </c>
      <c r="H42" s="58">
        <v>691</v>
      </c>
      <c r="I42" s="113">
        <v>5</v>
      </c>
      <c r="J42" s="60"/>
      <c r="K42" s="113">
        <v>1233</v>
      </c>
      <c r="V42" s="47"/>
    </row>
    <row r="43" spans="1:22" ht="15.75" customHeight="1" x14ac:dyDescent="0.2">
      <c r="A43" s="50" t="s">
        <v>57</v>
      </c>
      <c r="B43" s="57">
        <v>358</v>
      </c>
      <c r="C43" s="57">
        <v>82</v>
      </c>
      <c r="D43" s="108">
        <v>890</v>
      </c>
      <c r="E43" s="57">
        <v>179</v>
      </c>
      <c r="F43" s="57">
        <v>396</v>
      </c>
      <c r="G43" s="57">
        <v>278</v>
      </c>
      <c r="H43" s="57">
        <v>2084</v>
      </c>
      <c r="I43" s="108">
        <v>7</v>
      </c>
      <c r="J43" s="60"/>
      <c r="K43" s="108">
        <v>4335</v>
      </c>
      <c r="V43" s="47"/>
    </row>
    <row r="44" spans="1:22" ht="15.75" customHeight="1" x14ac:dyDescent="0.2">
      <c r="A44" s="52" t="s">
        <v>58</v>
      </c>
      <c r="B44" s="58">
        <v>193</v>
      </c>
      <c r="C44" s="58">
        <v>95</v>
      </c>
      <c r="D44" s="113">
        <v>409</v>
      </c>
      <c r="E44" s="58">
        <v>169</v>
      </c>
      <c r="F44" s="58">
        <v>126</v>
      </c>
      <c r="G44" s="58">
        <v>160</v>
      </c>
      <c r="H44" s="58">
        <v>1137</v>
      </c>
      <c r="I44" s="113">
        <v>4</v>
      </c>
      <c r="J44" s="60"/>
      <c r="K44" s="113">
        <v>2357</v>
      </c>
      <c r="V44" s="47"/>
    </row>
    <row r="45" spans="1:22" ht="15.75" customHeight="1" x14ac:dyDescent="0.2">
      <c r="A45" s="50" t="s">
        <v>59</v>
      </c>
      <c r="B45" s="57">
        <v>1111</v>
      </c>
      <c r="C45" s="57">
        <v>594</v>
      </c>
      <c r="D45" s="108">
        <v>2785</v>
      </c>
      <c r="E45" s="57">
        <v>1252</v>
      </c>
      <c r="F45" s="57">
        <v>1215</v>
      </c>
      <c r="G45" s="57">
        <v>1583</v>
      </c>
      <c r="H45" s="57">
        <v>11944</v>
      </c>
      <c r="I45" s="108">
        <v>84</v>
      </c>
      <c r="J45" s="60"/>
      <c r="K45" s="108">
        <v>21091</v>
      </c>
      <c r="V45" s="47"/>
    </row>
    <row r="46" spans="1:22" ht="15.75" customHeight="1" x14ac:dyDescent="0.2">
      <c r="A46" s="59"/>
      <c r="F46"/>
    </row>
    <row r="47" spans="1:22" ht="15.75" customHeight="1" x14ac:dyDescent="0.2">
      <c r="A47" s="53" t="s">
        <v>20</v>
      </c>
      <c r="B47" s="117">
        <f>SUM(B9:B45)-SUM(B17:B20)</f>
        <v>21763</v>
      </c>
      <c r="C47" s="117">
        <f t="shared" ref="C47:K47" si="0">SUM(C9:C45)-SUM(C17:C20)</f>
        <v>9810</v>
      </c>
      <c r="D47" s="117">
        <f t="shared" si="0"/>
        <v>55611</v>
      </c>
      <c r="E47" s="117">
        <f t="shared" si="0"/>
        <v>20943</v>
      </c>
      <c r="F47" s="117">
        <f t="shared" si="0"/>
        <v>20821</v>
      </c>
      <c r="G47" s="117">
        <f t="shared" si="0"/>
        <v>25267</v>
      </c>
      <c r="H47" s="117">
        <f t="shared" si="0"/>
        <v>172216</v>
      </c>
      <c r="I47" s="117">
        <f t="shared" si="0"/>
        <v>712</v>
      </c>
      <c r="J47" s="59"/>
      <c r="K47" s="117">
        <f t="shared" si="0"/>
        <v>331238</v>
      </c>
      <c r="V47" s="47"/>
    </row>
    <row r="48" spans="1:22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  <c r="V48" s="47"/>
    </row>
    <row r="49" spans="1:22" ht="15.75" customHeight="1" x14ac:dyDescent="0.2">
      <c r="A49" s="35" t="s">
        <v>60</v>
      </c>
      <c r="B49" s="57">
        <v>5290</v>
      </c>
      <c r="C49" s="57">
        <v>2558</v>
      </c>
      <c r="D49" s="108">
        <v>10615</v>
      </c>
      <c r="E49" s="57">
        <v>6083</v>
      </c>
      <c r="F49" s="57">
        <v>4361</v>
      </c>
      <c r="G49" s="57">
        <v>5901</v>
      </c>
      <c r="H49" s="57">
        <v>29225</v>
      </c>
      <c r="I49" s="108">
        <v>97</v>
      </c>
      <c r="J49" s="60"/>
      <c r="K49" s="57">
        <v>64740</v>
      </c>
      <c r="V49" s="47"/>
    </row>
    <row r="50" spans="1:22" ht="15.75" customHeight="1" x14ac:dyDescent="0.2">
      <c r="A50" s="38" t="s">
        <v>61</v>
      </c>
      <c r="B50" s="58">
        <v>4283</v>
      </c>
      <c r="C50" s="58">
        <v>1768</v>
      </c>
      <c r="D50" s="113">
        <v>12638</v>
      </c>
      <c r="E50" s="58">
        <v>3383</v>
      </c>
      <c r="F50" s="58">
        <v>4864</v>
      </c>
      <c r="G50" s="58">
        <v>4909</v>
      </c>
      <c r="H50" s="58">
        <v>32680</v>
      </c>
      <c r="I50" s="113">
        <v>191</v>
      </c>
      <c r="J50" s="60"/>
      <c r="K50" s="58">
        <v>65567</v>
      </c>
      <c r="V50" s="47"/>
    </row>
    <row r="51" spans="1:22" ht="15.75" customHeight="1" x14ac:dyDescent="0.2">
      <c r="A51" s="35" t="s">
        <v>62</v>
      </c>
      <c r="B51" s="57">
        <v>4840</v>
      </c>
      <c r="C51" s="57">
        <v>2138</v>
      </c>
      <c r="D51" s="108">
        <v>13958</v>
      </c>
      <c r="E51" s="57">
        <v>4802</v>
      </c>
      <c r="F51" s="57">
        <v>4586</v>
      </c>
      <c r="G51" s="57">
        <v>5912</v>
      </c>
      <c r="H51" s="57">
        <v>53146</v>
      </c>
      <c r="I51" s="108">
        <v>122</v>
      </c>
      <c r="J51" s="60">
        <f>SUM(J35:J37)</f>
        <v>0</v>
      </c>
      <c r="K51" s="57">
        <v>90643</v>
      </c>
      <c r="V51" s="47"/>
    </row>
    <row r="52" spans="1:22" x14ac:dyDescent="0.2">
      <c r="A52" s="44" t="s">
        <v>63</v>
      </c>
      <c r="V52" s="47"/>
    </row>
    <row r="53" spans="1:22" x14ac:dyDescent="0.2">
      <c r="A53"/>
    </row>
    <row r="54" spans="1:22" x14ac:dyDescent="0.2">
      <c r="B54" s="49"/>
      <c r="C54" s="49"/>
      <c r="D54" s="49"/>
      <c r="E54" s="49"/>
      <c r="F54" s="82"/>
      <c r="G54" s="49"/>
    </row>
    <row r="55" spans="1:22" x14ac:dyDescent="0.2">
      <c r="B55" s="49"/>
      <c r="C55" s="49"/>
      <c r="D55" s="49"/>
      <c r="E55" s="49"/>
      <c r="F55" s="82"/>
      <c r="G55" s="49"/>
    </row>
    <row r="56" spans="1:22" x14ac:dyDescent="0.2">
      <c r="B56" s="49"/>
      <c r="C56" s="49"/>
      <c r="D56" s="49"/>
      <c r="E56" s="49"/>
      <c r="F56" s="82"/>
      <c r="G56" s="49"/>
    </row>
    <row r="57" spans="1:22" x14ac:dyDescent="0.2">
      <c r="B57" s="49"/>
      <c r="C57" s="49"/>
      <c r="D57" s="49"/>
      <c r="E57" s="49"/>
      <c r="F57" s="82"/>
      <c r="G57" s="49"/>
    </row>
    <row r="58" spans="1:22" x14ac:dyDescent="0.2">
      <c r="B58" s="49"/>
      <c r="C58" s="49"/>
      <c r="D58" s="49"/>
      <c r="E58" s="49"/>
      <c r="F58" s="82"/>
      <c r="G58" s="49"/>
    </row>
    <row r="59" spans="1:22" x14ac:dyDescent="0.2">
      <c r="B59" s="49"/>
      <c r="C59" s="49"/>
      <c r="D59" s="49"/>
      <c r="E59" s="49"/>
      <c r="F59" s="82"/>
      <c r="G59" s="49"/>
    </row>
    <row r="60" spans="1:22" x14ac:dyDescent="0.2">
      <c r="B60" s="49"/>
      <c r="C60" s="49"/>
      <c r="D60" s="49"/>
      <c r="E60" s="49"/>
      <c r="F60" s="82"/>
      <c r="G60" s="49"/>
    </row>
    <row r="67" spans="2:6" s="41" customFormat="1" ht="15" x14ac:dyDescent="0.2">
      <c r="F67" s="78"/>
    </row>
    <row r="68" spans="2:6" s="41" customFormat="1" ht="15" x14ac:dyDescent="0.2">
      <c r="F68" s="78"/>
    </row>
    <row r="69" spans="2:6" s="41" customFormat="1" ht="15" x14ac:dyDescent="0.2">
      <c r="F69" s="78"/>
    </row>
    <row r="72" spans="2:6" s="44" customFormat="1" ht="11.25" x14ac:dyDescent="0.2">
      <c r="F72" s="83"/>
    </row>
    <row r="74" spans="2:6" x14ac:dyDescent="0.2">
      <c r="B74" s="49"/>
      <c r="C74" s="49"/>
      <c r="D74" s="49"/>
      <c r="E74" s="49"/>
      <c r="F74" s="82"/>
    </row>
    <row r="75" spans="2:6" x14ac:dyDescent="0.2">
      <c r="B75" s="49"/>
      <c r="C75" s="49"/>
      <c r="D75" s="49"/>
      <c r="E75" s="49"/>
      <c r="F75" s="82"/>
    </row>
    <row r="76" spans="2:6" x14ac:dyDescent="0.2">
      <c r="B76" s="49"/>
      <c r="C76" s="49"/>
      <c r="D76" s="49"/>
      <c r="E76" s="49"/>
      <c r="F76" s="82"/>
    </row>
    <row r="77" spans="2:6" x14ac:dyDescent="0.2">
      <c r="B77" s="49"/>
      <c r="C77" s="49"/>
      <c r="D77" s="49"/>
      <c r="E77" s="49"/>
      <c r="F77" s="82"/>
    </row>
    <row r="78" spans="2:6" x14ac:dyDescent="0.2">
      <c r="B78" s="49"/>
      <c r="C78" s="49"/>
      <c r="D78" s="49"/>
      <c r="E78" s="49"/>
      <c r="F78" s="82"/>
    </row>
    <row r="79" spans="2:6" x14ac:dyDescent="0.2">
      <c r="B79" s="49"/>
      <c r="C79" s="49"/>
      <c r="D79" s="49"/>
      <c r="E79" s="49"/>
      <c r="F79" s="82"/>
    </row>
    <row r="80" spans="2:6" x14ac:dyDescent="0.2">
      <c r="B80" s="49"/>
      <c r="C80" s="49"/>
      <c r="D80" s="49"/>
      <c r="E80" s="49"/>
      <c r="F80" s="82"/>
    </row>
    <row r="81" spans="2:6" x14ac:dyDescent="0.2">
      <c r="B81" s="49"/>
      <c r="C81" s="49"/>
      <c r="D81" s="49"/>
      <c r="E81" s="49"/>
      <c r="F81" s="82"/>
    </row>
    <row r="82" spans="2:6" x14ac:dyDescent="0.2">
      <c r="B82" s="49"/>
      <c r="C82" s="49"/>
      <c r="D82" s="49"/>
      <c r="E82" s="49"/>
      <c r="F82" s="82"/>
    </row>
    <row r="83" spans="2:6" x14ac:dyDescent="0.2">
      <c r="B83" s="49"/>
      <c r="C83" s="49"/>
      <c r="D83" s="49"/>
      <c r="E83" s="49"/>
      <c r="F83" s="82"/>
    </row>
    <row r="84" spans="2:6" x14ac:dyDescent="0.2">
      <c r="B84" s="49"/>
      <c r="C84" s="49"/>
      <c r="D84" s="49"/>
      <c r="E84" s="49"/>
      <c r="F84" s="82"/>
    </row>
    <row r="85" spans="2:6" x14ac:dyDescent="0.2">
      <c r="B85" s="49"/>
      <c r="C85" s="49"/>
      <c r="D85" s="49"/>
      <c r="E85" s="49"/>
      <c r="F85" s="82"/>
    </row>
    <row r="86" spans="2:6" x14ac:dyDescent="0.2">
      <c r="B86" s="49"/>
      <c r="C86" s="49"/>
      <c r="D86" s="49"/>
      <c r="E86" s="49"/>
      <c r="F86" s="82"/>
    </row>
    <row r="87" spans="2:6" x14ac:dyDescent="0.2">
      <c r="B87" s="49"/>
      <c r="C87" s="49"/>
      <c r="D87" s="49"/>
      <c r="E87" s="49"/>
      <c r="F87" s="82"/>
    </row>
    <row r="88" spans="2:6" x14ac:dyDescent="0.2">
      <c r="B88" s="49"/>
      <c r="C88" s="49"/>
      <c r="D88" s="49"/>
      <c r="E88" s="49"/>
      <c r="F88" s="82"/>
    </row>
    <row r="89" spans="2:6" x14ac:dyDescent="0.2">
      <c r="B89" s="49"/>
      <c r="C89" s="49"/>
      <c r="D89" s="49"/>
      <c r="E89" s="49"/>
      <c r="F89" s="82"/>
    </row>
    <row r="90" spans="2:6" x14ac:dyDescent="0.2">
      <c r="B90" s="49"/>
      <c r="C90" s="49"/>
      <c r="D90" s="49"/>
      <c r="E90" s="49"/>
      <c r="F90" s="82"/>
    </row>
    <row r="91" spans="2:6" x14ac:dyDescent="0.2">
      <c r="B91" s="49"/>
      <c r="C91" s="49"/>
      <c r="D91" s="49"/>
      <c r="E91" s="49"/>
      <c r="F91" s="82"/>
    </row>
    <row r="92" spans="2:6" x14ac:dyDescent="0.2">
      <c r="B92" s="49"/>
      <c r="C92" s="49"/>
      <c r="D92" s="49"/>
      <c r="E92" s="49"/>
      <c r="F92" s="82"/>
    </row>
    <row r="93" spans="2:6" x14ac:dyDescent="0.2">
      <c r="B93" s="49"/>
      <c r="C93" s="49"/>
      <c r="D93" s="49"/>
      <c r="E93" s="49"/>
      <c r="F93" s="82"/>
    </row>
    <row r="94" spans="2:6" x14ac:dyDescent="0.2">
      <c r="B94" s="49"/>
      <c r="C94" s="49"/>
      <c r="D94" s="49"/>
      <c r="E94" s="49"/>
      <c r="F94" s="82"/>
    </row>
    <row r="95" spans="2:6" x14ac:dyDescent="0.2">
      <c r="B95" s="49"/>
      <c r="C95" s="49"/>
      <c r="D95" s="49"/>
      <c r="E95" s="49"/>
      <c r="F95" s="82"/>
    </row>
    <row r="96" spans="2:6" x14ac:dyDescent="0.2">
      <c r="B96" s="49"/>
      <c r="C96" s="49"/>
      <c r="D96" s="49"/>
      <c r="E96" s="49"/>
      <c r="F96" s="82"/>
    </row>
    <row r="97" spans="2:6" x14ac:dyDescent="0.2">
      <c r="B97" s="49"/>
      <c r="C97" s="49"/>
      <c r="D97" s="49"/>
      <c r="E97" s="49"/>
      <c r="F97" s="82"/>
    </row>
    <row r="98" spans="2:6" x14ac:dyDescent="0.2">
      <c r="B98" s="49"/>
      <c r="C98" s="49"/>
      <c r="D98" s="49"/>
      <c r="E98" s="49"/>
      <c r="F98" s="82"/>
    </row>
    <row r="99" spans="2:6" x14ac:dyDescent="0.2">
      <c r="B99" s="49"/>
      <c r="C99" s="49"/>
      <c r="D99" s="49"/>
      <c r="E99" s="49"/>
      <c r="F99" s="82"/>
    </row>
    <row r="100" spans="2:6" x14ac:dyDescent="0.2">
      <c r="B100" s="49"/>
      <c r="C100" s="49"/>
      <c r="D100" s="49"/>
      <c r="E100" s="49"/>
      <c r="F100" s="82"/>
    </row>
    <row r="101" spans="2:6" x14ac:dyDescent="0.2">
      <c r="B101" s="49"/>
      <c r="C101" s="49"/>
      <c r="D101" s="49"/>
      <c r="E101" s="49"/>
      <c r="F101" s="82"/>
    </row>
    <row r="102" spans="2:6" x14ac:dyDescent="0.2">
      <c r="B102" s="49"/>
      <c r="C102" s="49"/>
      <c r="D102" s="49"/>
      <c r="E102" s="49"/>
      <c r="F102" s="82"/>
    </row>
    <row r="103" spans="2:6" x14ac:dyDescent="0.2">
      <c r="B103" s="49"/>
      <c r="C103" s="49"/>
      <c r="D103" s="49"/>
      <c r="E103" s="49"/>
      <c r="F103" s="82"/>
    </row>
    <row r="104" spans="2:6" x14ac:dyDescent="0.2">
      <c r="B104" s="49"/>
      <c r="C104" s="49"/>
      <c r="D104" s="49"/>
      <c r="E104" s="49"/>
      <c r="F104" s="82"/>
    </row>
    <row r="105" spans="2:6" x14ac:dyDescent="0.2">
      <c r="B105" s="49"/>
      <c r="C105" s="49"/>
      <c r="D105" s="49"/>
      <c r="E105" s="49"/>
      <c r="F105" s="82"/>
    </row>
    <row r="106" spans="2:6" x14ac:dyDescent="0.2">
      <c r="B106" s="49"/>
      <c r="C106" s="49"/>
      <c r="D106" s="49"/>
      <c r="E106" s="49"/>
      <c r="F106" s="82"/>
    </row>
    <row r="107" spans="2:6" x14ac:dyDescent="0.2">
      <c r="B107" s="49"/>
      <c r="C107" s="49"/>
      <c r="D107" s="49"/>
      <c r="E107" s="49"/>
      <c r="F107" s="82"/>
    </row>
    <row r="108" spans="2:6" x14ac:dyDescent="0.2">
      <c r="B108" s="49"/>
      <c r="C108" s="49"/>
      <c r="D108" s="49"/>
      <c r="E108" s="49"/>
      <c r="F108" s="82"/>
    </row>
    <row r="109" spans="2:6" x14ac:dyDescent="0.2">
      <c r="B109" s="49"/>
      <c r="C109" s="49"/>
      <c r="D109" s="49"/>
      <c r="E109" s="49"/>
      <c r="F109" s="82"/>
    </row>
    <row r="110" spans="2:6" x14ac:dyDescent="0.2">
      <c r="B110" s="49"/>
      <c r="C110" s="49"/>
      <c r="D110" s="49"/>
      <c r="E110" s="49"/>
      <c r="F110" s="82"/>
    </row>
    <row r="111" spans="2:6" x14ac:dyDescent="0.2">
      <c r="B111" s="49"/>
      <c r="C111" s="49"/>
      <c r="D111" s="49"/>
      <c r="E111" s="49"/>
      <c r="F111" s="82"/>
    </row>
    <row r="112" spans="2:6" x14ac:dyDescent="0.2">
      <c r="B112" s="49"/>
      <c r="C112" s="49"/>
      <c r="D112" s="49"/>
      <c r="E112" s="49"/>
      <c r="F112" s="82"/>
    </row>
    <row r="119" spans="2:6" s="41" customFormat="1" ht="15" x14ac:dyDescent="0.2">
      <c r="F119" s="78"/>
    </row>
    <row r="120" spans="2:6" s="41" customFormat="1" ht="15" x14ac:dyDescent="0.2">
      <c r="F120" s="78"/>
    </row>
    <row r="121" spans="2:6" s="41" customFormat="1" ht="15" x14ac:dyDescent="0.2">
      <c r="F121" s="78"/>
    </row>
    <row r="124" spans="2:6" s="44" customFormat="1" ht="11.25" x14ac:dyDescent="0.2">
      <c r="F124" s="83"/>
    </row>
    <row r="126" spans="2:6" x14ac:dyDescent="0.2">
      <c r="B126" s="49"/>
      <c r="C126" s="49"/>
      <c r="D126" s="49"/>
      <c r="E126" s="49"/>
      <c r="F126" s="82"/>
    </row>
    <row r="127" spans="2:6" x14ac:dyDescent="0.2">
      <c r="B127" s="49"/>
      <c r="C127" s="49"/>
      <c r="D127" s="49"/>
      <c r="E127" s="49"/>
      <c r="F127" s="82"/>
    </row>
    <row r="128" spans="2:6" x14ac:dyDescent="0.2">
      <c r="B128" s="49"/>
      <c r="C128" s="49"/>
      <c r="D128" s="49"/>
      <c r="E128" s="49"/>
      <c r="F128" s="82"/>
    </row>
    <row r="129" spans="2:6" x14ac:dyDescent="0.2">
      <c r="B129" s="49"/>
      <c r="C129" s="49"/>
      <c r="D129" s="49"/>
      <c r="E129" s="49"/>
      <c r="F129" s="82"/>
    </row>
    <row r="130" spans="2:6" x14ac:dyDescent="0.2">
      <c r="B130" s="49"/>
      <c r="C130" s="49"/>
      <c r="D130" s="49"/>
      <c r="E130" s="49"/>
      <c r="F130" s="82"/>
    </row>
    <row r="131" spans="2:6" x14ac:dyDescent="0.2">
      <c r="B131" s="49"/>
      <c r="C131" s="49"/>
      <c r="D131" s="49"/>
      <c r="E131" s="49"/>
      <c r="F131" s="82"/>
    </row>
    <row r="132" spans="2:6" x14ac:dyDescent="0.2">
      <c r="B132" s="49"/>
      <c r="C132" s="49"/>
      <c r="D132" s="49"/>
      <c r="E132" s="49"/>
      <c r="F132" s="82"/>
    </row>
    <row r="133" spans="2:6" x14ac:dyDescent="0.2">
      <c r="B133" s="49"/>
      <c r="C133" s="49"/>
      <c r="D133" s="49"/>
      <c r="E133" s="49"/>
      <c r="F133" s="82"/>
    </row>
    <row r="134" spans="2:6" x14ac:dyDescent="0.2">
      <c r="B134" s="49"/>
      <c r="C134" s="49"/>
      <c r="D134" s="49"/>
      <c r="E134" s="49"/>
      <c r="F134" s="82"/>
    </row>
    <row r="135" spans="2:6" x14ac:dyDescent="0.2">
      <c r="B135" s="49"/>
      <c r="C135" s="49"/>
      <c r="D135" s="49"/>
      <c r="E135" s="49"/>
      <c r="F135" s="82"/>
    </row>
    <row r="136" spans="2:6" x14ac:dyDescent="0.2">
      <c r="B136" s="49"/>
      <c r="C136" s="49"/>
      <c r="D136" s="49"/>
      <c r="E136" s="49"/>
      <c r="F136" s="82"/>
    </row>
    <row r="137" spans="2:6" x14ac:dyDescent="0.2">
      <c r="B137" s="49"/>
      <c r="C137" s="49"/>
      <c r="D137" s="49"/>
      <c r="E137" s="49"/>
      <c r="F137" s="82"/>
    </row>
    <row r="138" spans="2:6" x14ac:dyDescent="0.2">
      <c r="B138" s="49"/>
      <c r="C138" s="49"/>
      <c r="D138" s="49"/>
      <c r="E138" s="49"/>
      <c r="F138" s="82"/>
    </row>
    <row r="139" spans="2:6" x14ac:dyDescent="0.2">
      <c r="B139" s="49"/>
      <c r="C139" s="49"/>
      <c r="D139" s="49"/>
      <c r="E139" s="49"/>
      <c r="F139" s="82"/>
    </row>
    <row r="140" spans="2:6" x14ac:dyDescent="0.2">
      <c r="B140" s="49"/>
      <c r="C140" s="49"/>
      <c r="D140" s="49"/>
      <c r="E140" s="49"/>
      <c r="F140" s="82"/>
    </row>
    <row r="141" spans="2:6" x14ac:dyDescent="0.2">
      <c r="B141" s="49"/>
      <c r="C141" s="49"/>
      <c r="D141" s="49"/>
      <c r="E141" s="49"/>
      <c r="F141" s="82"/>
    </row>
    <row r="142" spans="2:6" x14ac:dyDescent="0.2">
      <c r="B142" s="49"/>
      <c r="C142" s="49"/>
      <c r="D142" s="49"/>
      <c r="E142" s="49"/>
      <c r="F142" s="82"/>
    </row>
    <row r="143" spans="2:6" x14ac:dyDescent="0.2">
      <c r="B143" s="49"/>
      <c r="C143" s="49"/>
      <c r="D143" s="49"/>
      <c r="E143" s="49"/>
      <c r="F143" s="82"/>
    </row>
    <row r="144" spans="2:6" x14ac:dyDescent="0.2">
      <c r="B144" s="49"/>
      <c r="C144" s="49"/>
      <c r="D144" s="49"/>
      <c r="E144" s="49"/>
      <c r="F144" s="82"/>
    </row>
    <row r="145" spans="2:6" x14ac:dyDescent="0.2">
      <c r="B145" s="49"/>
      <c r="C145" s="49"/>
      <c r="D145" s="49"/>
      <c r="E145" s="49"/>
      <c r="F145" s="82"/>
    </row>
    <row r="146" spans="2:6" x14ac:dyDescent="0.2">
      <c r="B146" s="49"/>
      <c r="C146" s="49"/>
      <c r="D146" s="49"/>
      <c r="E146" s="49"/>
      <c r="F146" s="82"/>
    </row>
    <row r="147" spans="2:6" x14ac:dyDescent="0.2">
      <c r="B147" s="49"/>
      <c r="C147" s="49"/>
      <c r="D147" s="49"/>
      <c r="E147" s="49"/>
      <c r="F147" s="82"/>
    </row>
    <row r="148" spans="2:6" x14ac:dyDescent="0.2">
      <c r="B148" s="49"/>
      <c r="C148" s="49"/>
      <c r="D148" s="49"/>
      <c r="E148" s="49"/>
      <c r="F148" s="82"/>
    </row>
    <row r="149" spans="2:6" x14ac:dyDescent="0.2">
      <c r="B149" s="49"/>
      <c r="C149" s="49"/>
      <c r="D149" s="49"/>
      <c r="E149" s="49"/>
      <c r="F149" s="82"/>
    </row>
    <row r="150" spans="2:6" x14ac:dyDescent="0.2">
      <c r="B150" s="49"/>
      <c r="C150" s="49"/>
      <c r="D150" s="49"/>
      <c r="E150" s="49"/>
      <c r="F150" s="82"/>
    </row>
    <row r="151" spans="2:6" x14ac:dyDescent="0.2">
      <c r="B151" s="49"/>
      <c r="C151" s="49"/>
      <c r="D151" s="49"/>
      <c r="E151" s="49"/>
      <c r="F151" s="82"/>
    </row>
    <row r="152" spans="2:6" x14ac:dyDescent="0.2">
      <c r="B152" s="49"/>
      <c r="C152" s="49"/>
      <c r="D152" s="49"/>
      <c r="E152" s="49"/>
      <c r="F152" s="82"/>
    </row>
    <row r="153" spans="2:6" x14ac:dyDescent="0.2">
      <c r="B153" s="49"/>
      <c r="C153" s="49"/>
      <c r="D153" s="49"/>
      <c r="E153" s="49"/>
      <c r="F153" s="82"/>
    </row>
    <row r="154" spans="2:6" x14ac:dyDescent="0.2">
      <c r="B154" s="49"/>
      <c r="C154" s="49"/>
      <c r="D154" s="49"/>
      <c r="E154" s="49"/>
      <c r="F154" s="82"/>
    </row>
    <row r="155" spans="2:6" x14ac:dyDescent="0.2">
      <c r="B155" s="49"/>
      <c r="C155" s="49"/>
      <c r="D155" s="49"/>
      <c r="E155" s="49"/>
      <c r="F155" s="82"/>
    </row>
    <row r="156" spans="2:6" x14ac:dyDescent="0.2">
      <c r="B156" s="49"/>
      <c r="C156" s="49"/>
      <c r="D156" s="49"/>
      <c r="E156" s="49"/>
      <c r="F156" s="82"/>
    </row>
    <row r="157" spans="2:6" x14ac:dyDescent="0.2">
      <c r="B157" s="49"/>
      <c r="C157" s="49"/>
      <c r="D157" s="49"/>
      <c r="E157" s="49"/>
      <c r="F157" s="82"/>
    </row>
    <row r="158" spans="2:6" x14ac:dyDescent="0.2">
      <c r="B158" s="49"/>
      <c r="C158" s="49"/>
      <c r="D158" s="49"/>
      <c r="E158" s="49"/>
      <c r="F158" s="82"/>
    </row>
    <row r="159" spans="2:6" x14ac:dyDescent="0.2">
      <c r="B159" s="49"/>
      <c r="C159" s="49"/>
      <c r="D159" s="49"/>
      <c r="E159" s="49"/>
      <c r="F159" s="82"/>
    </row>
    <row r="160" spans="2:6" x14ac:dyDescent="0.2">
      <c r="B160" s="49"/>
      <c r="C160" s="49"/>
      <c r="D160" s="49"/>
      <c r="E160" s="49"/>
      <c r="F160" s="82"/>
    </row>
    <row r="161" spans="2:6" x14ac:dyDescent="0.2">
      <c r="B161" s="49"/>
      <c r="C161" s="49"/>
      <c r="D161" s="49"/>
      <c r="E161" s="49"/>
      <c r="F161" s="82"/>
    </row>
    <row r="162" spans="2:6" x14ac:dyDescent="0.2">
      <c r="B162" s="49"/>
      <c r="C162" s="49"/>
      <c r="D162" s="49"/>
      <c r="E162" s="49"/>
      <c r="F162" s="82"/>
    </row>
    <row r="163" spans="2:6" x14ac:dyDescent="0.2">
      <c r="B163" s="49"/>
      <c r="C163" s="49"/>
      <c r="D163" s="49"/>
      <c r="E163" s="49"/>
      <c r="F163" s="82"/>
    </row>
    <row r="164" spans="2:6" x14ac:dyDescent="0.2">
      <c r="B164" s="49"/>
      <c r="C164" s="49"/>
      <c r="D164" s="49"/>
      <c r="E164" s="49"/>
      <c r="F164" s="82"/>
    </row>
    <row r="171" spans="2:6" s="41" customFormat="1" ht="15" x14ac:dyDescent="0.2">
      <c r="F171" s="78"/>
    </row>
    <row r="172" spans="2:6" s="41" customFormat="1" ht="15" x14ac:dyDescent="0.2">
      <c r="F172" s="78"/>
    </row>
    <row r="173" spans="2:6" s="41" customFormat="1" ht="15" x14ac:dyDescent="0.2">
      <c r="F173" s="78"/>
    </row>
    <row r="176" spans="2:6" s="44" customFormat="1" ht="11.25" x14ac:dyDescent="0.2">
      <c r="F176" s="83"/>
    </row>
    <row r="179" spans="2:6" x14ac:dyDescent="0.2">
      <c r="B179" s="49"/>
      <c r="C179" s="49"/>
      <c r="D179" s="49"/>
      <c r="E179" s="49"/>
      <c r="F179" s="82"/>
    </row>
    <row r="180" spans="2:6" x14ac:dyDescent="0.2">
      <c r="B180" s="49"/>
      <c r="C180" s="49"/>
      <c r="D180" s="49"/>
      <c r="E180" s="49"/>
      <c r="F180" s="82"/>
    </row>
    <row r="181" spans="2:6" x14ac:dyDescent="0.2">
      <c r="B181" s="49"/>
      <c r="C181" s="49"/>
      <c r="D181" s="49"/>
      <c r="E181" s="49"/>
      <c r="F181" s="82"/>
    </row>
    <row r="182" spans="2:6" x14ac:dyDescent="0.2">
      <c r="B182" s="49"/>
      <c r="C182" s="49"/>
      <c r="D182" s="49"/>
      <c r="E182" s="49"/>
      <c r="F182" s="82"/>
    </row>
    <row r="183" spans="2:6" x14ac:dyDescent="0.2">
      <c r="B183" s="49"/>
      <c r="C183" s="49"/>
      <c r="D183" s="49"/>
      <c r="E183" s="49"/>
      <c r="F183" s="82"/>
    </row>
    <row r="184" spans="2:6" x14ac:dyDescent="0.2">
      <c r="B184" s="49"/>
      <c r="C184" s="49"/>
      <c r="D184" s="49"/>
      <c r="E184" s="49"/>
      <c r="F184" s="82"/>
    </row>
    <row r="185" spans="2:6" x14ac:dyDescent="0.2">
      <c r="B185" s="49"/>
      <c r="C185" s="49"/>
      <c r="D185" s="49"/>
      <c r="E185" s="49"/>
      <c r="F185" s="82"/>
    </row>
    <row r="186" spans="2:6" x14ac:dyDescent="0.2">
      <c r="B186" s="49"/>
      <c r="C186" s="49"/>
      <c r="D186" s="49"/>
      <c r="E186" s="49"/>
      <c r="F186" s="82"/>
    </row>
    <row r="187" spans="2:6" x14ac:dyDescent="0.2">
      <c r="B187" s="49"/>
      <c r="C187" s="49"/>
      <c r="D187" s="49"/>
      <c r="E187" s="49"/>
      <c r="F187" s="82"/>
    </row>
    <row r="188" spans="2:6" x14ac:dyDescent="0.2">
      <c r="B188" s="49"/>
      <c r="C188" s="49"/>
      <c r="D188" s="49"/>
      <c r="E188" s="49"/>
      <c r="F188" s="82"/>
    </row>
    <row r="189" spans="2:6" x14ac:dyDescent="0.2">
      <c r="B189" s="49"/>
      <c r="C189" s="49"/>
      <c r="D189" s="49"/>
      <c r="E189" s="49"/>
      <c r="F189" s="82"/>
    </row>
    <row r="190" spans="2:6" x14ac:dyDescent="0.2">
      <c r="B190" s="49"/>
      <c r="C190" s="49"/>
      <c r="D190" s="49"/>
      <c r="E190" s="49"/>
      <c r="F190" s="82"/>
    </row>
    <row r="191" spans="2:6" x14ac:dyDescent="0.2">
      <c r="B191" s="49"/>
      <c r="C191" s="49"/>
      <c r="D191" s="49"/>
      <c r="E191" s="49"/>
      <c r="F191" s="82"/>
    </row>
    <row r="192" spans="2:6" x14ac:dyDescent="0.2">
      <c r="B192" s="49"/>
      <c r="C192" s="49"/>
      <c r="D192" s="49"/>
      <c r="E192" s="49"/>
      <c r="F192" s="82"/>
    </row>
    <row r="193" spans="2:6" x14ac:dyDescent="0.2">
      <c r="B193" s="49"/>
      <c r="C193" s="49"/>
      <c r="D193" s="49"/>
      <c r="E193" s="49"/>
      <c r="F193" s="82"/>
    </row>
    <row r="194" spans="2:6" x14ac:dyDescent="0.2">
      <c r="B194" s="49"/>
      <c r="C194" s="49"/>
      <c r="D194" s="49"/>
      <c r="E194" s="49"/>
      <c r="F194" s="82"/>
    </row>
    <row r="195" spans="2:6" x14ac:dyDescent="0.2">
      <c r="B195" s="49"/>
      <c r="C195" s="49"/>
      <c r="D195" s="49"/>
      <c r="E195" s="49"/>
      <c r="F195" s="82"/>
    </row>
    <row r="196" spans="2:6" x14ac:dyDescent="0.2">
      <c r="B196" s="49"/>
      <c r="C196" s="49"/>
      <c r="D196" s="49"/>
      <c r="E196" s="49"/>
      <c r="F196" s="82"/>
    </row>
    <row r="197" spans="2:6" x14ac:dyDescent="0.2">
      <c r="B197" s="49"/>
      <c r="C197" s="49"/>
      <c r="D197" s="49"/>
      <c r="E197" s="49"/>
      <c r="F197" s="82"/>
    </row>
    <row r="198" spans="2:6" x14ac:dyDescent="0.2">
      <c r="B198" s="49"/>
      <c r="C198" s="49"/>
      <c r="D198" s="49"/>
      <c r="E198" s="49"/>
      <c r="F198" s="82"/>
    </row>
    <row r="199" spans="2:6" x14ac:dyDescent="0.2">
      <c r="B199" s="49"/>
      <c r="C199" s="49"/>
      <c r="D199" s="49"/>
      <c r="E199" s="49"/>
      <c r="F199" s="82"/>
    </row>
    <row r="200" spans="2:6" x14ac:dyDescent="0.2">
      <c r="B200" s="49"/>
      <c r="C200" s="49"/>
      <c r="D200" s="49"/>
      <c r="E200" s="49"/>
      <c r="F200" s="82"/>
    </row>
    <row r="201" spans="2:6" x14ac:dyDescent="0.2">
      <c r="B201" s="49"/>
      <c r="C201" s="49"/>
      <c r="D201" s="49"/>
      <c r="E201" s="49"/>
      <c r="F201" s="82"/>
    </row>
    <row r="202" spans="2:6" x14ac:dyDescent="0.2">
      <c r="B202" s="49"/>
      <c r="C202" s="49"/>
      <c r="D202" s="49"/>
      <c r="E202" s="49"/>
      <c r="F202" s="82"/>
    </row>
    <row r="203" spans="2:6" x14ac:dyDescent="0.2">
      <c r="B203" s="49"/>
      <c r="C203" s="49"/>
      <c r="D203" s="49"/>
      <c r="E203" s="49"/>
      <c r="F203" s="82"/>
    </row>
    <row r="204" spans="2:6" x14ac:dyDescent="0.2">
      <c r="B204" s="49"/>
      <c r="C204" s="49"/>
      <c r="D204" s="49"/>
      <c r="E204" s="49"/>
      <c r="F204" s="82"/>
    </row>
    <row r="205" spans="2:6" x14ac:dyDescent="0.2">
      <c r="B205" s="49"/>
      <c r="C205" s="49"/>
      <c r="D205" s="49"/>
      <c r="E205" s="49"/>
      <c r="F205" s="82"/>
    </row>
    <row r="206" spans="2:6" x14ac:dyDescent="0.2">
      <c r="B206" s="49"/>
      <c r="C206" s="49"/>
      <c r="D206" s="49"/>
      <c r="E206" s="49"/>
      <c r="F206" s="82"/>
    </row>
    <row r="207" spans="2:6" x14ac:dyDescent="0.2">
      <c r="B207" s="49"/>
      <c r="C207" s="49"/>
      <c r="D207" s="49"/>
      <c r="E207" s="49"/>
      <c r="F207" s="82"/>
    </row>
    <row r="208" spans="2:6" x14ac:dyDescent="0.2">
      <c r="B208" s="49"/>
      <c r="C208" s="49"/>
      <c r="D208" s="49"/>
      <c r="E208" s="49"/>
      <c r="F208" s="82"/>
    </row>
    <row r="209" spans="2:6" x14ac:dyDescent="0.2">
      <c r="B209" s="49"/>
      <c r="C209" s="49"/>
      <c r="D209" s="49"/>
      <c r="E209" s="49"/>
      <c r="F209" s="82"/>
    </row>
    <row r="210" spans="2:6" x14ac:dyDescent="0.2">
      <c r="B210" s="49"/>
      <c r="C210" s="49"/>
      <c r="D210" s="49"/>
      <c r="E210" s="49"/>
      <c r="F210" s="82"/>
    </row>
    <row r="211" spans="2:6" x14ac:dyDescent="0.2">
      <c r="B211" s="49"/>
      <c r="C211" s="49"/>
      <c r="D211" s="49"/>
      <c r="E211" s="49"/>
      <c r="F211" s="82"/>
    </row>
    <row r="212" spans="2:6" x14ac:dyDescent="0.2">
      <c r="B212" s="49"/>
      <c r="C212" s="49"/>
      <c r="D212" s="49"/>
      <c r="E212" s="49"/>
      <c r="F212" s="82"/>
    </row>
    <row r="213" spans="2:6" x14ac:dyDescent="0.2">
      <c r="B213" s="49"/>
      <c r="C213" s="49"/>
      <c r="D213" s="49"/>
      <c r="E213" s="49"/>
      <c r="F213" s="82"/>
    </row>
    <row r="214" spans="2:6" x14ac:dyDescent="0.2">
      <c r="B214" s="49"/>
      <c r="C214" s="49"/>
      <c r="D214" s="49"/>
      <c r="E214" s="49"/>
      <c r="F214" s="82"/>
    </row>
    <row r="215" spans="2:6" x14ac:dyDescent="0.2">
      <c r="B215" s="49"/>
      <c r="C215" s="49"/>
      <c r="D215" s="49"/>
      <c r="E215" s="49"/>
      <c r="F215" s="82"/>
    </row>
    <row r="216" spans="2:6" x14ac:dyDescent="0.2">
      <c r="B216" s="49"/>
      <c r="C216" s="49"/>
      <c r="D216" s="49"/>
      <c r="E216" s="49"/>
      <c r="F216" s="82"/>
    </row>
    <row r="223" spans="2:6" s="41" customFormat="1" ht="15" x14ac:dyDescent="0.2">
      <c r="F223" s="78"/>
    </row>
    <row r="224" spans="2:6" s="41" customFormat="1" ht="15" x14ac:dyDescent="0.2">
      <c r="F224" s="78"/>
    </row>
    <row r="225" spans="2:6" s="41" customFormat="1" ht="15" x14ac:dyDescent="0.2">
      <c r="F225" s="78"/>
    </row>
    <row r="228" spans="2:6" s="44" customFormat="1" ht="11.25" x14ac:dyDescent="0.2">
      <c r="F228" s="83"/>
    </row>
    <row r="231" spans="2:6" x14ac:dyDescent="0.2">
      <c r="B231" s="49"/>
      <c r="C231" s="49"/>
      <c r="D231" s="49"/>
      <c r="E231" s="49"/>
      <c r="F231" s="82"/>
    </row>
    <row r="232" spans="2:6" x14ac:dyDescent="0.2">
      <c r="B232" s="49"/>
      <c r="C232" s="49"/>
      <c r="D232" s="49"/>
      <c r="E232" s="49"/>
      <c r="F232" s="82"/>
    </row>
    <row r="233" spans="2:6" x14ac:dyDescent="0.2">
      <c r="B233" s="49"/>
      <c r="C233" s="49"/>
      <c r="D233" s="49"/>
      <c r="E233" s="49"/>
      <c r="F233" s="82"/>
    </row>
    <row r="234" spans="2:6" x14ac:dyDescent="0.2">
      <c r="B234" s="49"/>
      <c r="C234" s="49"/>
      <c r="D234" s="49"/>
      <c r="E234" s="49"/>
      <c r="F234" s="82"/>
    </row>
    <row r="235" spans="2:6" x14ac:dyDescent="0.2">
      <c r="B235" s="49"/>
      <c r="C235" s="49"/>
      <c r="D235" s="49"/>
      <c r="E235" s="49"/>
      <c r="F235" s="82"/>
    </row>
    <row r="236" spans="2:6" x14ac:dyDescent="0.2">
      <c r="B236" s="49"/>
      <c r="C236" s="49"/>
      <c r="D236" s="49"/>
      <c r="E236" s="49"/>
      <c r="F236" s="82"/>
    </row>
    <row r="237" spans="2:6" x14ac:dyDescent="0.2">
      <c r="B237" s="49"/>
      <c r="C237" s="49"/>
      <c r="D237" s="49"/>
      <c r="E237" s="49"/>
      <c r="F237" s="82"/>
    </row>
    <row r="238" spans="2:6" x14ac:dyDescent="0.2">
      <c r="B238" s="49"/>
      <c r="C238" s="49"/>
      <c r="D238" s="49"/>
      <c r="E238" s="49"/>
      <c r="F238" s="82"/>
    </row>
    <row r="239" spans="2:6" x14ac:dyDescent="0.2">
      <c r="B239" s="49"/>
      <c r="C239" s="49"/>
      <c r="D239" s="49"/>
      <c r="E239" s="49"/>
      <c r="F239" s="82"/>
    </row>
    <row r="240" spans="2:6" x14ac:dyDescent="0.2">
      <c r="B240" s="49"/>
      <c r="C240" s="49"/>
      <c r="D240" s="49"/>
      <c r="E240" s="49"/>
      <c r="F240" s="82"/>
    </row>
    <row r="241" spans="2:6" x14ac:dyDescent="0.2">
      <c r="B241" s="49"/>
      <c r="C241" s="49"/>
      <c r="D241" s="49"/>
      <c r="E241" s="49"/>
      <c r="F241" s="82"/>
    </row>
    <row r="242" spans="2:6" x14ac:dyDescent="0.2">
      <c r="B242" s="49"/>
      <c r="C242" s="49"/>
      <c r="D242" s="49"/>
      <c r="E242" s="49"/>
      <c r="F242" s="82"/>
    </row>
    <row r="243" spans="2:6" x14ac:dyDescent="0.2">
      <c r="B243" s="49"/>
      <c r="C243" s="49"/>
      <c r="D243" s="49"/>
      <c r="E243" s="49"/>
      <c r="F243" s="82"/>
    </row>
    <row r="244" spans="2:6" x14ac:dyDescent="0.2">
      <c r="B244" s="49"/>
      <c r="C244" s="49"/>
      <c r="D244" s="49"/>
      <c r="E244" s="49"/>
      <c r="F244" s="82"/>
    </row>
    <row r="245" spans="2:6" x14ac:dyDescent="0.2">
      <c r="B245" s="49"/>
      <c r="C245" s="49"/>
      <c r="D245" s="49"/>
      <c r="E245" s="49"/>
      <c r="F245" s="82"/>
    </row>
    <row r="246" spans="2:6" x14ac:dyDescent="0.2">
      <c r="B246" s="49"/>
      <c r="C246" s="49"/>
      <c r="D246" s="49"/>
      <c r="E246" s="49"/>
      <c r="F246" s="82"/>
    </row>
    <row r="247" spans="2:6" x14ac:dyDescent="0.2">
      <c r="B247" s="49"/>
      <c r="C247" s="49"/>
      <c r="D247" s="49"/>
      <c r="E247" s="49"/>
      <c r="F247" s="82"/>
    </row>
    <row r="248" spans="2:6" x14ac:dyDescent="0.2">
      <c r="B248" s="49"/>
      <c r="C248" s="49"/>
      <c r="D248" s="49"/>
      <c r="E248" s="49"/>
      <c r="F248" s="82"/>
    </row>
    <row r="249" spans="2:6" x14ac:dyDescent="0.2">
      <c r="B249" s="49"/>
      <c r="C249" s="49"/>
      <c r="D249" s="49"/>
      <c r="E249" s="49"/>
      <c r="F249" s="82"/>
    </row>
    <row r="250" spans="2:6" x14ac:dyDescent="0.2">
      <c r="B250" s="49"/>
      <c r="C250" s="49"/>
      <c r="D250" s="49"/>
      <c r="E250" s="49"/>
      <c r="F250" s="82"/>
    </row>
    <row r="251" spans="2:6" x14ac:dyDescent="0.2">
      <c r="B251" s="49"/>
      <c r="C251" s="49"/>
      <c r="D251" s="49"/>
      <c r="E251" s="49"/>
      <c r="F251" s="82"/>
    </row>
    <row r="252" spans="2:6" x14ac:dyDescent="0.2">
      <c r="B252" s="49"/>
      <c r="C252" s="49"/>
      <c r="D252" s="49"/>
      <c r="E252" s="49"/>
      <c r="F252" s="82"/>
    </row>
    <row r="253" spans="2:6" x14ac:dyDescent="0.2">
      <c r="B253" s="49"/>
      <c r="C253" s="49"/>
      <c r="D253" s="49"/>
      <c r="E253" s="49"/>
      <c r="F253" s="82"/>
    </row>
    <row r="254" spans="2:6" x14ac:dyDescent="0.2">
      <c r="B254" s="49"/>
      <c r="C254" s="49"/>
      <c r="D254" s="49"/>
      <c r="E254" s="49"/>
      <c r="F254" s="82"/>
    </row>
    <row r="255" spans="2:6" x14ac:dyDescent="0.2">
      <c r="B255" s="49"/>
      <c r="C255" s="49"/>
      <c r="D255" s="49"/>
      <c r="E255" s="49"/>
      <c r="F255" s="82"/>
    </row>
    <row r="256" spans="2:6" x14ac:dyDescent="0.2">
      <c r="B256" s="49"/>
      <c r="C256" s="49"/>
      <c r="D256" s="49"/>
      <c r="E256" s="49"/>
      <c r="F256" s="82"/>
    </row>
    <row r="257" spans="2:6" x14ac:dyDescent="0.2">
      <c r="B257" s="49"/>
      <c r="C257" s="49"/>
      <c r="D257" s="49"/>
      <c r="E257" s="49"/>
      <c r="F257" s="82"/>
    </row>
    <row r="258" spans="2:6" x14ac:dyDescent="0.2">
      <c r="B258" s="49"/>
      <c r="C258" s="49"/>
      <c r="D258" s="49"/>
      <c r="E258" s="49"/>
      <c r="F258" s="82"/>
    </row>
    <row r="259" spans="2:6" x14ac:dyDescent="0.2">
      <c r="B259" s="49"/>
      <c r="C259" s="49"/>
      <c r="D259" s="49"/>
      <c r="E259" s="49"/>
      <c r="F259" s="82"/>
    </row>
    <row r="260" spans="2:6" x14ac:dyDescent="0.2">
      <c r="B260" s="49"/>
      <c r="C260" s="49"/>
      <c r="D260" s="49"/>
      <c r="E260" s="49"/>
      <c r="F260" s="82"/>
    </row>
    <row r="261" spans="2:6" x14ac:dyDescent="0.2">
      <c r="B261" s="49"/>
      <c r="C261" s="49"/>
      <c r="D261" s="49"/>
      <c r="E261" s="49"/>
      <c r="F261" s="82"/>
    </row>
    <row r="262" spans="2:6" x14ac:dyDescent="0.2">
      <c r="B262" s="49"/>
      <c r="C262" s="49"/>
      <c r="D262" s="49"/>
      <c r="E262" s="49"/>
      <c r="F262" s="82"/>
    </row>
    <row r="263" spans="2:6" x14ac:dyDescent="0.2">
      <c r="B263" s="49"/>
      <c r="C263" s="49"/>
      <c r="D263" s="49"/>
      <c r="E263" s="49"/>
      <c r="F263" s="82"/>
    </row>
    <row r="264" spans="2:6" x14ac:dyDescent="0.2">
      <c r="B264" s="49"/>
      <c r="C264" s="49"/>
      <c r="D264" s="49"/>
      <c r="E264" s="49"/>
      <c r="F264" s="82"/>
    </row>
    <row r="265" spans="2:6" x14ac:dyDescent="0.2">
      <c r="B265" s="49"/>
      <c r="C265" s="49"/>
      <c r="D265" s="49"/>
      <c r="E265" s="49"/>
      <c r="F265" s="82"/>
    </row>
    <row r="266" spans="2:6" x14ac:dyDescent="0.2">
      <c r="B266" s="49"/>
      <c r="C266" s="49"/>
      <c r="D266" s="49"/>
      <c r="E266" s="49"/>
      <c r="F266" s="82"/>
    </row>
    <row r="267" spans="2:6" x14ac:dyDescent="0.2">
      <c r="B267" s="49"/>
      <c r="C267" s="49"/>
      <c r="D267" s="49"/>
      <c r="E267" s="49"/>
      <c r="F267" s="82"/>
    </row>
    <row r="268" spans="2:6" x14ac:dyDescent="0.2">
      <c r="B268" s="49"/>
      <c r="C268" s="49"/>
      <c r="D268" s="49"/>
      <c r="E268" s="49"/>
      <c r="F268" s="82"/>
    </row>
    <row r="275" spans="2:6" s="41" customFormat="1" ht="15" x14ac:dyDescent="0.2">
      <c r="F275" s="78"/>
    </row>
    <row r="276" spans="2:6" s="41" customFormat="1" ht="15" x14ac:dyDescent="0.2">
      <c r="F276" s="78"/>
    </row>
    <row r="277" spans="2:6" s="41" customFormat="1" ht="15" x14ac:dyDescent="0.2">
      <c r="F277" s="78"/>
    </row>
    <row r="280" spans="2:6" s="44" customFormat="1" ht="11.25" x14ac:dyDescent="0.2">
      <c r="F280" s="83"/>
    </row>
    <row r="283" spans="2:6" x14ac:dyDescent="0.2">
      <c r="B283" s="49"/>
      <c r="C283" s="49"/>
      <c r="D283" s="49"/>
      <c r="E283" s="49"/>
      <c r="F283" s="82"/>
    </row>
    <row r="284" spans="2:6" x14ac:dyDescent="0.2">
      <c r="B284" s="49"/>
      <c r="C284" s="49"/>
      <c r="D284" s="49"/>
      <c r="E284" s="49"/>
      <c r="F284" s="82"/>
    </row>
    <row r="285" spans="2:6" x14ac:dyDescent="0.2">
      <c r="B285" s="49"/>
      <c r="C285" s="49"/>
      <c r="D285" s="49"/>
      <c r="E285" s="49"/>
      <c r="F285" s="82"/>
    </row>
    <row r="286" spans="2:6" x14ac:dyDescent="0.2">
      <c r="B286" s="49"/>
      <c r="C286" s="49"/>
      <c r="D286" s="49"/>
      <c r="E286" s="49"/>
      <c r="F286" s="82"/>
    </row>
    <row r="287" spans="2:6" x14ac:dyDescent="0.2">
      <c r="B287" s="49"/>
      <c r="C287" s="49"/>
      <c r="D287" s="49"/>
      <c r="E287" s="49"/>
      <c r="F287" s="82"/>
    </row>
    <row r="288" spans="2:6" x14ac:dyDescent="0.2">
      <c r="B288" s="49"/>
      <c r="C288" s="49"/>
      <c r="D288" s="49"/>
      <c r="E288" s="49"/>
      <c r="F288" s="82"/>
    </row>
    <row r="289" spans="2:6" x14ac:dyDescent="0.2">
      <c r="B289" s="49"/>
      <c r="C289" s="49"/>
      <c r="D289" s="49"/>
      <c r="E289" s="49"/>
      <c r="F289" s="82"/>
    </row>
    <row r="290" spans="2:6" x14ac:dyDescent="0.2">
      <c r="B290" s="49"/>
      <c r="C290" s="49"/>
      <c r="D290" s="49"/>
      <c r="E290" s="49"/>
      <c r="F290" s="82"/>
    </row>
    <row r="291" spans="2:6" x14ac:dyDescent="0.2">
      <c r="B291" s="49"/>
      <c r="C291" s="49"/>
      <c r="D291" s="49"/>
      <c r="E291" s="49"/>
      <c r="F291" s="82"/>
    </row>
    <row r="292" spans="2:6" x14ac:dyDescent="0.2">
      <c r="B292" s="49"/>
      <c r="C292" s="49"/>
      <c r="D292" s="49"/>
      <c r="E292" s="49"/>
      <c r="F292" s="82"/>
    </row>
    <row r="293" spans="2:6" x14ac:dyDescent="0.2">
      <c r="B293" s="49"/>
      <c r="C293" s="49"/>
      <c r="D293" s="49"/>
      <c r="E293" s="49"/>
      <c r="F293" s="82"/>
    </row>
    <row r="294" spans="2:6" x14ac:dyDescent="0.2">
      <c r="B294" s="49"/>
      <c r="C294" s="49"/>
      <c r="D294" s="49"/>
      <c r="E294" s="49"/>
      <c r="F294" s="82"/>
    </row>
    <row r="295" spans="2:6" x14ac:dyDescent="0.2">
      <c r="B295" s="49"/>
      <c r="C295" s="49"/>
      <c r="D295" s="49"/>
      <c r="E295" s="49"/>
      <c r="F295" s="82"/>
    </row>
    <row r="296" spans="2:6" x14ac:dyDescent="0.2">
      <c r="B296" s="49"/>
      <c r="C296" s="49"/>
      <c r="D296" s="49"/>
      <c r="E296" s="49"/>
      <c r="F296" s="82"/>
    </row>
    <row r="297" spans="2:6" x14ac:dyDescent="0.2">
      <c r="B297" s="49"/>
      <c r="C297" s="49"/>
      <c r="D297" s="49"/>
      <c r="E297" s="49"/>
      <c r="F297" s="82"/>
    </row>
    <row r="298" spans="2:6" x14ac:dyDescent="0.2">
      <c r="B298" s="49"/>
      <c r="C298" s="49"/>
      <c r="D298" s="49"/>
      <c r="E298" s="49"/>
      <c r="F298" s="82"/>
    </row>
    <row r="299" spans="2:6" x14ac:dyDescent="0.2">
      <c r="B299" s="49"/>
      <c r="C299" s="49"/>
      <c r="D299" s="49"/>
      <c r="E299" s="49"/>
      <c r="F299" s="82"/>
    </row>
    <row r="300" spans="2:6" x14ac:dyDescent="0.2">
      <c r="B300" s="49"/>
      <c r="C300" s="49"/>
      <c r="D300" s="49"/>
      <c r="E300" s="49"/>
      <c r="F300" s="82"/>
    </row>
    <row r="301" spans="2:6" x14ac:dyDescent="0.2">
      <c r="B301" s="49"/>
      <c r="C301" s="49"/>
      <c r="D301" s="49"/>
      <c r="E301" s="49"/>
      <c r="F301" s="82"/>
    </row>
    <row r="302" spans="2:6" x14ac:dyDescent="0.2">
      <c r="B302" s="49"/>
      <c r="C302" s="49"/>
      <c r="D302" s="49"/>
      <c r="E302" s="49"/>
      <c r="F302" s="82"/>
    </row>
    <row r="303" spans="2:6" x14ac:dyDescent="0.2">
      <c r="B303" s="49"/>
      <c r="C303" s="49"/>
      <c r="D303" s="49"/>
      <c r="E303" s="49"/>
      <c r="F303" s="82"/>
    </row>
    <row r="304" spans="2:6" x14ac:dyDescent="0.2">
      <c r="B304" s="49"/>
      <c r="C304" s="49"/>
      <c r="D304" s="49"/>
      <c r="E304" s="49"/>
      <c r="F304" s="82"/>
    </row>
    <row r="305" spans="2:6" x14ac:dyDescent="0.2">
      <c r="B305" s="49"/>
      <c r="C305" s="49"/>
      <c r="D305" s="49"/>
      <c r="E305" s="49"/>
      <c r="F305" s="82"/>
    </row>
    <row r="306" spans="2:6" x14ac:dyDescent="0.2">
      <c r="B306" s="49"/>
      <c r="C306" s="49"/>
      <c r="D306" s="49"/>
      <c r="E306" s="49"/>
      <c r="F306" s="82"/>
    </row>
    <row r="307" spans="2:6" x14ac:dyDescent="0.2">
      <c r="B307" s="49"/>
      <c r="C307" s="49"/>
      <c r="D307" s="49"/>
      <c r="E307" s="49"/>
      <c r="F307" s="82"/>
    </row>
    <row r="308" spans="2:6" x14ac:dyDescent="0.2">
      <c r="B308" s="49"/>
      <c r="C308" s="49"/>
      <c r="D308" s="49"/>
      <c r="E308" s="49"/>
      <c r="F308" s="82"/>
    </row>
    <row r="309" spans="2:6" x14ac:dyDescent="0.2">
      <c r="B309" s="49"/>
      <c r="C309" s="49"/>
      <c r="D309" s="49"/>
      <c r="E309" s="49"/>
      <c r="F309" s="82"/>
    </row>
    <row r="310" spans="2:6" x14ac:dyDescent="0.2">
      <c r="B310" s="49"/>
      <c r="C310" s="49"/>
      <c r="D310" s="49"/>
      <c r="E310" s="49"/>
      <c r="F310" s="82"/>
    </row>
    <row r="311" spans="2:6" x14ac:dyDescent="0.2">
      <c r="B311" s="49"/>
      <c r="C311" s="49"/>
      <c r="D311" s="49"/>
      <c r="E311" s="49"/>
      <c r="F311" s="82"/>
    </row>
    <row r="312" spans="2:6" x14ac:dyDescent="0.2">
      <c r="B312" s="49"/>
      <c r="C312" s="49"/>
      <c r="D312" s="49"/>
      <c r="E312" s="49"/>
      <c r="F312" s="82"/>
    </row>
    <row r="313" spans="2:6" x14ac:dyDescent="0.2">
      <c r="B313" s="49"/>
      <c r="C313" s="49"/>
      <c r="D313" s="49"/>
      <c r="E313" s="49"/>
      <c r="F313" s="82"/>
    </row>
    <row r="314" spans="2:6" x14ac:dyDescent="0.2">
      <c r="B314" s="49"/>
      <c r="C314" s="49"/>
      <c r="D314" s="49"/>
      <c r="E314" s="49"/>
      <c r="F314" s="82"/>
    </row>
    <row r="315" spans="2:6" x14ac:dyDescent="0.2">
      <c r="B315" s="49"/>
      <c r="C315" s="49"/>
      <c r="D315" s="49"/>
      <c r="E315" s="49"/>
      <c r="F315" s="82"/>
    </row>
    <row r="316" spans="2:6" x14ac:dyDescent="0.2">
      <c r="B316" s="49"/>
      <c r="C316" s="49"/>
      <c r="D316" s="49"/>
      <c r="E316" s="49"/>
      <c r="F316" s="82"/>
    </row>
    <row r="317" spans="2:6" x14ac:dyDescent="0.2">
      <c r="B317" s="49"/>
      <c r="C317" s="49"/>
      <c r="D317" s="49"/>
      <c r="E317" s="49"/>
      <c r="F317" s="82"/>
    </row>
    <row r="318" spans="2:6" x14ac:dyDescent="0.2">
      <c r="B318" s="49"/>
      <c r="C318" s="49"/>
      <c r="D318" s="49"/>
      <c r="E318" s="49"/>
      <c r="F318" s="82"/>
    </row>
    <row r="319" spans="2:6" x14ac:dyDescent="0.2">
      <c r="B319" s="49"/>
      <c r="C319" s="49"/>
      <c r="D319" s="49"/>
      <c r="E319" s="49"/>
      <c r="F319" s="82"/>
    </row>
    <row r="320" spans="2:6" x14ac:dyDescent="0.2">
      <c r="B320" s="49"/>
      <c r="C320" s="49"/>
      <c r="D320" s="49"/>
      <c r="E320" s="49"/>
      <c r="F320" s="82"/>
    </row>
    <row r="327" spans="2:6" s="41" customFormat="1" ht="15" x14ac:dyDescent="0.2">
      <c r="F327" s="78"/>
    </row>
    <row r="328" spans="2:6" s="41" customFormat="1" ht="15" x14ac:dyDescent="0.2">
      <c r="F328" s="78"/>
    </row>
    <row r="329" spans="2:6" s="41" customFormat="1" ht="15" x14ac:dyDescent="0.2">
      <c r="F329" s="78"/>
    </row>
    <row r="332" spans="2:6" s="44" customFormat="1" ht="11.25" x14ac:dyDescent="0.2">
      <c r="F332" s="83"/>
    </row>
    <row r="335" spans="2:6" x14ac:dyDescent="0.2">
      <c r="B335" s="49"/>
      <c r="C335" s="49"/>
      <c r="D335" s="49"/>
      <c r="E335" s="49"/>
      <c r="F335" s="82"/>
    </row>
    <row r="336" spans="2:6" x14ac:dyDescent="0.2">
      <c r="B336" s="49"/>
      <c r="C336" s="49"/>
      <c r="D336" s="49"/>
      <c r="E336" s="49"/>
      <c r="F336" s="82"/>
    </row>
    <row r="337" spans="2:6" x14ac:dyDescent="0.2">
      <c r="B337" s="49"/>
      <c r="C337" s="49"/>
      <c r="D337" s="49"/>
      <c r="E337" s="49"/>
      <c r="F337" s="82"/>
    </row>
    <row r="338" spans="2:6" x14ac:dyDescent="0.2">
      <c r="B338" s="49"/>
      <c r="C338" s="49"/>
      <c r="D338" s="49"/>
      <c r="E338" s="49"/>
      <c r="F338" s="82"/>
    </row>
    <row r="339" spans="2:6" x14ac:dyDescent="0.2">
      <c r="B339" s="49"/>
      <c r="C339" s="49"/>
      <c r="D339" s="49"/>
      <c r="E339" s="49"/>
      <c r="F339" s="82"/>
    </row>
    <row r="340" spans="2:6" x14ac:dyDescent="0.2">
      <c r="B340" s="49"/>
      <c r="C340" s="49"/>
      <c r="D340" s="49"/>
      <c r="E340" s="49"/>
      <c r="F340" s="82"/>
    </row>
    <row r="341" spans="2:6" x14ac:dyDescent="0.2">
      <c r="B341" s="49"/>
      <c r="C341" s="49"/>
      <c r="D341" s="49"/>
      <c r="E341" s="49"/>
      <c r="F341" s="82"/>
    </row>
    <row r="342" spans="2:6" x14ac:dyDescent="0.2">
      <c r="B342" s="49"/>
      <c r="C342" s="49"/>
      <c r="D342" s="49"/>
      <c r="E342" s="49"/>
      <c r="F342" s="82"/>
    </row>
    <row r="343" spans="2:6" x14ac:dyDescent="0.2">
      <c r="B343" s="49"/>
      <c r="C343" s="49"/>
      <c r="D343" s="49"/>
      <c r="E343" s="49"/>
      <c r="F343" s="82"/>
    </row>
    <row r="344" spans="2:6" x14ac:dyDescent="0.2">
      <c r="B344" s="49"/>
      <c r="C344" s="49"/>
      <c r="D344" s="49"/>
      <c r="E344" s="49"/>
      <c r="F344" s="82"/>
    </row>
    <row r="345" spans="2:6" x14ac:dyDescent="0.2">
      <c r="B345" s="49"/>
      <c r="C345" s="49"/>
      <c r="D345" s="49"/>
      <c r="E345" s="49"/>
      <c r="F345" s="82"/>
    </row>
    <row r="346" spans="2:6" x14ac:dyDescent="0.2">
      <c r="B346" s="49"/>
      <c r="C346" s="49"/>
      <c r="D346" s="49"/>
      <c r="E346" s="49"/>
      <c r="F346" s="82"/>
    </row>
    <row r="347" spans="2:6" x14ac:dyDescent="0.2">
      <c r="B347" s="49"/>
      <c r="C347" s="49"/>
      <c r="D347" s="49"/>
      <c r="E347" s="49"/>
      <c r="F347" s="82"/>
    </row>
    <row r="348" spans="2:6" x14ac:dyDescent="0.2">
      <c r="B348" s="49"/>
      <c r="C348" s="49"/>
      <c r="D348" s="49"/>
      <c r="E348" s="49"/>
      <c r="F348" s="82"/>
    </row>
    <row r="349" spans="2:6" x14ac:dyDescent="0.2">
      <c r="B349" s="49"/>
      <c r="C349" s="49"/>
      <c r="D349" s="49"/>
      <c r="E349" s="49"/>
      <c r="F349" s="82"/>
    </row>
    <row r="350" spans="2:6" x14ac:dyDescent="0.2">
      <c r="B350" s="49"/>
      <c r="C350" s="49"/>
      <c r="D350" s="49"/>
      <c r="E350" s="49"/>
      <c r="F350" s="82"/>
    </row>
    <row r="351" spans="2:6" x14ac:dyDescent="0.2">
      <c r="B351" s="49"/>
      <c r="C351" s="49"/>
      <c r="D351" s="49"/>
      <c r="E351" s="49"/>
      <c r="F351" s="82"/>
    </row>
    <row r="352" spans="2:6" x14ac:dyDescent="0.2">
      <c r="B352" s="49"/>
      <c r="C352" s="49"/>
      <c r="D352" s="49"/>
      <c r="E352" s="49"/>
      <c r="F352" s="82"/>
    </row>
    <row r="353" spans="2:6" x14ac:dyDescent="0.2">
      <c r="B353" s="49"/>
      <c r="C353" s="49"/>
      <c r="D353" s="49"/>
      <c r="E353" s="49"/>
      <c r="F353" s="82"/>
    </row>
    <row r="354" spans="2:6" x14ac:dyDescent="0.2">
      <c r="B354" s="49"/>
      <c r="C354" s="49"/>
      <c r="D354" s="49"/>
      <c r="E354" s="49"/>
      <c r="F354" s="82"/>
    </row>
    <row r="355" spans="2:6" x14ac:dyDescent="0.2">
      <c r="B355" s="49"/>
      <c r="C355" s="49"/>
      <c r="D355" s="49"/>
      <c r="E355" s="49"/>
      <c r="F355" s="82"/>
    </row>
    <row r="356" spans="2:6" x14ac:dyDescent="0.2">
      <c r="B356" s="49"/>
      <c r="C356" s="49"/>
      <c r="D356" s="49"/>
      <c r="E356" s="49"/>
      <c r="F356" s="82"/>
    </row>
    <row r="357" spans="2:6" x14ac:dyDescent="0.2">
      <c r="B357" s="49"/>
      <c r="C357" s="49"/>
      <c r="D357" s="49"/>
      <c r="E357" s="49"/>
      <c r="F357" s="82"/>
    </row>
    <row r="358" spans="2:6" x14ac:dyDescent="0.2">
      <c r="B358" s="49"/>
      <c r="C358" s="49"/>
      <c r="D358" s="49"/>
      <c r="E358" s="49"/>
      <c r="F358" s="82"/>
    </row>
    <row r="359" spans="2:6" x14ac:dyDescent="0.2">
      <c r="B359" s="49"/>
      <c r="C359" s="49"/>
      <c r="D359" s="49"/>
      <c r="E359" s="49"/>
      <c r="F359" s="82"/>
    </row>
    <row r="360" spans="2:6" x14ac:dyDescent="0.2">
      <c r="B360" s="49"/>
      <c r="C360" s="49"/>
      <c r="D360" s="49"/>
      <c r="E360" s="49"/>
      <c r="F360" s="82"/>
    </row>
    <row r="361" spans="2:6" x14ac:dyDescent="0.2">
      <c r="B361" s="49"/>
      <c r="C361" s="49"/>
      <c r="D361" s="49"/>
      <c r="E361" s="49"/>
      <c r="F361" s="82"/>
    </row>
    <row r="362" spans="2:6" x14ac:dyDescent="0.2">
      <c r="B362" s="49"/>
      <c r="C362" s="49"/>
      <c r="D362" s="49"/>
      <c r="E362" s="49"/>
      <c r="F362" s="82"/>
    </row>
    <row r="363" spans="2:6" x14ac:dyDescent="0.2">
      <c r="B363" s="49"/>
      <c r="C363" s="49"/>
      <c r="D363" s="49"/>
      <c r="E363" s="49"/>
      <c r="F363" s="82"/>
    </row>
    <row r="364" spans="2:6" x14ac:dyDescent="0.2">
      <c r="B364" s="49"/>
      <c r="C364" s="49"/>
      <c r="D364" s="49"/>
      <c r="E364" s="49"/>
      <c r="F364" s="82"/>
    </row>
    <row r="365" spans="2:6" x14ac:dyDescent="0.2">
      <c r="B365" s="49"/>
      <c r="C365" s="49"/>
      <c r="D365" s="49"/>
      <c r="E365" s="49"/>
      <c r="F365" s="82"/>
    </row>
    <row r="366" spans="2:6" x14ac:dyDescent="0.2">
      <c r="B366" s="49"/>
      <c r="C366" s="49"/>
      <c r="D366" s="49"/>
      <c r="E366" s="49"/>
      <c r="F366" s="82"/>
    </row>
    <row r="367" spans="2:6" x14ac:dyDescent="0.2">
      <c r="B367" s="49"/>
      <c r="C367" s="49"/>
      <c r="D367" s="49"/>
      <c r="E367" s="49"/>
      <c r="F367" s="82"/>
    </row>
    <row r="368" spans="2:6" x14ac:dyDescent="0.2">
      <c r="B368" s="49"/>
      <c r="C368" s="49"/>
      <c r="D368" s="49"/>
      <c r="E368" s="49"/>
      <c r="F368" s="82"/>
    </row>
    <row r="369" spans="2:6" x14ac:dyDescent="0.2">
      <c r="B369" s="49"/>
      <c r="C369" s="49"/>
      <c r="D369" s="49"/>
      <c r="E369" s="49"/>
      <c r="F369" s="82"/>
    </row>
    <row r="370" spans="2:6" x14ac:dyDescent="0.2">
      <c r="B370" s="49"/>
      <c r="C370" s="49"/>
      <c r="D370" s="49"/>
      <c r="E370" s="49"/>
      <c r="F370" s="82"/>
    </row>
    <row r="371" spans="2:6" x14ac:dyDescent="0.2">
      <c r="B371" s="49"/>
      <c r="C371" s="49"/>
      <c r="D371" s="49"/>
      <c r="E371" s="49"/>
      <c r="F371" s="82"/>
    </row>
    <row r="372" spans="2:6" x14ac:dyDescent="0.2">
      <c r="B372" s="49"/>
      <c r="C372" s="49"/>
      <c r="D372" s="49"/>
      <c r="E372" s="49"/>
      <c r="F372" s="82"/>
    </row>
    <row r="379" spans="2:6" s="41" customFormat="1" ht="15" x14ac:dyDescent="0.2">
      <c r="F379" s="78"/>
    </row>
    <row r="380" spans="2:6" s="41" customFormat="1" ht="15" x14ac:dyDescent="0.2">
      <c r="F380" s="78"/>
    </row>
    <row r="381" spans="2:6" s="41" customFormat="1" ht="15" x14ac:dyDescent="0.2">
      <c r="F381" s="78"/>
    </row>
    <row r="384" spans="2:6" s="44" customFormat="1" ht="11.25" x14ac:dyDescent="0.2">
      <c r="F384" s="83"/>
    </row>
    <row r="387" spans="2:6" x14ac:dyDescent="0.2">
      <c r="B387" s="49"/>
      <c r="C387" s="49"/>
      <c r="D387" s="49"/>
      <c r="E387" s="49"/>
      <c r="F387" s="82"/>
    </row>
    <row r="388" spans="2:6" x14ac:dyDescent="0.2">
      <c r="B388" s="49"/>
      <c r="C388" s="49"/>
      <c r="D388" s="49"/>
      <c r="E388" s="49"/>
      <c r="F388" s="82"/>
    </row>
    <row r="389" spans="2:6" x14ac:dyDescent="0.2">
      <c r="B389" s="49"/>
      <c r="C389" s="49"/>
      <c r="D389" s="49"/>
      <c r="E389" s="49"/>
      <c r="F389" s="82"/>
    </row>
    <row r="390" spans="2:6" x14ac:dyDescent="0.2">
      <c r="B390" s="49"/>
      <c r="C390" s="49"/>
      <c r="D390" s="49"/>
      <c r="E390" s="49"/>
      <c r="F390" s="82"/>
    </row>
    <row r="391" spans="2:6" x14ac:dyDescent="0.2">
      <c r="B391" s="49"/>
      <c r="C391" s="49"/>
      <c r="D391" s="49"/>
      <c r="E391" s="49"/>
      <c r="F391" s="82"/>
    </row>
    <row r="392" spans="2:6" x14ac:dyDescent="0.2">
      <c r="B392" s="49"/>
      <c r="C392" s="49"/>
      <c r="D392" s="49"/>
      <c r="E392" s="49"/>
      <c r="F392" s="82"/>
    </row>
    <row r="393" spans="2:6" x14ac:dyDescent="0.2">
      <c r="B393" s="49"/>
      <c r="C393" s="49"/>
      <c r="D393" s="49"/>
      <c r="E393" s="49"/>
      <c r="F393" s="82"/>
    </row>
    <row r="394" spans="2:6" x14ac:dyDescent="0.2">
      <c r="B394" s="49"/>
      <c r="C394" s="49"/>
      <c r="D394" s="49"/>
      <c r="E394" s="49"/>
      <c r="F394" s="82"/>
    </row>
    <row r="395" spans="2:6" x14ac:dyDescent="0.2">
      <c r="B395" s="49"/>
      <c r="C395" s="49"/>
      <c r="D395" s="49"/>
      <c r="E395" s="49"/>
      <c r="F395" s="82"/>
    </row>
    <row r="396" spans="2:6" x14ac:dyDescent="0.2">
      <c r="B396" s="49"/>
      <c r="C396" s="49"/>
      <c r="D396" s="49"/>
      <c r="E396" s="49"/>
      <c r="F396" s="82"/>
    </row>
    <row r="397" spans="2:6" x14ac:dyDescent="0.2">
      <c r="B397" s="49"/>
      <c r="C397" s="49"/>
      <c r="D397" s="49"/>
      <c r="E397" s="49"/>
      <c r="F397" s="82"/>
    </row>
    <row r="398" spans="2:6" x14ac:dyDescent="0.2">
      <c r="B398" s="49"/>
      <c r="C398" s="49"/>
      <c r="D398" s="49"/>
      <c r="E398" s="49"/>
      <c r="F398" s="82"/>
    </row>
    <row r="399" spans="2:6" x14ac:dyDescent="0.2">
      <c r="B399" s="49"/>
      <c r="C399" s="49"/>
      <c r="D399" s="49"/>
      <c r="E399" s="49"/>
      <c r="F399" s="82"/>
    </row>
    <row r="400" spans="2:6" x14ac:dyDescent="0.2">
      <c r="B400" s="49"/>
      <c r="C400" s="49"/>
      <c r="D400" s="49"/>
      <c r="E400" s="49"/>
      <c r="F400" s="82"/>
    </row>
    <row r="401" spans="2:6" x14ac:dyDescent="0.2">
      <c r="B401" s="49"/>
      <c r="C401" s="49"/>
      <c r="D401" s="49"/>
      <c r="E401" s="49"/>
      <c r="F401" s="82"/>
    </row>
    <row r="402" spans="2:6" x14ac:dyDescent="0.2">
      <c r="B402" s="49"/>
      <c r="C402" s="49"/>
      <c r="D402" s="49"/>
      <c r="E402" s="49"/>
      <c r="F402" s="82"/>
    </row>
    <row r="403" spans="2:6" x14ac:dyDescent="0.2">
      <c r="B403" s="49"/>
      <c r="C403" s="49"/>
      <c r="D403" s="49"/>
      <c r="E403" s="49"/>
      <c r="F403" s="82"/>
    </row>
    <row r="404" spans="2:6" x14ac:dyDescent="0.2">
      <c r="B404" s="49"/>
      <c r="C404" s="49"/>
      <c r="D404" s="49"/>
      <c r="E404" s="49"/>
      <c r="F404" s="82"/>
    </row>
    <row r="405" spans="2:6" x14ac:dyDescent="0.2">
      <c r="B405" s="49"/>
      <c r="C405" s="49"/>
      <c r="D405" s="49"/>
      <c r="E405" s="49"/>
      <c r="F405" s="82"/>
    </row>
    <row r="406" spans="2:6" x14ac:dyDescent="0.2">
      <c r="B406" s="49"/>
      <c r="C406" s="49"/>
      <c r="D406" s="49"/>
      <c r="E406" s="49"/>
      <c r="F406" s="82"/>
    </row>
    <row r="407" spans="2:6" x14ac:dyDescent="0.2">
      <c r="B407" s="49"/>
      <c r="C407" s="49"/>
      <c r="D407" s="49"/>
      <c r="E407" s="49"/>
      <c r="F407" s="82"/>
    </row>
    <row r="408" spans="2:6" x14ac:dyDescent="0.2">
      <c r="B408" s="49"/>
      <c r="C408" s="49"/>
      <c r="D408" s="49"/>
      <c r="E408" s="49"/>
      <c r="F408" s="82"/>
    </row>
    <row r="409" spans="2:6" x14ac:dyDescent="0.2">
      <c r="B409" s="49"/>
      <c r="C409" s="49"/>
      <c r="D409" s="49"/>
      <c r="E409" s="49"/>
      <c r="F409" s="82"/>
    </row>
    <row r="410" spans="2:6" x14ac:dyDescent="0.2">
      <c r="B410" s="49"/>
      <c r="C410" s="49"/>
      <c r="D410" s="49"/>
      <c r="E410" s="49"/>
      <c r="F410" s="82"/>
    </row>
    <row r="411" spans="2:6" x14ac:dyDescent="0.2">
      <c r="B411" s="49"/>
      <c r="C411" s="49"/>
      <c r="D411" s="49"/>
      <c r="E411" s="49"/>
      <c r="F411" s="82"/>
    </row>
    <row r="412" spans="2:6" x14ac:dyDescent="0.2">
      <c r="B412" s="49"/>
      <c r="C412" s="49"/>
      <c r="D412" s="49"/>
      <c r="E412" s="49"/>
      <c r="F412" s="82"/>
    </row>
    <row r="413" spans="2:6" x14ac:dyDescent="0.2">
      <c r="B413" s="49"/>
      <c r="C413" s="49"/>
      <c r="D413" s="49"/>
      <c r="E413" s="49"/>
      <c r="F413" s="82"/>
    </row>
    <row r="414" spans="2:6" x14ac:dyDescent="0.2">
      <c r="B414" s="49"/>
      <c r="C414" s="49"/>
      <c r="D414" s="49"/>
      <c r="E414" s="49"/>
      <c r="F414" s="82"/>
    </row>
    <row r="415" spans="2:6" x14ac:dyDescent="0.2">
      <c r="B415" s="49"/>
      <c r="C415" s="49"/>
      <c r="D415" s="49"/>
      <c r="E415" s="49"/>
      <c r="F415" s="82"/>
    </row>
    <row r="416" spans="2:6" x14ac:dyDescent="0.2">
      <c r="B416" s="49"/>
      <c r="C416" s="49"/>
      <c r="D416" s="49"/>
      <c r="E416" s="49"/>
      <c r="F416" s="82"/>
    </row>
    <row r="417" spans="2:6" x14ac:dyDescent="0.2">
      <c r="B417" s="49"/>
      <c r="C417" s="49"/>
      <c r="D417" s="49"/>
      <c r="E417" s="49"/>
      <c r="F417" s="82"/>
    </row>
    <row r="418" spans="2:6" x14ac:dyDescent="0.2">
      <c r="B418" s="49"/>
      <c r="C418" s="49"/>
      <c r="D418" s="49"/>
      <c r="E418" s="49"/>
      <c r="F418" s="82"/>
    </row>
    <row r="419" spans="2:6" x14ac:dyDescent="0.2">
      <c r="B419" s="49"/>
      <c r="C419" s="49"/>
      <c r="D419" s="49"/>
      <c r="E419" s="49"/>
      <c r="F419" s="82"/>
    </row>
    <row r="420" spans="2:6" x14ac:dyDescent="0.2">
      <c r="B420" s="49"/>
      <c r="C420" s="49"/>
      <c r="D420" s="49"/>
      <c r="E420" s="49"/>
      <c r="F420" s="82"/>
    </row>
    <row r="421" spans="2:6" x14ac:dyDescent="0.2">
      <c r="B421" s="49"/>
      <c r="C421" s="49"/>
      <c r="D421" s="49"/>
      <c r="E421" s="49"/>
      <c r="F421" s="82"/>
    </row>
    <row r="422" spans="2:6" x14ac:dyDescent="0.2">
      <c r="B422" s="49"/>
      <c r="C422" s="49"/>
      <c r="D422" s="49"/>
      <c r="E422" s="49"/>
      <c r="F422" s="82"/>
    </row>
    <row r="423" spans="2:6" x14ac:dyDescent="0.2">
      <c r="B423" s="49"/>
      <c r="C423" s="49"/>
      <c r="D423" s="49"/>
      <c r="E423" s="49"/>
      <c r="F423" s="82"/>
    </row>
    <row r="424" spans="2:6" x14ac:dyDescent="0.2">
      <c r="B424" s="49"/>
      <c r="C424" s="49"/>
      <c r="D424" s="49"/>
      <c r="E424" s="49"/>
      <c r="F424" s="82"/>
    </row>
    <row r="425" spans="2:6" x14ac:dyDescent="0.2">
      <c r="B425" s="49"/>
      <c r="C425" s="49"/>
      <c r="D425" s="49"/>
      <c r="E425" s="49"/>
      <c r="F425" s="82"/>
    </row>
    <row r="426" spans="2:6" x14ac:dyDescent="0.2">
      <c r="B426" s="49"/>
      <c r="C426" s="49"/>
      <c r="D426" s="49"/>
      <c r="E426" s="49"/>
      <c r="F426" s="82"/>
    </row>
    <row r="427" spans="2:6" x14ac:dyDescent="0.2">
      <c r="B427" s="49"/>
      <c r="C427" s="49"/>
      <c r="D427" s="49"/>
      <c r="E427" s="49"/>
      <c r="F427" s="82"/>
    </row>
    <row r="428" spans="2:6" x14ac:dyDescent="0.2">
      <c r="B428" s="49"/>
      <c r="C428" s="49"/>
      <c r="D428" s="49"/>
      <c r="E428" s="49"/>
      <c r="F428" s="82"/>
    </row>
    <row r="429" spans="2:6" x14ac:dyDescent="0.2">
      <c r="B429" s="49"/>
      <c r="C429" s="49"/>
      <c r="D429" s="49"/>
      <c r="E429" s="49"/>
      <c r="F429" s="82"/>
    </row>
    <row r="430" spans="2:6" x14ac:dyDescent="0.2">
      <c r="B430" s="49"/>
      <c r="C430" s="49"/>
      <c r="D430" s="49"/>
      <c r="E430" s="49"/>
      <c r="F430" s="82"/>
    </row>
    <row r="431" spans="2:6" s="41" customFormat="1" ht="15" x14ac:dyDescent="0.2">
      <c r="B431" s="49"/>
      <c r="C431" s="49"/>
      <c r="D431" s="49"/>
      <c r="E431" s="49"/>
      <c r="F431" s="82"/>
    </row>
    <row r="432" spans="2:6" s="41" customFormat="1" ht="15" x14ac:dyDescent="0.2">
      <c r="B432" s="49"/>
      <c r="C432" s="49"/>
      <c r="D432" s="49"/>
      <c r="E432" s="49"/>
      <c r="F432" s="82"/>
    </row>
    <row r="433" spans="2:6" s="41" customFormat="1" ht="15" x14ac:dyDescent="0.2">
      <c r="B433" s="49"/>
      <c r="C433" s="49"/>
      <c r="D433" s="49"/>
      <c r="E433" s="49"/>
      <c r="F433" s="82"/>
    </row>
    <row r="434" spans="2:6" x14ac:dyDescent="0.2">
      <c r="B434" s="49"/>
      <c r="C434" s="49"/>
      <c r="D434" s="49"/>
      <c r="E434" s="49"/>
      <c r="F434" s="82"/>
    </row>
    <row r="435" spans="2:6" x14ac:dyDescent="0.2">
      <c r="B435" s="49"/>
      <c r="C435" s="49"/>
      <c r="D435" s="49"/>
      <c r="E435" s="49"/>
      <c r="F435" s="82"/>
    </row>
    <row r="436" spans="2:6" s="44" customFormat="1" ht="11.25" x14ac:dyDescent="0.2">
      <c r="F436" s="83"/>
    </row>
    <row r="437" spans="2:6" x14ac:dyDescent="0.2">
      <c r="B437" s="49"/>
      <c r="C437" s="49"/>
      <c r="D437" s="49"/>
      <c r="E437" s="49"/>
      <c r="F437" s="82"/>
    </row>
    <row r="438" spans="2:6" x14ac:dyDescent="0.2">
      <c r="B438" s="49"/>
      <c r="C438" s="49"/>
      <c r="D438" s="49"/>
      <c r="E438" s="49"/>
      <c r="F438" s="82"/>
    </row>
    <row r="439" spans="2:6" x14ac:dyDescent="0.2">
      <c r="B439" s="49"/>
      <c r="C439" s="49"/>
      <c r="D439" s="49"/>
      <c r="E439" s="49"/>
      <c r="F439" s="82"/>
    </row>
    <row r="440" spans="2:6" x14ac:dyDescent="0.2">
      <c r="B440" s="49"/>
      <c r="C440" s="49"/>
      <c r="D440" s="49"/>
      <c r="E440" s="49"/>
      <c r="F440" s="82"/>
    </row>
    <row r="441" spans="2:6" x14ac:dyDescent="0.2">
      <c r="B441" s="49"/>
      <c r="C441" s="49"/>
      <c r="D441" s="49"/>
      <c r="E441" s="49"/>
      <c r="F441" s="82"/>
    </row>
    <row r="442" spans="2:6" x14ac:dyDescent="0.2">
      <c r="B442" s="49"/>
      <c r="C442" s="49"/>
      <c r="D442" s="49"/>
      <c r="E442" s="49"/>
      <c r="F442" s="82"/>
    </row>
    <row r="443" spans="2:6" x14ac:dyDescent="0.2">
      <c r="B443" s="49"/>
      <c r="C443" s="49"/>
      <c r="D443" s="49"/>
      <c r="E443" s="49"/>
      <c r="F443" s="82"/>
    </row>
    <row r="444" spans="2:6" x14ac:dyDescent="0.2">
      <c r="B444" s="49"/>
      <c r="C444" s="49"/>
      <c r="D444" s="49"/>
      <c r="E444" s="49"/>
      <c r="F444" s="82"/>
    </row>
    <row r="445" spans="2:6" x14ac:dyDescent="0.2">
      <c r="B445" s="49"/>
      <c r="C445" s="49"/>
      <c r="D445" s="49"/>
      <c r="E445" s="49"/>
      <c r="F445" s="82"/>
    </row>
    <row r="446" spans="2:6" x14ac:dyDescent="0.2">
      <c r="B446" s="49"/>
      <c r="C446" s="49"/>
      <c r="D446" s="49"/>
      <c r="E446" s="49"/>
      <c r="F446" s="82"/>
    </row>
    <row r="447" spans="2:6" x14ac:dyDescent="0.2">
      <c r="B447" s="49"/>
      <c r="C447" s="49"/>
      <c r="D447" s="49"/>
      <c r="E447" s="49"/>
      <c r="F447" s="82"/>
    </row>
    <row r="448" spans="2:6" x14ac:dyDescent="0.2">
      <c r="B448" s="49"/>
      <c r="C448" s="49"/>
      <c r="D448" s="49"/>
      <c r="E448" s="49"/>
      <c r="F448" s="82"/>
    </row>
    <row r="449" spans="2:6" x14ac:dyDescent="0.2">
      <c r="B449" s="49"/>
      <c r="C449" s="49"/>
      <c r="D449" s="49"/>
      <c r="E449" s="49"/>
      <c r="F449" s="82"/>
    </row>
    <row r="450" spans="2:6" x14ac:dyDescent="0.2">
      <c r="B450" s="49"/>
      <c r="C450" s="49"/>
      <c r="D450" s="49"/>
      <c r="E450" s="49"/>
      <c r="F450" s="82"/>
    </row>
    <row r="451" spans="2:6" x14ac:dyDescent="0.2">
      <c r="B451" s="49"/>
      <c r="C451" s="49"/>
      <c r="D451" s="49"/>
      <c r="E451" s="49"/>
      <c r="F451" s="82"/>
    </row>
    <row r="452" spans="2:6" x14ac:dyDescent="0.2">
      <c r="B452" s="49"/>
      <c r="C452" s="49"/>
      <c r="D452" s="49"/>
      <c r="E452" s="49"/>
      <c r="F452" s="82"/>
    </row>
    <row r="453" spans="2:6" x14ac:dyDescent="0.2">
      <c r="B453" s="49"/>
      <c r="C453" s="49"/>
      <c r="D453" s="49"/>
      <c r="E453" s="49"/>
      <c r="F453" s="82"/>
    </row>
    <row r="454" spans="2:6" x14ac:dyDescent="0.2">
      <c r="B454" s="49"/>
      <c r="C454" s="49"/>
      <c r="D454" s="49"/>
      <c r="E454" s="49"/>
      <c r="F454" s="82"/>
    </row>
    <row r="455" spans="2:6" x14ac:dyDescent="0.2">
      <c r="B455" s="49"/>
      <c r="C455" s="49"/>
      <c r="D455" s="49"/>
      <c r="E455" s="49"/>
      <c r="F455" s="82"/>
    </row>
    <row r="456" spans="2:6" x14ac:dyDescent="0.2">
      <c r="B456" s="49"/>
      <c r="C456" s="49"/>
      <c r="D456" s="49"/>
      <c r="E456" s="49"/>
      <c r="F456" s="82"/>
    </row>
    <row r="457" spans="2:6" x14ac:dyDescent="0.2">
      <c r="B457" s="49"/>
      <c r="C457" s="49"/>
      <c r="D457" s="49"/>
      <c r="E457" s="49"/>
      <c r="F457" s="82"/>
    </row>
    <row r="458" spans="2:6" x14ac:dyDescent="0.2">
      <c r="B458" s="49"/>
      <c r="C458" s="49"/>
      <c r="D458" s="49"/>
      <c r="E458" s="49"/>
      <c r="F458" s="82"/>
    </row>
    <row r="459" spans="2:6" x14ac:dyDescent="0.2">
      <c r="B459" s="49"/>
      <c r="C459" s="49"/>
      <c r="D459" s="49"/>
      <c r="E459" s="49"/>
      <c r="F459" s="82"/>
    </row>
    <row r="460" spans="2:6" x14ac:dyDescent="0.2">
      <c r="B460" s="49"/>
      <c r="C460" s="49"/>
      <c r="D460" s="49"/>
      <c r="E460" s="49"/>
      <c r="F460" s="82"/>
    </row>
    <row r="461" spans="2:6" x14ac:dyDescent="0.2">
      <c r="B461" s="49"/>
      <c r="C461" s="49"/>
      <c r="D461" s="49"/>
      <c r="E461" s="49"/>
      <c r="F461" s="82"/>
    </row>
    <row r="462" spans="2:6" x14ac:dyDescent="0.2">
      <c r="B462" s="49"/>
      <c r="C462" s="49"/>
      <c r="D462" s="49"/>
      <c r="E462" s="49"/>
      <c r="F462" s="82"/>
    </row>
    <row r="463" spans="2:6" x14ac:dyDescent="0.2">
      <c r="B463" s="49"/>
      <c r="C463" s="49"/>
      <c r="D463" s="49"/>
      <c r="E463" s="49"/>
      <c r="F463" s="82"/>
    </row>
    <row r="464" spans="2:6" x14ac:dyDescent="0.2">
      <c r="B464" s="49"/>
      <c r="C464" s="49"/>
      <c r="D464" s="49"/>
      <c r="E464" s="49"/>
      <c r="F464" s="82"/>
    </row>
    <row r="465" spans="2:6" x14ac:dyDescent="0.2">
      <c r="B465" s="49"/>
      <c r="C465" s="49"/>
      <c r="D465" s="49"/>
      <c r="E465" s="49"/>
      <c r="F465" s="82"/>
    </row>
    <row r="466" spans="2:6" x14ac:dyDescent="0.2">
      <c r="B466" s="49"/>
      <c r="C466" s="49"/>
      <c r="D466" s="49"/>
      <c r="E466" s="49"/>
      <c r="F466" s="82"/>
    </row>
    <row r="467" spans="2:6" x14ac:dyDescent="0.2">
      <c r="B467" s="49"/>
      <c r="C467" s="49"/>
      <c r="D467" s="49"/>
      <c r="E467" s="49"/>
      <c r="F467" s="82"/>
    </row>
    <row r="468" spans="2:6" x14ac:dyDescent="0.2">
      <c r="B468" s="49"/>
      <c r="C468" s="49"/>
      <c r="D468" s="49"/>
      <c r="E468" s="49"/>
      <c r="F468" s="82"/>
    </row>
    <row r="469" spans="2:6" x14ac:dyDescent="0.2">
      <c r="B469" s="49"/>
      <c r="C469" s="49"/>
      <c r="D469" s="49"/>
      <c r="E469" s="49"/>
      <c r="F469" s="82"/>
    </row>
    <row r="470" spans="2:6" x14ac:dyDescent="0.2">
      <c r="B470" s="49"/>
      <c r="C470" s="49"/>
      <c r="D470" s="49"/>
      <c r="E470" s="49"/>
      <c r="F470" s="82"/>
    </row>
    <row r="471" spans="2:6" x14ac:dyDescent="0.2">
      <c r="B471" s="49"/>
      <c r="C471" s="49"/>
      <c r="D471" s="49"/>
      <c r="E471" s="49"/>
      <c r="F471" s="82"/>
    </row>
    <row r="472" spans="2:6" x14ac:dyDescent="0.2">
      <c r="B472" s="49"/>
      <c r="C472" s="49"/>
      <c r="D472" s="49"/>
      <c r="E472" s="49"/>
      <c r="F472" s="82"/>
    </row>
    <row r="473" spans="2:6" x14ac:dyDescent="0.2">
      <c r="B473" s="49"/>
      <c r="C473" s="49"/>
      <c r="D473" s="49"/>
      <c r="E473" s="49"/>
      <c r="F473" s="82"/>
    </row>
    <row r="474" spans="2:6" x14ac:dyDescent="0.2">
      <c r="B474" s="49"/>
      <c r="C474" s="49"/>
      <c r="D474" s="49"/>
      <c r="E474" s="49"/>
      <c r="F474" s="82"/>
    </row>
    <row r="475" spans="2:6" x14ac:dyDescent="0.2">
      <c r="B475" s="49"/>
      <c r="C475" s="49"/>
      <c r="D475" s="49"/>
      <c r="E475" s="49"/>
      <c r="F475" s="82"/>
    </row>
    <row r="476" spans="2:6" x14ac:dyDescent="0.2">
      <c r="B476" s="49"/>
      <c r="C476" s="49"/>
      <c r="D476" s="49"/>
      <c r="E476" s="49"/>
      <c r="F476" s="82"/>
    </row>
    <row r="483" spans="2:6" s="41" customFormat="1" ht="15" x14ac:dyDescent="0.2">
      <c r="F483" s="78"/>
    </row>
    <row r="484" spans="2:6" s="41" customFormat="1" ht="15" x14ac:dyDescent="0.2">
      <c r="F484" s="78"/>
    </row>
    <row r="485" spans="2:6" s="41" customFormat="1" ht="15" x14ac:dyDescent="0.2">
      <c r="F485" s="78"/>
    </row>
    <row r="488" spans="2:6" s="44" customFormat="1" ht="11.25" x14ac:dyDescent="0.2">
      <c r="F488" s="83"/>
    </row>
    <row r="491" spans="2:6" x14ac:dyDescent="0.2">
      <c r="B491" s="49"/>
      <c r="C491" s="49"/>
      <c r="D491" s="49"/>
      <c r="E491" s="49"/>
      <c r="F491" s="82"/>
    </row>
    <row r="492" spans="2:6" x14ac:dyDescent="0.2">
      <c r="B492" s="49"/>
      <c r="C492" s="49"/>
      <c r="D492" s="49"/>
      <c r="E492" s="49"/>
      <c r="F492" s="82"/>
    </row>
    <row r="493" spans="2:6" x14ac:dyDescent="0.2">
      <c r="B493" s="49"/>
      <c r="C493" s="49"/>
      <c r="D493" s="49"/>
      <c r="E493" s="49"/>
      <c r="F493" s="82"/>
    </row>
    <row r="494" spans="2:6" x14ac:dyDescent="0.2">
      <c r="B494" s="49"/>
      <c r="C494" s="49"/>
      <c r="D494" s="49"/>
      <c r="E494" s="49"/>
      <c r="F494" s="82"/>
    </row>
    <row r="495" spans="2:6" x14ac:dyDescent="0.2">
      <c r="B495" s="49"/>
      <c r="C495" s="49"/>
      <c r="D495" s="49"/>
      <c r="E495" s="49"/>
      <c r="F495" s="82"/>
    </row>
    <row r="496" spans="2:6" x14ac:dyDescent="0.2">
      <c r="B496" s="49"/>
      <c r="C496" s="49"/>
      <c r="D496" s="49"/>
      <c r="E496" s="49"/>
      <c r="F496" s="82"/>
    </row>
    <row r="497" spans="2:6" x14ac:dyDescent="0.2">
      <c r="B497" s="49"/>
      <c r="C497" s="49"/>
      <c r="D497" s="49"/>
      <c r="E497" s="49"/>
      <c r="F497" s="82"/>
    </row>
    <row r="498" spans="2:6" x14ac:dyDescent="0.2">
      <c r="B498" s="49"/>
      <c r="C498" s="49"/>
      <c r="D498" s="49"/>
      <c r="E498" s="49"/>
      <c r="F498" s="82"/>
    </row>
    <row r="499" spans="2:6" x14ac:dyDescent="0.2">
      <c r="B499" s="49"/>
      <c r="C499" s="49"/>
      <c r="D499" s="49"/>
      <c r="E499" s="49"/>
      <c r="F499" s="82"/>
    </row>
    <row r="500" spans="2:6" x14ac:dyDescent="0.2">
      <c r="B500" s="49"/>
      <c r="C500" s="49"/>
      <c r="D500" s="49"/>
      <c r="E500" s="49"/>
      <c r="F500" s="82"/>
    </row>
    <row r="501" spans="2:6" x14ac:dyDescent="0.2">
      <c r="B501" s="49"/>
      <c r="C501" s="49"/>
      <c r="D501" s="49"/>
      <c r="E501" s="49"/>
      <c r="F501" s="82"/>
    </row>
    <row r="502" spans="2:6" x14ac:dyDescent="0.2">
      <c r="B502" s="49"/>
      <c r="C502" s="49"/>
      <c r="D502" s="49"/>
      <c r="E502" s="49"/>
      <c r="F502" s="82"/>
    </row>
    <row r="503" spans="2:6" x14ac:dyDescent="0.2">
      <c r="B503" s="49"/>
      <c r="C503" s="49"/>
      <c r="D503" s="49"/>
      <c r="E503" s="49"/>
      <c r="F503" s="82"/>
    </row>
    <row r="504" spans="2:6" x14ac:dyDescent="0.2">
      <c r="B504" s="49"/>
      <c r="C504" s="49"/>
      <c r="D504" s="49"/>
      <c r="E504" s="49"/>
      <c r="F504" s="82"/>
    </row>
    <row r="505" spans="2:6" x14ac:dyDescent="0.2">
      <c r="B505" s="49"/>
      <c r="C505" s="49"/>
      <c r="D505" s="49"/>
      <c r="E505" s="49"/>
      <c r="F505" s="82"/>
    </row>
    <row r="506" spans="2:6" x14ac:dyDescent="0.2">
      <c r="B506" s="49"/>
      <c r="C506" s="49"/>
      <c r="D506" s="49"/>
      <c r="E506" s="49"/>
      <c r="F506" s="82"/>
    </row>
    <row r="507" spans="2:6" x14ac:dyDescent="0.2">
      <c r="B507" s="49"/>
      <c r="C507" s="49"/>
      <c r="D507" s="49"/>
      <c r="E507" s="49"/>
      <c r="F507" s="82"/>
    </row>
    <row r="508" spans="2:6" x14ac:dyDescent="0.2">
      <c r="B508" s="49"/>
      <c r="C508" s="49"/>
      <c r="D508" s="49"/>
      <c r="E508" s="49"/>
      <c r="F508" s="82"/>
    </row>
    <row r="509" spans="2:6" x14ac:dyDescent="0.2">
      <c r="B509" s="49"/>
      <c r="C509" s="49"/>
      <c r="D509" s="49"/>
      <c r="E509" s="49"/>
      <c r="F509" s="82"/>
    </row>
    <row r="510" spans="2:6" x14ac:dyDescent="0.2">
      <c r="B510" s="49"/>
      <c r="C510" s="49"/>
      <c r="D510" s="49"/>
      <c r="E510" s="49"/>
      <c r="F510" s="82"/>
    </row>
    <row r="511" spans="2:6" x14ac:dyDescent="0.2">
      <c r="B511" s="49"/>
      <c r="C511" s="49"/>
      <c r="D511" s="49"/>
      <c r="E511" s="49"/>
      <c r="F511" s="82"/>
    </row>
    <row r="512" spans="2:6" x14ac:dyDescent="0.2">
      <c r="B512" s="49"/>
      <c r="C512" s="49"/>
      <c r="D512" s="49"/>
      <c r="E512" s="49"/>
      <c r="F512" s="82"/>
    </row>
    <row r="513" spans="2:6" x14ac:dyDescent="0.2">
      <c r="B513" s="49"/>
      <c r="C513" s="49"/>
      <c r="D513" s="49"/>
      <c r="E513" s="49"/>
      <c r="F513" s="82"/>
    </row>
    <row r="514" spans="2:6" x14ac:dyDescent="0.2">
      <c r="B514" s="49"/>
      <c r="C514" s="49"/>
      <c r="D514" s="49"/>
      <c r="E514" s="49"/>
      <c r="F514" s="82"/>
    </row>
    <row r="515" spans="2:6" x14ac:dyDescent="0.2">
      <c r="B515" s="49"/>
      <c r="C515" s="49"/>
      <c r="D515" s="49"/>
      <c r="E515" s="49"/>
      <c r="F515" s="82"/>
    </row>
    <row r="516" spans="2:6" x14ac:dyDescent="0.2">
      <c r="B516" s="49"/>
      <c r="C516" s="49"/>
      <c r="D516" s="49"/>
      <c r="E516" s="49"/>
      <c r="F516" s="82"/>
    </row>
    <row r="517" spans="2:6" x14ac:dyDescent="0.2">
      <c r="B517" s="49"/>
      <c r="C517" s="49"/>
      <c r="D517" s="49"/>
      <c r="E517" s="49"/>
      <c r="F517" s="82"/>
    </row>
    <row r="518" spans="2:6" x14ac:dyDescent="0.2">
      <c r="B518" s="49"/>
      <c r="C518" s="49"/>
      <c r="D518" s="49"/>
      <c r="E518" s="49"/>
      <c r="F518" s="82"/>
    </row>
    <row r="519" spans="2:6" x14ac:dyDescent="0.2">
      <c r="B519" s="49"/>
      <c r="C519" s="49"/>
      <c r="D519" s="49"/>
      <c r="E519" s="49"/>
      <c r="F519" s="82"/>
    </row>
    <row r="520" spans="2:6" x14ac:dyDescent="0.2">
      <c r="B520" s="49"/>
      <c r="C520" s="49"/>
      <c r="D520" s="49"/>
      <c r="E520" s="49"/>
      <c r="F520" s="82"/>
    </row>
    <row r="521" spans="2:6" x14ac:dyDescent="0.2">
      <c r="B521" s="49"/>
      <c r="C521" s="49"/>
      <c r="D521" s="49"/>
      <c r="E521" s="49"/>
      <c r="F521" s="82"/>
    </row>
    <row r="522" spans="2:6" x14ac:dyDescent="0.2">
      <c r="B522" s="49"/>
      <c r="C522" s="49"/>
      <c r="D522" s="49"/>
      <c r="E522" s="49"/>
      <c r="F522" s="82"/>
    </row>
    <row r="523" spans="2:6" x14ac:dyDescent="0.2">
      <c r="B523" s="49"/>
      <c r="C523" s="49"/>
      <c r="D523" s="49"/>
      <c r="E523" s="49"/>
      <c r="F523" s="82"/>
    </row>
    <row r="524" spans="2:6" x14ac:dyDescent="0.2">
      <c r="B524" s="49"/>
      <c r="C524" s="49"/>
      <c r="D524" s="49"/>
      <c r="E524" s="49"/>
      <c r="F524" s="82"/>
    </row>
    <row r="525" spans="2:6" x14ac:dyDescent="0.2">
      <c r="B525" s="49"/>
      <c r="C525" s="49"/>
      <c r="D525" s="49"/>
      <c r="E525" s="49"/>
      <c r="F525" s="82"/>
    </row>
    <row r="526" spans="2:6" x14ac:dyDescent="0.2">
      <c r="B526" s="49"/>
      <c r="C526" s="49"/>
      <c r="D526" s="49"/>
      <c r="E526" s="49"/>
      <c r="F526" s="82"/>
    </row>
    <row r="527" spans="2:6" x14ac:dyDescent="0.2">
      <c r="B527" s="49"/>
      <c r="C527" s="49"/>
      <c r="D527" s="49"/>
      <c r="E527" s="49"/>
      <c r="F527" s="82"/>
    </row>
    <row r="528" spans="2:6" x14ac:dyDescent="0.2">
      <c r="B528" s="49"/>
      <c r="C528" s="49"/>
      <c r="D528" s="49"/>
      <c r="E528" s="49"/>
      <c r="F528" s="82"/>
    </row>
    <row r="529" spans="2:6" x14ac:dyDescent="0.2">
      <c r="B529" s="49"/>
      <c r="C529" s="49"/>
      <c r="D529" s="49"/>
      <c r="E529" s="49"/>
      <c r="F529" s="82"/>
    </row>
    <row r="530" spans="2:6" x14ac:dyDescent="0.2">
      <c r="B530" s="49"/>
      <c r="C530" s="49"/>
      <c r="D530" s="49"/>
      <c r="E530" s="49"/>
      <c r="F530" s="82"/>
    </row>
    <row r="531" spans="2:6" x14ac:dyDescent="0.2">
      <c r="B531" s="49"/>
      <c r="C531" s="49"/>
      <c r="D531" s="49"/>
      <c r="E531" s="49"/>
      <c r="F531" s="82"/>
    </row>
    <row r="532" spans="2:6" x14ac:dyDescent="0.2">
      <c r="B532" s="49"/>
      <c r="C532" s="49"/>
      <c r="D532" s="49"/>
      <c r="E532" s="49"/>
      <c r="F532" s="82"/>
    </row>
    <row r="533" spans="2:6" x14ac:dyDescent="0.2">
      <c r="B533" s="49"/>
      <c r="C533" s="49"/>
      <c r="D533" s="49"/>
      <c r="E533" s="49"/>
      <c r="F533" s="82"/>
    </row>
    <row r="534" spans="2:6" x14ac:dyDescent="0.2">
      <c r="B534" s="49"/>
      <c r="C534" s="49"/>
      <c r="D534" s="49"/>
      <c r="E534" s="49"/>
      <c r="F534" s="82"/>
    </row>
    <row r="535" spans="2:6" s="41" customFormat="1" ht="15" x14ac:dyDescent="0.2">
      <c r="B535" s="49"/>
      <c r="C535" s="49"/>
      <c r="D535" s="49"/>
      <c r="E535" s="49"/>
      <c r="F535" s="82"/>
    </row>
    <row r="536" spans="2:6" s="41" customFormat="1" ht="15" x14ac:dyDescent="0.2">
      <c r="B536" s="49"/>
      <c r="C536" s="49"/>
      <c r="D536" s="49"/>
      <c r="E536" s="49"/>
      <c r="F536" s="82"/>
    </row>
    <row r="537" spans="2:6" s="41" customFormat="1" ht="15" x14ac:dyDescent="0.2">
      <c r="B537" s="49"/>
      <c r="C537" s="49"/>
      <c r="D537" s="49"/>
      <c r="E537" s="49"/>
      <c r="F537" s="82"/>
    </row>
    <row r="538" spans="2:6" x14ac:dyDescent="0.2">
      <c r="B538" s="49"/>
      <c r="C538" s="49"/>
      <c r="D538" s="49"/>
      <c r="E538" s="49"/>
      <c r="F538" s="82"/>
    </row>
    <row r="539" spans="2:6" x14ac:dyDescent="0.2">
      <c r="B539" s="49"/>
      <c r="C539" s="49"/>
      <c r="D539" s="49"/>
      <c r="E539" s="49"/>
      <c r="F539" s="82"/>
    </row>
    <row r="540" spans="2:6" s="44" customFormat="1" ht="11.25" x14ac:dyDescent="0.2">
      <c r="F540" s="83"/>
    </row>
    <row r="541" spans="2:6" x14ac:dyDescent="0.2">
      <c r="B541" s="49"/>
      <c r="C541" s="49"/>
      <c r="D541" s="49"/>
      <c r="E541" s="49"/>
      <c r="F541" s="82"/>
    </row>
    <row r="542" spans="2:6" x14ac:dyDescent="0.2">
      <c r="B542" s="49"/>
      <c r="C542" s="49"/>
      <c r="D542" s="49"/>
      <c r="E542" s="49"/>
      <c r="F542" s="82"/>
    </row>
    <row r="543" spans="2:6" x14ac:dyDescent="0.2">
      <c r="B543" s="49"/>
      <c r="C543" s="49"/>
      <c r="D543" s="49"/>
      <c r="E543" s="49"/>
      <c r="F543" s="82"/>
    </row>
    <row r="544" spans="2:6" x14ac:dyDescent="0.2">
      <c r="B544" s="49"/>
      <c r="C544" s="49"/>
      <c r="D544" s="49"/>
      <c r="E544" s="49"/>
      <c r="F544" s="82"/>
    </row>
    <row r="545" spans="2:6" x14ac:dyDescent="0.2">
      <c r="B545" s="49"/>
      <c r="C545" s="49"/>
      <c r="D545" s="49"/>
      <c r="E545" s="49"/>
      <c r="F545" s="82"/>
    </row>
    <row r="546" spans="2:6" x14ac:dyDescent="0.2">
      <c r="B546" s="49"/>
      <c r="C546" s="49"/>
      <c r="D546" s="49"/>
      <c r="E546" s="49"/>
      <c r="F546" s="82"/>
    </row>
    <row r="547" spans="2:6" x14ac:dyDescent="0.2">
      <c r="B547" s="49"/>
      <c r="C547" s="49"/>
      <c r="D547" s="49"/>
      <c r="E547" s="49"/>
      <c r="F547" s="82"/>
    </row>
    <row r="548" spans="2:6" x14ac:dyDescent="0.2">
      <c r="B548" s="49"/>
      <c r="C548" s="49"/>
      <c r="D548" s="49"/>
      <c r="E548" s="49"/>
      <c r="F548" s="82"/>
    </row>
    <row r="549" spans="2:6" x14ac:dyDescent="0.2">
      <c r="B549" s="49"/>
      <c r="C549" s="49"/>
      <c r="D549" s="49"/>
      <c r="E549" s="49"/>
      <c r="F549" s="82"/>
    </row>
    <row r="550" spans="2:6" x14ac:dyDescent="0.2">
      <c r="B550" s="49"/>
      <c r="C550" s="49"/>
      <c r="D550" s="49"/>
      <c r="E550" s="49"/>
      <c r="F550" s="82"/>
    </row>
    <row r="551" spans="2:6" x14ac:dyDescent="0.2">
      <c r="B551" s="49"/>
      <c r="C551" s="49"/>
      <c r="D551" s="49"/>
      <c r="E551" s="49"/>
      <c r="F551" s="82"/>
    </row>
    <row r="552" spans="2:6" x14ac:dyDescent="0.2">
      <c r="B552" s="49"/>
      <c r="C552" s="49"/>
      <c r="D552" s="49"/>
      <c r="E552" s="49"/>
      <c r="F552" s="82"/>
    </row>
    <row r="553" spans="2:6" x14ac:dyDescent="0.2">
      <c r="B553" s="49"/>
      <c r="C553" s="49"/>
      <c r="D553" s="49"/>
      <c r="E553" s="49"/>
      <c r="F553" s="82"/>
    </row>
    <row r="554" spans="2:6" x14ac:dyDescent="0.2">
      <c r="B554" s="49"/>
      <c r="C554" s="49"/>
      <c r="D554" s="49"/>
      <c r="E554" s="49"/>
      <c r="F554" s="82"/>
    </row>
    <row r="555" spans="2:6" x14ac:dyDescent="0.2">
      <c r="B555" s="49"/>
      <c r="C555" s="49"/>
      <c r="D555" s="49"/>
      <c r="E555" s="49"/>
      <c r="F555" s="82"/>
    </row>
    <row r="556" spans="2:6" x14ac:dyDescent="0.2">
      <c r="B556" s="49"/>
      <c r="C556" s="49"/>
      <c r="D556" s="49"/>
      <c r="E556" s="49"/>
      <c r="F556" s="82"/>
    </row>
    <row r="557" spans="2:6" x14ac:dyDescent="0.2">
      <c r="B557" s="49"/>
      <c r="C557" s="49"/>
      <c r="D557" s="49"/>
      <c r="E557" s="49"/>
      <c r="F557" s="82"/>
    </row>
    <row r="558" spans="2:6" x14ac:dyDescent="0.2">
      <c r="B558" s="49"/>
      <c r="C558" s="49"/>
      <c r="D558" s="49"/>
      <c r="E558" s="49"/>
      <c r="F558" s="82"/>
    </row>
    <row r="559" spans="2:6" x14ac:dyDescent="0.2">
      <c r="B559" s="49"/>
      <c r="C559" s="49"/>
      <c r="D559" s="49"/>
      <c r="E559" s="49"/>
      <c r="F559" s="82"/>
    </row>
    <row r="560" spans="2:6" x14ac:dyDescent="0.2">
      <c r="B560" s="49"/>
      <c r="C560" s="49"/>
      <c r="D560" s="49"/>
      <c r="E560" s="49"/>
      <c r="F560" s="82"/>
    </row>
    <row r="561" spans="2:6" x14ac:dyDescent="0.2">
      <c r="B561" s="49"/>
      <c r="C561" s="49"/>
      <c r="D561" s="49"/>
      <c r="E561" s="49"/>
      <c r="F561" s="82"/>
    </row>
    <row r="562" spans="2:6" x14ac:dyDescent="0.2">
      <c r="B562" s="49"/>
      <c r="C562" s="49"/>
      <c r="D562" s="49"/>
      <c r="E562" s="49"/>
      <c r="F562" s="82"/>
    </row>
    <row r="563" spans="2:6" x14ac:dyDescent="0.2">
      <c r="B563" s="49"/>
      <c r="C563" s="49"/>
      <c r="D563" s="49"/>
      <c r="E563" s="49"/>
      <c r="F563" s="82"/>
    </row>
    <row r="564" spans="2:6" x14ac:dyDescent="0.2">
      <c r="B564" s="49"/>
      <c r="C564" s="49"/>
      <c r="D564" s="49"/>
      <c r="E564" s="49"/>
      <c r="F564" s="82"/>
    </row>
    <row r="565" spans="2:6" x14ac:dyDescent="0.2">
      <c r="B565" s="49"/>
      <c r="C565" s="49"/>
      <c r="D565" s="49"/>
      <c r="E565" s="49"/>
      <c r="F565" s="82"/>
    </row>
    <row r="566" spans="2:6" x14ac:dyDescent="0.2">
      <c r="B566" s="49"/>
      <c r="C566" s="49"/>
      <c r="D566" s="49"/>
      <c r="E566" s="49"/>
      <c r="F566" s="82"/>
    </row>
    <row r="567" spans="2:6" x14ac:dyDescent="0.2">
      <c r="B567" s="49"/>
      <c r="C567" s="49"/>
      <c r="D567" s="49"/>
      <c r="E567" s="49"/>
      <c r="F567" s="82"/>
    </row>
    <row r="568" spans="2:6" x14ac:dyDescent="0.2">
      <c r="B568" s="49"/>
      <c r="C568" s="49"/>
      <c r="D568" s="49"/>
      <c r="E568" s="49"/>
      <c r="F568" s="82"/>
    </row>
    <row r="569" spans="2:6" x14ac:dyDescent="0.2">
      <c r="B569" s="49"/>
      <c r="C569" s="49"/>
      <c r="D569" s="49"/>
      <c r="E569" s="49"/>
      <c r="F569" s="82"/>
    </row>
    <row r="570" spans="2:6" x14ac:dyDescent="0.2">
      <c r="B570" s="49"/>
      <c r="C570" s="49"/>
      <c r="D570" s="49"/>
      <c r="E570" s="49"/>
      <c r="F570" s="82"/>
    </row>
    <row r="571" spans="2:6" x14ac:dyDescent="0.2">
      <c r="B571" s="49"/>
      <c r="C571" s="49"/>
      <c r="D571" s="49"/>
      <c r="E571" s="49"/>
      <c r="F571" s="82"/>
    </row>
    <row r="572" spans="2:6" x14ac:dyDescent="0.2">
      <c r="B572" s="49"/>
      <c r="C572" s="49"/>
      <c r="D572" s="49"/>
      <c r="E572" s="49"/>
      <c r="F572" s="82"/>
    </row>
    <row r="573" spans="2:6" x14ac:dyDescent="0.2">
      <c r="B573" s="49"/>
      <c r="C573" s="49"/>
      <c r="D573" s="49"/>
      <c r="E573" s="49"/>
      <c r="F573" s="82"/>
    </row>
    <row r="574" spans="2:6" x14ac:dyDescent="0.2">
      <c r="B574" s="49"/>
      <c r="C574" s="49"/>
      <c r="D574" s="49"/>
      <c r="E574" s="49"/>
      <c r="F574" s="82"/>
    </row>
    <row r="575" spans="2:6" x14ac:dyDescent="0.2">
      <c r="B575" s="49"/>
      <c r="C575" s="49"/>
      <c r="D575" s="49"/>
      <c r="E575" s="49"/>
      <c r="F575" s="82"/>
    </row>
    <row r="576" spans="2:6" x14ac:dyDescent="0.2">
      <c r="B576" s="49"/>
      <c r="C576" s="49"/>
      <c r="D576" s="49"/>
      <c r="E576" s="49"/>
      <c r="F576" s="82"/>
    </row>
    <row r="577" spans="2:6" x14ac:dyDescent="0.2">
      <c r="B577" s="49"/>
      <c r="C577" s="49"/>
      <c r="D577" s="49"/>
      <c r="E577" s="49"/>
      <c r="F577" s="82"/>
    </row>
    <row r="578" spans="2:6" x14ac:dyDescent="0.2">
      <c r="B578" s="49"/>
      <c r="C578" s="49"/>
      <c r="D578" s="49"/>
      <c r="E578" s="49"/>
      <c r="F578" s="82"/>
    </row>
    <row r="579" spans="2:6" x14ac:dyDescent="0.2">
      <c r="B579" s="49"/>
      <c r="C579" s="49"/>
      <c r="D579" s="49"/>
      <c r="E579" s="49"/>
      <c r="F579" s="82"/>
    </row>
    <row r="580" spans="2:6" x14ac:dyDescent="0.2">
      <c r="B580" s="49"/>
      <c r="C580" s="49"/>
      <c r="D580" s="49"/>
      <c r="E580" s="49"/>
      <c r="F580" s="82"/>
    </row>
    <row r="587" spans="2:6" s="41" customFormat="1" ht="15" x14ac:dyDescent="0.2">
      <c r="F587" s="78"/>
    </row>
    <row r="588" spans="2:6" s="41" customFormat="1" ht="15" x14ac:dyDescent="0.2">
      <c r="F588" s="78"/>
    </row>
    <row r="589" spans="2:6" s="41" customFormat="1" ht="15" x14ac:dyDescent="0.2">
      <c r="F589" s="78"/>
    </row>
    <row r="592" spans="2:6" s="44" customFormat="1" ht="11.25" x14ac:dyDescent="0.2">
      <c r="F592" s="83"/>
    </row>
    <row r="595" spans="2:6" x14ac:dyDescent="0.2">
      <c r="B595" s="49"/>
      <c r="C595" s="49"/>
      <c r="D595" s="49"/>
      <c r="E595" s="49"/>
      <c r="F595" s="82"/>
    </row>
    <row r="596" spans="2:6" x14ac:dyDescent="0.2">
      <c r="B596" s="49"/>
      <c r="C596" s="49"/>
      <c r="D596" s="49"/>
      <c r="E596" s="49"/>
      <c r="F596" s="82"/>
    </row>
    <row r="597" spans="2:6" x14ac:dyDescent="0.2">
      <c r="B597" s="49"/>
      <c r="C597" s="49"/>
      <c r="D597" s="49"/>
      <c r="E597" s="49"/>
      <c r="F597" s="82"/>
    </row>
    <row r="598" spans="2:6" x14ac:dyDescent="0.2">
      <c r="B598" s="49"/>
      <c r="C598" s="49"/>
      <c r="D598" s="49"/>
      <c r="E598" s="49"/>
      <c r="F598" s="82"/>
    </row>
    <row r="599" spans="2:6" x14ac:dyDescent="0.2">
      <c r="B599" s="49"/>
      <c r="C599" s="49"/>
      <c r="D599" s="49"/>
      <c r="E599" s="49"/>
      <c r="F599" s="82"/>
    </row>
    <row r="600" spans="2:6" x14ac:dyDescent="0.2">
      <c r="B600" s="49"/>
      <c r="C600" s="49"/>
      <c r="D600" s="49"/>
      <c r="E600" s="49"/>
      <c r="F600" s="82"/>
    </row>
    <row r="601" spans="2:6" x14ac:dyDescent="0.2">
      <c r="B601" s="49"/>
      <c r="C601" s="49"/>
      <c r="D601" s="49"/>
      <c r="E601" s="49"/>
      <c r="F601" s="82"/>
    </row>
    <row r="602" spans="2:6" x14ac:dyDescent="0.2">
      <c r="B602" s="49"/>
      <c r="C602" s="49"/>
      <c r="D602" s="49"/>
      <c r="E602" s="49"/>
      <c r="F602" s="82"/>
    </row>
    <row r="603" spans="2:6" x14ac:dyDescent="0.2">
      <c r="B603" s="49"/>
      <c r="C603" s="49"/>
      <c r="D603" s="49"/>
      <c r="E603" s="49"/>
      <c r="F603" s="82"/>
    </row>
    <row r="604" spans="2:6" x14ac:dyDescent="0.2">
      <c r="B604" s="49"/>
      <c r="C604" s="49"/>
      <c r="D604" s="49"/>
      <c r="E604" s="49"/>
      <c r="F604" s="82"/>
    </row>
    <row r="605" spans="2:6" x14ac:dyDescent="0.2">
      <c r="B605" s="49"/>
      <c r="C605" s="49"/>
      <c r="D605" s="49"/>
      <c r="E605" s="49"/>
      <c r="F605" s="82"/>
    </row>
    <row r="606" spans="2:6" x14ac:dyDescent="0.2">
      <c r="B606" s="49"/>
      <c r="C606" s="49"/>
      <c r="D606" s="49"/>
      <c r="E606" s="49"/>
      <c r="F606" s="82"/>
    </row>
    <row r="607" spans="2:6" x14ac:dyDescent="0.2">
      <c r="B607" s="49"/>
      <c r="C607" s="49"/>
      <c r="D607" s="49"/>
      <c r="E607" s="49"/>
      <c r="F607" s="82"/>
    </row>
    <row r="608" spans="2:6" x14ac:dyDescent="0.2">
      <c r="B608" s="49"/>
      <c r="C608" s="49"/>
      <c r="D608" s="49"/>
      <c r="E608" s="49"/>
      <c r="F608" s="82"/>
    </row>
    <row r="609" spans="2:6" x14ac:dyDescent="0.2">
      <c r="B609" s="49"/>
      <c r="C609" s="49"/>
      <c r="D609" s="49"/>
      <c r="E609" s="49"/>
      <c r="F609" s="82"/>
    </row>
    <row r="610" spans="2:6" x14ac:dyDescent="0.2">
      <c r="B610" s="49"/>
      <c r="C610" s="49"/>
      <c r="D610" s="49"/>
      <c r="E610" s="49"/>
      <c r="F610" s="82"/>
    </row>
    <row r="611" spans="2:6" x14ac:dyDescent="0.2">
      <c r="B611" s="49"/>
      <c r="C611" s="49"/>
      <c r="D611" s="49"/>
      <c r="E611" s="49"/>
      <c r="F611" s="82"/>
    </row>
    <row r="612" spans="2:6" x14ac:dyDescent="0.2">
      <c r="B612" s="49"/>
      <c r="C612" s="49"/>
      <c r="D612" s="49"/>
      <c r="E612" s="49"/>
      <c r="F612" s="82"/>
    </row>
    <row r="613" spans="2:6" x14ac:dyDescent="0.2">
      <c r="B613" s="49"/>
      <c r="C613" s="49"/>
      <c r="D613" s="49"/>
      <c r="E613" s="49"/>
      <c r="F613" s="82"/>
    </row>
    <row r="614" spans="2:6" x14ac:dyDescent="0.2">
      <c r="B614" s="49"/>
      <c r="C614" s="49"/>
      <c r="D614" s="49"/>
      <c r="E614" s="49"/>
      <c r="F614" s="82"/>
    </row>
    <row r="615" spans="2:6" x14ac:dyDescent="0.2">
      <c r="B615" s="49"/>
      <c r="C615" s="49"/>
      <c r="D615" s="49"/>
      <c r="E615" s="49"/>
      <c r="F615" s="82"/>
    </row>
    <row r="616" spans="2:6" x14ac:dyDescent="0.2">
      <c r="B616" s="49"/>
      <c r="C616" s="49"/>
      <c r="D616" s="49"/>
      <c r="E616" s="49"/>
      <c r="F616" s="82"/>
    </row>
    <row r="617" spans="2:6" x14ac:dyDescent="0.2">
      <c r="B617" s="49"/>
      <c r="C617" s="49"/>
      <c r="D617" s="49"/>
      <c r="E617" s="49"/>
      <c r="F617" s="82"/>
    </row>
    <row r="618" spans="2:6" x14ac:dyDescent="0.2">
      <c r="B618" s="49"/>
      <c r="C618" s="49"/>
      <c r="D618" s="49"/>
      <c r="E618" s="49"/>
      <c r="F618" s="82"/>
    </row>
    <row r="619" spans="2:6" x14ac:dyDescent="0.2">
      <c r="B619" s="49"/>
      <c r="C619" s="49"/>
      <c r="D619" s="49"/>
      <c r="E619" s="49"/>
      <c r="F619" s="82"/>
    </row>
    <row r="620" spans="2:6" x14ac:dyDescent="0.2">
      <c r="B620" s="49"/>
      <c r="C620" s="49"/>
      <c r="D620" s="49"/>
      <c r="E620" s="49"/>
      <c r="F620" s="82"/>
    </row>
    <row r="621" spans="2:6" x14ac:dyDescent="0.2">
      <c r="B621" s="49"/>
      <c r="C621" s="49"/>
      <c r="D621" s="49"/>
      <c r="E621" s="49"/>
      <c r="F621" s="82"/>
    </row>
    <row r="622" spans="2:6" x14ac:dyDescent="0.2">
      <c r="B622" s="49"/>
      <c r="C622" s="49"/>
      <c r="D622" s="49"/>
      <c r="E622" s="49"/>
      <c r="F622" s="82"/>
    </row>
    <row r="623" spans="2:6" x14ac:dyDescent="0.2">
      <c r="B623" s="49"/>
      <c r="C623" s="49"/>
      <c r="D623" s="49"/>
      <c r="E623" s="49"/>
      <c r="F623" s="82"/>
    </row>
    <row r="624" spans="2:6" x14ac:dyDescent="0.2">
      <c r="B624" s="49"/>
      <c r="C624" s="49"/>
      <c r="D624" s="49"/>
      <c r="E624" s="49"/>
      <c r="F624" s="82"/>
    </row>
    <row r="625" spans="2:6" x14ac:dyDescent="0.2">
      <c r="B625" s="49"/>
      <c r="C625" s="49"/>
      <c r="D625" s="49"/>
      <c r="E625" s="49"/>
      <c r="F625" s="82"/>
    </row>
    <row r="626" spans="2:6" x14ac:dyDescent="0.2">
      <c r="B626" s="49"/>
      <c r="C626" s="49"/>
      <c r="D626" s="49"/>
      <c r="E626" s="49"/>
      <c r="F626" s="82"/>
    </row>
    <row r="627" spans="2:6" x14ac:dyDescent="0.2">
      <c r="B627" s="49"/>
      <c r="C627" s="49"/>
      <c r="D627" s="49"/>
      <c r="E627" s="49"/>
      <c r="F627" s="82"/>
    </row>
    <row r="628" spans="2:6" x14ac:dyDescent="0.2">
      <c r="B628" s="49"/>
      <c r="C628" s="49"/>
      <c r="D628" s="49"/>
      <c r="E628" s="49"/>
      <c r="F628" s="82"/>
    </row>
    <row r="629" spans="2:6" x14ac:dyDescent="0.2">
      <c r="B629" s="49"/>
      <c r="C629" s="49"/>
      <c r="D629" s="49"/>
      <c r="E629" s="49"/>
      <c r="F629" s="82"/>
    </row>
    <row r="630" spans="2:6" x14ac:dyDescent="0.2">
      <c r="B630" s="49"/>
      <c r="C630" s="49"/>
      <c r="D630" s="49"/>
      <c r="E630" s="49"/>
      <c r="F630" s="82"/>
    </row>
    <row r="631" spans="2:6" x14ac:dyDescent="0.2">
      <c r="B631" s="49"/>
      <c r="C631" s="49"/>
      <c r="D631" s="49"/>
      <c r="E631" s="49"/>
      <c r="F631" s="82"/>
    </row>
    <row r="632" spans="2:6" x14ac:dyDescent="0.2">
      <c r="B632" s="49"/>
      <c r="C632" s="49"/>
      <c r="D632" s="49"/>
      <c r="E632" s="49"/>
      <c r="F632" s="82"/>
    </row>
    <row r="639" spans="2:6" s="41" customFormat="1" ht="15" x14ac:dyDescent="0.2">
      <c r="F639" s="78"/>
    </row>
    <row r="640" spans="2:6" s="41" customFormat="1" ht="15" x14ac:dyDescent="0.2">
      <c r="F640" s="78"/>
    </row>
    <row r="641" spans="2:6" s="41" customFormat="1" ht="15" x14ac:dyDescent="0.2">
      <c r="F641" s="78"/>
    </row>
    <row r="644" spans="2:6" s="44" customFormat="1" ht="11.25" x14ac:dyDescent="0.2">
      <c r="F644" s="83"/>
    </row>
    <row r="647" spans="2:6" x14ac:dyDescent="0.2">
      <c r="B647" s="49"/>
      <c r="C647" s="49"/>
      <c r="D647" s="49"/>
      <c r="E647" s="49"/>
      <c r="F647" s="82"/>
    </row>
    <row r="648" spans="2:6" x14ac:dyDescent="0.2">
      <c r="B648" s="49"/>
      <c r="C648" s="49"/>
      <c r="D648" s="49"/>
      <c r="E648" s="49"/>
      <c r="F648" s="82"/>
    </row>
    <row r="649" spans="2:6" x14ac:dyDescent="0.2">
      <c r="B649" s="49"/>
      <c r="C649" s="49"/>
      <c r="D649" s="49"/>
      <c r="E649" s="49"/>
      <c r="F649" s="82"/>
    </row>
    <row r="650" spans="2:6" x14ac:dyDescent="0.2">
      <c r="B650" s="49"/>
      <c r="C650" s="49"/>
      <c r="D650" s="49"/>
      <c r="E650" s="49"/>
      <c r="F650" s="82"/>
    </row>
    <row r="651" spans="2:6" x14ac:dyDescent="0.2">
      <c r="B651" s="49"/>
      <c r="C651" s="49"/>
      <c r="D651" s="49"/>
      <c r="E651" s="49"/>
      <c r="F651" s="82"/>
    </row>
    <row r="652" spans="2:6" x14ac:dyDescent="0.2">
      <c r="B652" s="49"/>
      <c r="C652" s="49"/>
      <c r="D652" s="49"/>
      <c r="E652" s="49"/>
      <c r="F652" s="82"/>
    </row>
    <row r="653" spans="2:6" x14ac:dyDescent="0.2">
      <c r="B653" s="49"/>
      <c r="C653" s="49"/>
      <c r="D653" s="49"/>
      <c r="E653" s="49"/>
      <c r="F653" s="82"/>
    </row>
    <row r="654" spans="2:6" x14ac:dyDescent="0.2">
      <c r="B654" s="49"/>
      <c r="C654" s="49"/>
      <c r="D654" s="49"/>
      <c r="E654" s="49"/>
      <c r="F654" s="82"/>
    </row>
    <row r="655" spans="2:6" x14ac:dyDescent="0.2">
      <c r="B655" s="49"/>
      <c r="C655" s="49"/>
      <c r="D655" s="49"/>
      <c r="E655" s="49"/>
      <c r="F655" s="82"/>
    </row>
    <row r="656" spans="2:6" x14ac:dyDescent="0.2">
      <c r="B656" s="49"/>
      <c r="C656" s="49"/>
      <c r="D656" s="49"/>
      <c r="E656" s="49"/>
      <c r="F656" s="82"/>
    </row>
    <row r="657" spans="2:6" x14ac:dyDescent="0.2">
      <c r="B657" s="49"/>
      <c r="C657" s="49"/>
      <c r="D657" s="49"/>
      <c r="E657" s="49"/>
      <c r="F657" s="82"/>
    </row>
    <row r="658" spans="2:6" x14ac:dyDescent="0.2">
      <c r="B658" s="49"/>
      <c r="C658" s="49"/>
      <c r="D658" s="49"/>
      <c r="E658" s="49"/>
      <c r="F658" s="82"/>
    </row>
    <row r="659" spans="2:6" x14ac:dyDescent="0.2">
      <c r="B659" s="49"/>
      <c r="C659" s="49"/>
      <c r="D659" s="49"/>
      <c r="E659" s="49"/>
      <c r="F659" s="82"/>
    </row>
    <row r="660" spans="2:6" x14ac:dyDescent="0.2">
      <c r="B660" s="49"/>
      <c r="C660" s="49"/>
      <c r="D660" s="49"/>
      <c r="E660" s="49"/>
      <c r="F660" s="82"/>
    </row>
    <row r="661" spans="2:6" x14ac:dyDescent="0.2">
      <c r="B661" s="49"/>
      <c r="C661" s="49"/>
      <c r="D661" s="49"/>
      <c r="E661" s="49"/>
      <c r="F661" s="82"/>
    </row>
    <row r="662" spans="2:6" x14ac:dyDescent="0.2">
      <c r="B662" s="49"/>
      <c r="C662" s="49"/>
      <c r="D662" s="49"/>
      <c r="E662" s="49"/>
      <c r="F662" s="82"/>
    </row>
    <row r="663" spans="2:6" x14ac:dyDescent="0.2">
      <c r="B663" s="49"/>
      <c r="C663" s="49"/>
      <c r="D663" s="49"/>
      <c r="E663" s="49"/>
      <c r="F663" s="82"/>
    </row>
    <row r="664" spans="2:6" x14ac:dyDescent="0.2">
      <c r="B664" s="49"/>
      <c r="C664" s="49"/>
      <c r="D664" s="49"/>
      <c r="E664" s="49"/>
      <c r="F664" s="82"/>
    </row>
    <row r="665" spans="2:6" x14ac:dyDescent="0.2">
      <c r="B665" s="49"/>
      <c r="C665" s="49"/>
      <c r="D665" s="49"/>
      <c r="E665" s="49"/>
      <c r="F665" s="82"/>
    </row>
    <row r="666" spans="2:6" x14ac:dyDescent="0.2">
      <c r="B666" s="49"/>
      <c r="C666" s="49"/>
      <c r="D666" s="49"/>
      <c r="E666" s="49"/>
      <c r="F666" s="82"/>
    </row>
    <row r="667" spans="2:6" x14ac:dyDescent="0.2">
      <c r="B667" s="49"/>
      <c r="C667" s="49"/>
      <c r="D667" s="49"/>
      <c r="E667" s="49"/>
      <c r="F667" s="82"/>
    </row>
    <row r="668" spans="2:6" x14ac:dyDescent="0.2">
      <c r="B668" s="49"/>
      <c r="C668" s="49"/>
      <c r="D668" s="49"/>
      <c r="E668" s="49"/>
      <c r="F668" s="82"/>
    </row>
    <row r="669" spans="2:6" x14ac:dyDescent="0.2">
      <c r="B669" s="49"/>
      <c r="C669" s="49"/>
      <c r="D669" s="49"/>
      <c r="E669" s="49"/>
      <c r="F669" s="82"/>
    </row>
    <row r="670" spans="2:6" x14ac:dyDescent="0.2">
      <c r="B670" s="49"/>
      <c r="C670" s="49"/>
      <c r="D670" s="49"/>
      <c r="E670" s="49"/>
      <c r="F670" s="82"/>
    </row>
    <row r="671" spans="2:6" x14ac:dyDescent="0.2">
      <c r="B671" s="49"/>
      <c r="C671" s="49"/>
      <c r="D671" s="49"/>
      <c r="E671" s="49"/>
      <c r="F671" s="82"/>
    </row>
    <row r="672" spans="2:6" x14ac:dyDescent="0.2">
      <c r="B672" s="49"/>
      <c r="C672" s="49"/>
      <c r="D672" s="49"/>
      <c r="E672" s="49"/>
      <c r="F672" s="82"/>
    </row>
    <row r="673" spans="2:6" x14ac:dyDescent="0.2">
      <c r="B673" s="49"/>
      <c r="C673" s="49"/>
      <c r="D673" s="49"/>
      <c r="E673" s="49"/>
      <c r="F673" s="82"/>
    </row>
    <row r="674" spans="2:6" x14ac:dyDescent="0.2">
      <c r="B674" s="49"/>
      <c r="C674" s="49"/>
      <c r="D674" s="49"/>
      <c r="E674" s="49"/>
      <c r="F674" s="82"/>
    </row>
    <row r="675" spans="2:6" x14ac:dyDescent="0.2">
      <c r="B675" s="49"/>
      <c r="C675" s="49"/>
      <c r="D675" s="49"/>
      <c r="E675" s="49"/>
      <c r="F675" s="82"/>
    </row>
    <row r="676" spans="2:6" x14ac:dyDescent="0.2">
      <c r="B676" s="49"/>
      <c r="C676" s="49"/>
      <c r="D676" s="49"/>
      <c r="E676" s="49"/>
      <c r="F676" s="82"/>
    </row>
    <row r="677" spans="2:6" x14ac:dyDescent="0.2">
      <c r="B677" s="49"/>
      <c r="C677" s="49"/>
      <c r="D677" s="49"/>
      <c r="E677" s="49"/>
      <c r="F677" s="82"/>
    </row>
    <row r="678" spans="2:6" x14ac:dyDescent="0.2">
      <c r="B678" s="49"/>
      <c r="C678" s="49"/>
      <c r="D678" s="49"/>
      <c r="E678" s="49"/>
      <c r="F678" s="82"/>
    </row>
    <row r="679" spans="2:6" x14ac:dyDescent="0.2">
      <c r="B679" s="49"/>
      <c r="C679" s="49"/>
      <c r="D679" s="49"/>
      <c r="E679" s="49"/>
      <c r="F679" s="82"/>
    </row>
    <row r="680" spans="2:6" x14ac:dyDescent="0.2">
      <c r="B680" s="49"/>
      <c r="C680" s="49"/>
      <c r="D680" s="49"/>
      <c r="E680" s="49"/>
      <c r="F680" s="82"/>
    </row>
    <row r="681" spans="2:6" x14ac:dyDescent="0.2">
      <c r="B681" s="49"/>
      <c r="C681" s="49"/>
      <c r="D681" s="49"/>
      <c r="E681" s="49"/>
      <c r="F681" s="82"/>
    </row>
    <row r="682" spans="2:6" x14ac:dyDescent="0.2">
      <c r="B682" s="49"/>
      <c r="C682" s="49"/>
      <c r="D682" s="49"/>
      <c r="E682" s="49"/>
      <c r="F682" s="82"/>
    </row>
    <row r="683" spans="2:6" x14ac:dyDescent="0.2">
      <c r="B683" s="49"/>
      <c r="C683" s="49"/>
      <c r="D683" s="49"/>
      <c r="E683" s="49"/>
      <c r="F683" s="82"/>
    </row>
    <row r="684" spans="2:6" x14ac:dyDescent="0.2">
      <c r="B684" s="49"/>
      <c r="C684" s="49"/>
      <c r="D684" s="49"/>
      <c r="E684" s="49"/>
      <c r="F684" s="82"/>
    </row>
    <row r="691" spans="2:6" s="41" customFormat="1" ht="15" x14ac:dyDescent="0.2">
      <c r="F691" s="78"/>
    </row>
    <row r="692" spans="2:6" s="41" customFormat="1" ht="15" x14ac:dyDescent="0.2">
      <c r="F692" s="78"/>
    </row>
    <row r="693" spans="2:6" s="41" customFormat="1" ht="15" x14ac:dyDescent="0.2">
      <c r="F693" s="78"/>
    </row>
    <row r="696" spans="2:6" s="44" customFormat="1" ht="11.25" x14ac:dyDescent="0.2">
      <c r="F696" s="83"/>
    </row>
    <row r="699" spans="2:6" x14ac:dyDescent="0.2">
      <c r="B699" s="49"/>
      <c r="C699" s="49"/>
      <c r="D699" s="49"/>
      <c r="E699" s="49"/>
      <c r="F699" s="82"/>
    </row>
    <row r="700" spans="2:6" x14ac:dyDescent="0.2">
      <c r="B700" s="49"/>
      <c r="C700" s="49"/>
      <c r="D700" s="49"/>
      <c r="E700" s="49"/>
      <c r="F700" s="82"/>
    </row>
    <row r="701" spans="2:6" x14ac:dyDescent="0.2">
      <c r="B701" s="49"/>
      <c r="C701" s="49"/>
      <c r="D701" s="49"/>
      <c r="E701" s="49"/>
      <c r="F701" s="82"/>
    </row>
    <row r="702" spans="2:6" x14ac:dyDescent="0.2">
      <c r="B702" s="49"/>
      <c r="C702" s="49"/>
      <c r="D702" s="49"/>
      <c r="E702" s="49"/>
      <c r="F702" s="82"/>
    </row>
    <row r="703" spans="2:6" x14ac:dyDescent="0.2">
      <c r="B703" s="49"/>
      <c r="C703" s="49"/>
      <c r="D703" s="49"/>
      <c r="E703" s="49"/>
      <c r="F703" s="82"/>
    </row>
    <row r="704" spans="2:6" x14ac:dyDescent="0.2">
      <c r="B704" s="49"/>
      <c r="C704" s="49"/>
      <c r="D704" s="49"/>
      <c r="E704" s="49"/>
      <c r="F704" s="82"/>
    </row>
    <row r="705" spans="2:6" x14ac:dyDescent="0.2">
      <c r="B705" s="49"/>
      <c r="C705" s="49"/>
      <c r="D705" s="49"/>
      <c r="E705" s="49"/>
      <c r="F705" s="82"/>
    </row>
    <row r="706" spans="2:6" x14ac:dyDescent="0.2">
      <c r="B706" s="49"/>
      <c r="C706" s="49"/>
      <c r="D706" s="49"/>
      <c r="E706" s="49"/>
      <c r="F706" s="82"/>
    </row>
    <row r="707" spans="2:6" x14ac:dyDescent="0.2">
      <c r="B707" s="49"/>
      <c r="C707" s="49"/>
      <c r="D707" s="49"/>
      <c r="E707" s="49"/>
      <c r="F707" s="82"/>
    </row>
    <row r="708" spans="2:6" x14ac:dyDescent="0.2">
      <c r="B708" s="49"/>
      <c r="C708" s="49"/>
      <c r="D708" s="49"/>
      <c r="E708" s="49"/>
      <c r="F708" s="82"/>
    </row>
    <row r="709" spans="2:6" x14ac:dyDescent="0.2">
      <c r="B709" s="49"/>
      <c r="C709" s="49"/>
      <c r="D709" s="49"/>
      <c r="E709" s="49"/>
      <c r="F709" s="82"/>
    </row>
    <row r="710" spans="2:6" x14ac:dyDescent="0.2">
      <c r="B710" s="49"/>
      <c r="C710" s="49"/>
      <c r="D710" s="49"/>
      <c r="E710" s="49"/>
      <c r="F710" s="82"/>
    </row>
    <row r="711" spans="2:6" x14ac:dyDescent="0.2">
      <c r="B711" s="49"/>
      <c r="C711" s="49"/>
      <c r="D711" s="49"/>
      <c r="E711" s="49"/>
      <c r="F711" s="82"/>
    </row>
    <row r="712" spans="2:6" x14ac:dyDescent="0.2">
      <c r="B712" s="49"/>
      <c r="C712" s="49"/>
      <c r="D712" s="49"/>
      <c r="E712" s="49"/>
      <c r="F712" s="82"/>
    </row>
    <row r="713" spans="2:6" x14ac:dyDescent="0.2">
      <c r="B713" s="49"/>
      <c r="C713" s="49"/>
      <c r="D713" s="49"/>
      <c r="E713" s="49"/>
      <c r="F713" s="82"/>
    </row>
    <row r="714" spans="2:6" x14ac:dyDescent="0.2">
      <c r="B714" s="49"/>
      <c r="C714" s="49"/>
      <c r="D714" s="49"/>
      <c r="E714" s="49"/>
      <c r="F714" s="82"/>
    </row>
    <row r="715" spans="2:6" x14ac:dyDescent="0.2">
      <c r="B715" s="49"/>
      <c r="C715" s="49"/>
      <c r="D715" s="49"/>
      <c r="E715" s="49"/>
      <c r="F715" s="82"/>
    </row>
    <row r="716" spans="2:6" x14ac:dyDescent="0.2">
      <c r="B716" s="49"/>
      <c r="C716" s="49"/>
      <c r="D716" s="49"/>
      <c r="E716" s="49"/>
      <c r="F716" s="82"/>
    </row>
    <row r="717" spans="2:6" x14ac:dyDescent="0.2">
      <c r="B717" s="49"/>
      <c r="C717" s="49"/>
      <c r="D717" s="49"/>
      <c r="E717" s="49"/>
      <c r="F717" s="82"/>
    </row>
    <row r="718" spans="2:6" x14ac:dyDescent="0.2">
      <c r="B718" s="49"/>
      <c r="C718" s="49"/>
      <c r="D718" s="49"/>
      <c r="E718" s="49"/>
      <c r="F718" s="82"/>
    </row>
    <row r="719" spans="2:6" x14ac:dyDescent="0.2">
      <c r="B719" s="49"/>
      <c r="C719" s="49"/>
      <c r="D719" s="49"/>
      <c r="E719" s="49"/>
      <c r="F719" s="82"/>
    </row>
    <row r="720" spans="2:6" x14ac:dyDescent="0.2">
      <c r="B720" s="49"/>
      <c r="C720" s="49"/>
      <c r="D720" s="49"/>
      <c r="E720" s="49"/>
      <c r="F720" s="82"/>
    </row>
    <row r="721" spans="2:6" x14ac:dyDescent="0.2">
      <c r="B721" s="49"/>
      <c r="C721" s="49"/>
      <c r="D721" s="49"/>
      <c r="E721" s="49"/>
      <c r="F721" s="82"/>
    </row>
    <row r="722" spans="2:6" x14ac:dyDescent="0.2">
      <c r="B722" s="49"/>
      <c r="C722" s="49"/>
      <c r="D722" s="49"/>
      <c r="E722" s="49"/>
      <c r="F722" s="82"/>
    </row>
    <row r="723" spans="2:6" x14ac:dyDescent="0.2">
      <c r="B723" s="49"/>
      <c r="C723" s="49"/>
      <c r="D723" s="49"/>
      <c r="E723" s="49"/>
      <c r="F723" s="82"/>
    </row>
    <row r="724" spans="2:6" x14ac:dyDescent="0.2">
      <c r="B724" s="49"/>
      <c r="C724" s="49"/>
      <c r="D724" s="49"/>
      <c r="E724" s="49"/>
      <c r="F724" s="82"/>
    </row>
    <row r="725" spans="2:6" x14ac:dyDescent="0.2">
      <c r="B725" s="49"/>
      <c r="C725" s="49"/>
      <c r="D725" s="49"/>
      <c r="E725" s="49"/>
      <c r="F725" s="82"/>
    </row>
    <row r="726" spans="2:6" x14ac:dyDescent="0.2">
      <c r="B726" s="49"/>
      <c r="C726" s="49"/>
      <c r="D726" s="49"/>
      <c r="E726" s="49"/>
      <c r="F726" s="82"/>
    </row>
    <row r="727" spans="2:6" x14ac:dyDescent="0.2">
      <c r="B727" s="49"/>
      <c r="C727" s="49"/>
      <c r="D727" s="49"/>
      <c r="E727" s="49"/>
      <c r="F727" s="82"/>
    </row>
    <row r="728" spans="2:6" x14ac:dyDescent="0.2">
      <c r="B728" s="49"/>
      <c r="C728" s="49"/>
      <c r="D728" s="49"/>
      <c r="E728" s="49"/>
      <c r="F728" s="82"/>
    </row>
    <row r="729" spans="2:6" x14ac:dyDescent="0.2">
      <c r="B729" s="49"/>
      <c r="C729" s="49"/>
      <c r="D729" s="49"/>
      <c r="E729" s="49"/>
      <c r="F729" s="82"/>
    </row>
    <row r="730" spans="2:6" x14ac:dyDescent="0.2">
      <c r="B730" s="49"/>
      <c r="C730" s="49"/>
      <c r="D730" s="49"/>
      <c r="E730" s="49"/>
      <c r="F730" s="82"/>
    </row>
    <row r="731" spans="2:6" x14ac:dyDescent="0.2">
      <c r="B731" s="49"/>
      <c r="C731" s="49"/>
      <c r="D731" s="49"/>
      <c r="E731" s="49"/>
      <c r="F731" s="82"/>
    </row>
    <row r="732" spans="2:6" x14ac:dyDescent="0.2">
      <c r="B732" s="49"/>
      <c r="C732" s="49"/>
      <c r="D732" s="49"/>
      <c r="E732" s="49"/>
      <c r="F732" s="82"/>
    </row>
    <row r="733" spans="2:6" x14ac:dyDescent="0.2">
      <c r="B733" s="49"/>
      <c r="C733" s="49"/>
      <c r="D733" s="49"/>
      <c r="E733" s="49"/>
      <c r="F733" s="82"/>
    </row>
    <row r="734" spans="2:6" x14ac:dyDescent="0.2">
      <c r="B734" s="49"/>
      <c r="C734" s="49"/>
      <c r="D734" s="49"/>
      <c r="E734" s="49"/>
      <c r="F734" s="82"/>
    </row>
    <row r="735" spans="2:6" x14ac:dyDescent="0.2">
      <c r="B735" s="49"/>
      <c r="C735" s="49"/>
      <c r="D735" s="49"/>
      <c r="E735" s="49"/>
      <c r="F735" s="82"/>
    </row>
    <row r="736" spans="2:6" x14ac:dyDescent="0.2">
      <c r="B736" s="49"/>
      <c r="C736" s="49"/>
      <c r="D736" s="49"/>
      <c r="E736" s="49"/>
      <c r="F736" s="82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0"/>
  <dimension ref="A1:L735"/>
  <sheetViews>
    <sheetView showGridLines="0" zoomScaleNormal="100" workbookViewId="0">
      <selection activeCell="A3" sqref="A3:I3"/>
    </sheetView>
  </sheetViews>
  <sheetFormatPr defaultRowHeight="12.75" x14ac:dyDescent="0.2"/>
  <cols>
    <col min="1" max="1" width="17.140625" style="44" customWidth="1"/>
    <col min="2" max="5" width="9.7109375" customWidth="1"/>
    <col min="6" max="6" width="9.7109375" style="1" customWidth="1"/>
    <col min="7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5">
      <c r="J1" s="92"/>
    </row>
    <row r="2" spans="1:11" s="41" customFormat="1" ht="15.75" customHeight="1" x14ac:dyDescent="0.25">
      <c r="A2" s="33"/>
      <c r="F2" s="93"/>
    </row>
    <row r="3" spans="1:11" s="41" customFormat="1" ht="15.75" customHeight="1" x14ac:dyDescent="0.25">
      <c r="A3" s="135" t="s">
        <v>217</v>
      </c>
      <c r="B3" s="135"/>
      <c r="C3" s="135"/>
      <c r="D3" s="135"/>
      <c r="E3" s="135"/>
      <c r="F3" s="135"/>
      <c r="G3" s="135"/>
      <c r="H3" s="135"/>
      <c r="I3" s="135"/>
    </row>
    <row r="4" spans="1:11" s="41" customFormat="1" ht="15.75" customHeight="1" x14ac:dyDescent="0.25">
      <c r="A4" s="33"/>
      <c r="F4" s="93"/>
    </row>
    <row r="5" spans="1:11" s="41" customFormat="1" ht="15.75" customHeight="1" x14ac:dyDescent="0.25">
      <c r="A5" s="33"/>
      <c r="F5" s="93"/>
    </row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</row>
    <row r="9" spans="1:11" ht="15.75" customHeight="1" x14ac:dyDescent="0.2">
      <c r="A9" s="50" t="s">
        <v>229</v>
      </c>
      <c r="B9" s="57">
        <v>230</v>
      </c>
      <c r="C9" s="57">
        <v>18</v>
      </c>
      <c r="D9" s="108">
        <v>132</v>
      </c>
      <c r="E9" s="57">
        <v>51</v>
      </c>
      <c r="F9" s="57">
        <v>96</v>
      </c>
      <c r="G9" s="57">
        <v>39</v>
      </c>
      <c r="H9" s="57">
        <v>498</v>
      </c>
      <c r="I9" s="108">
        <v>1</v>
      </c>
      <c r="J9" s="60"/>
      <c r="K9" s="108">
        <v>1066</v>
      </c>
    </row>
    <row r="10" spans="1:11" ht="15.75" customHeight="1" x14ac:dyDescent="0.2">
      <c r="A10" s="52" t="s">
        <v>230</v>
      </c>
      <c r="B10" s="58">
        <v>62</v>
      </c>
      <c r="C10" s="58">
        <v>41</v>
      </c>
      <c r="D10" s="113">
        <v>189</v>
      </c>
      <c r="E10" s="58">
        <v>84</v>
      </c>
      <c r="F10" s="58">
        <v>95</v>
      </c>
      <c r="G10" s="58">
        <v>72</v>
      </c>
      <c r="H10" s="58">
        <v>373</v>
      </c>
      <c r="I10" s="113">
        <v>4</v>
      </c>
      <c r="J10" s="60"/>
      <c r="K10" s="113">
        <v>921</v>
      </c>
    </row>
    <row r="11" spans="1:11" ht="15.75" customHeight="1" x14ac:dyDescent="0.2">
      <c r="A11" s="50" t="s">
        <v>231</v>
      </c>
      <c r="B11" s="57">
        <v>222</v>
      </c>
      <c r="C11" s="57">
        <v>16</v>
      </c>
      <c r="D11" s="108">
        <v>267</v>
      </c>
      <c r="E11" s="57">
        <v>38</v>
      </c>
      <c r="F11" s="57">
        <v>173</v>
      </c>
      <c r="G11" s="57">
        <v>68</v>
      </c>
      <c r="H11" s="57">
        <v>784</v>
      </c>
      <c r="I11" s="108">
        <v>4</v>
      </c>
      <c r="J11" s="60"/>
      <c r="K11" s="108">
        <v>1573</v>
      </c>
    </row>
    <row r="12" spans="1:11" ht="15.75" customHeight="1" x14ac:dyDescent="0.2">
      <c r="A12" s="52" t="s">
        <v>26</v>
      </c>
      <c r="B12" s="58">
        <v>313</v>
      </c>
      <c r="C12" s="58">
        <v>76</v>
      </c>
      <c r="D12" s="113">
        <v>833</v>
      </c>
      <c r="E12" s="58">
        <v>154</v>
      </c>
      <c r="F12" s="58">
        <v>332</v>
      </c>
      <c r="G12" s="58">
        <v>184</v>
      </c>
      <c r="H12" s="58">
        <v>1821</v>
      </c>
      <c r="I12" s="113">
        <v>10</v>
      </c>
      <c r="J12" s="60"/>
      <c r="K12" s="113">
        <v>3725</v>
      </c>
    </row>
    <row r="13" spans="1:11" ht="15.75" customHeight="1" x14ac:dyDescent="0.2">
      <c r="A13" s="50" t="s">
        <v>27</v>
      </c>
      <c r="B13" s="57">
        <v>33</v>
      </c>
      <c r="C13" s="57">
        <v>19</v>
      </c>
      <c r="D13" s="108">
        <v>112</v>
      </c>
      <c r="E13" s="57">
        <v>16</v>
      </c>
      <c r="F13" s="57">
        <v>64</v>
      </c>
      <c r="G13" s="57">
        <v>49</v>
      </c>
      <c r="H13" s="57">
        <v>270</v>
      </c>
      <c r="I13" s="108">
        <v>6</v>
      </c>
      <c r="J13" s="60"/>
      <c r="K13" s="108">
        <v>570</v>
      </c>
    </row>
    <row r="14" spans="1:11" ht="15.75" customHeight="1" x14ac:dyDescent="0.2">
      <c r="A14" s="52" t="s">
        <v>28</v>
      </c>
      <c r="B14" s="58">
        <v>2</v>
      </c>
      <c r="C14" s="58">
        <v>4</v>
      </c>
      <c r="D14" s="113">
        <v>27</v>
      </c>
      <c r="E14" s="58">
        <v>1</v>
      </c>
      <c r="F14" s="58">
        <v>9</v>
      </c>
      <c r="G14" s="58">
        <v>5</v>
      </c>
      <c r="H14" s="58">
        <v>65</v>
      </c>
      <c r="I14" s="113">
        <v>0</v>
      </c>
      <c r="J14" s="60"/>
      <c r="K14" s="113">
        <v>113</v>
      </c>
    </row>
    <row r="15" spans="1:11" ht="15.75" customHeight="1" x14ac:dyDescent="0.2">
      <c r="A15" s="50" t="s">
        <v>29</v>
      </c>
      <c r="B15" s="57">
        <v>79</v>
      </c>
      <c r="C15" s="57">
        <v>5</v>
      </c>
      <c r="D15" s="108">
        <v>99</v>
      </c>
      <c r="E15" s="57">
        <v>24</v>
      </c>
      <c r="F15" s="57">
        <v>21</v>
      </c>
      <c r="G15" s="57">
        <v>31</v>
      </c>
      <c r="H15" s="57">
        <v>409</v>
      </c>
      <c r="I15" s="108">
        <v>1</v>
      </c>
      <c r="J15" s="60"/>
      <c r="K15" s="108">
        <v>669</v>
      </c>
    </row>
    <row r="16" spans="1:11" ht="15.75" customHeight="1" x14ac:dyDescent="0.2">
      <c r="A16" s="52" t="s">
        <v>30</v>
      </c>
      <c r="B16" s="58">
        <v>22</v>
      </c>
      <c r="C16" s="58">
        <v>5</v>
      </c>
      <c r="D16" s="113">
        <v>47</v>
      </c>
      <c r="E16" s="58">
        <v>7</v>
      </c>
      <c r="F16" s="58">
        <v>16</v>
      </c>
      <c r="G16" s="58">
        <v>13</v>
      </c>
      <c r="H16" s="58">
        <v>117</v>
      </c>
      <c r="I16" s="113">
        <v>1</v>
      </c>
      <c r="J16" s="60"/>
      <c r="K16" s="113">
        <v>228</v>
      </c>
    </row>
    <row r="17" spans="1:11" ht="15.75" hidden="1" customHeight="1" x14ac:dyDescent="0.2">
      <c r="A17" s="50" t="s">
        <v>31</v>
      </c>
      <c r="B17" s="57">
        <v>5</v>
      </c>
      <c r="C17" s="57">
        <v>6</v>
      </c>
      <c r="D17" s="108">
        <v>9</v>
      </c>
      <c r="E17" s="57">
        <v>3</v>
      </c>
      <c r="F17" s="57">
        <v>3</v>
      </c>
      <c r="G17" s="57">
        <v>11</v>
      </c>
      <c r="H17" s="57">
        <v>43</v>
      </c>
      <c r="I17" s="108">
        <v>0</v>
      </c>
      <c r="J17" s="60"/>
      <c r="K17" s="108">
        <v>80</v>
      </c>
    </row>
    <row r="18" spans="1:11" ht="15.75" hidden="1" customHeight="1" x14ac:dyDescent="0.2">
      <c r="A18" s="52" t="s">
        <v>32</v>
      </c>
      <c r="B18" s="58">
        <v>0</v>
      </c>
      <c r="C18" s="58">
        <v>0</v>
      </c>
      <c r="D18" s="113">
        <v>3</v>
      </c>
      <c r="E18" s="58">
        <v>1</v>
      </c>
      <c r="F18" s="58">
        <v>1</v>
      </c>
      <c r="G18" s="58">
        <v>4</v>
      </c>
      <c r="H18" s="58">
        <v>32</v>
      </c>
      <c r="I18" s="113">
        <v>0</v>
      </c>
      <c r="J18" s="60"/>
      <c r="K18" s="113">
        <v>41</v>
      </c>
    </row>
    <row r="19" spans="1:11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3</v>
      </c>
      <c r="G19" s="57">
        <v>0</v>
      </c>
      <c r="H19" s="57">
        <v>5</v>
      </c>
      <c r="I19" s="108">
        <v>0</v>
      </c>
      <c r="J19" s="60"/>
      <c r="K19" s="108">
        <v>8</v>
      </c>
    </row>
    <row r="20" spans="1:11" ht="15.75" hidden="1" customHeight="1" x14ac:dyDescent="0.2">
      <c r="A20" s="52" t="s">
        <v>34</v>
      </c>
      <c r="B20" s="58">
        <v>0</v>
      </c>
      <c r="C20" s="58">
        <v>0</v>
      </c>
      <c r="D20" s="113">
        <v>4</v>
      </c>
      <c r="E20" s="58">
        <v>1</v>
      </c>
      <c r="F20" s="58">
        <v>1</v>
      </c>
      <c r="G20" s="58">
        <v>2</v>
      </c>
      <c r="H20" s="58">
        <v>12</v>
      </c>
      <c r="I20" s="113">
        <v>0</v>
      </c>
      <c r="J20" s="60"/>
      <c r="K20" s="113">
        <v>20</v>
      </c>
    </row>
    <row r="21" spans="1:11" ht="15.75" customHeight="1" x14ac:dyDescent="0.2">
      <c r="A21" s="50" t="s">
        <v>35</v>
      </c>
      <c r="B21" s="108">
        <v>5</v>
      </c>
      <c r="C21" s="108">
        <v>6</v>
      </c>
      <c r="D21" s="108">
        <v>16</v>
      </c>
      <c r="E21" s="57">
        <v>5</v>
      </c>
      <c r="F21" s="57">
        <v>8</v>
      </c>
      <c r="G21" s="57">
        <v>17</v>
      </c>
      <c r="H21" s="57">
        <v>92</v>
      </c>
      <c r="I21" s="108">
        <v>0</v>
      </c>
      <c r="J21" s="60"/>
      <c r="K21" s="108">
        <v>149</v>
      </c>
    </row>
    <row r="22" spans="1:11" ht="15.75" customHeight="1" x14ac:dyDescent="0.2">
      <c r="A22" s="52" t="s">
        <v>36</v>
      </c>
      <c r="B22" s="58">
        <v>1</v>
      </c>
      <c r="C22" s="58">
        <v>0</v>
      </c>
      <c r="D22" s="113">
        <v>4</v>
      </c>
      <c r="E22" s="58">
        <v>2</v>
      </c>
      <c r="F22" s="58">
        <v>0</v>
      </c>
      <c r="G22" s="58">
        <v>1</v>
      </c>
      <c r="H22" s="58">
        <v>12</v>
      </c>
      <c r="I22" s="113">
        <v>0</v>
      </c>
      <c r="J22" s="60"/>
      <c r="K22" s="113">
        <v>20</v>
      </c>
    </row>
    <row r="23" spans="1:11" ht="15.75" customHeight="1" x14ac:dyDescent="0.2">
      <c r="A23" s="50" t="s">
        <v>37</v>
      </c>
      <c r="B23" s="57">
        <v>1</v>
      </c>
      <c r="C23" s="57">
        <v>1</v>
      </c>
      <c r="D23" s="108">
        <v>3</v>
      </c>
      <c r="E23" s="57">
        <v>2</v>
      </c>
      <c r="F23" s="57">
        <v>2</v>
      </c>
      <c r="G23" s="57">
        <v>3</v>
      </c>
      <c r="H23" s="57">
        <v>30</v>
      </c>
      <c r="I23" s="108">
        <v>0</v>
      </c>
      <c r="J23" s="60"/>
      <c r="K23" s="108">
        <v>42</v>
      </c>
    </row>
    <row r="24" spans="1:11" ht="15.75" customHeight="1" x14ac:dyDescent="0.2">
      <c r="A24" s="52" t="s">
        <v>38</v>
      </c>
      <c r="B24" s="58">
        <v>0</v>
      </c>
      <c r="C24" s="58">
        <v>0</v>
      </c>
      <c r="D24" s="113">
        <v>2</v>
      </c>
      <c r="E24" s="58">
        <v>4</v>
      </c>
      <c r="F24" s="58">
        <v>1</v>
      </c>
      <c r="G24" s="58">
        <v>11</v>
      </c>
      <c r="H24" s="58">
        <v>59</v>
      </c>
      <c r="I24" s="113">
        <v>0</v>
      </c>
      <c r="J24" s="60"/>
      <c r="K24" s="113">
        <v>77</v>
      </c>
    </row>
    <row r="25" spans="1:11" ht="15.75" customHeight="1" x14ac:dyDescent="0.2">
      <c r="A25" s="50" t="s">
        <v>39</v>
      </c>
      <c r="B25" s="57">
        <v>4</v>
      </c>
      <c r="C25" s="57">
        <v>2</v>
      </c>
      <c r="D25" s="108">
        <v>25</v>
      </c>
      <c r="E25" s="57">
        <v>9</v>
      </c>
      <c r="F25" s="57">
        <v>24</v>
      </c>
      <c r="G25" s="57">
        <v>12</v>
      </c>
      <c r="H25" s="57">
        <v>135</v>
      </c>
      <c r="I25" s="108">
        <v>0</v>
      </c>
      <c r="J25" s="60"/>
      <c r="K25" s="108">
        <v>212</v>
      </c>
    </row>
    <row r="26" spans="1:11" ht="15.75" customHeight="1" x14ac:dyDescent="0.2">
      <c r="A26" s="52" t="s">
        <v>40</v>
      </c>
      <c r="B26" s="58">
        <v>21</v>
      </c>
      <c r="C26" s="58">
        <v>4</v>
      </c>
      <c r="D26" s="113">
        <v>159</v>
      </c>
      <c r="E26" s="58">
        <v>7</v>
      </c>
      <c r="F26" s="58">
        <v>70</v>
      </c>
      <c r="G26" s="58">
        <v>10</v>
      </c>
      <c r="H26" s="58">
        <v>141</v>
      </c>
      <c r="I26" s="113">
        <v>0</v>
      </c>
      <c r="J26" s="60"/>
      <c r="K26" s="113">
        <v>412</v>
      </c>
    </row>
    <row r="27" spans="1:11" ht="15.75" customHeight="1" x14ac:dyDescent="0.2">
      <c r="A27" s="50" t="s">
        <v>41</v>
      </c>
      <c r="B27" s="57">
        <v>2</v>
      </c>
      <c r="C27" s="57">
        <v>2</v>
      </c>
      <c r="D27" s="108">
        <v>31</v>
      </c>
      <c r="E27" s="57">
        <v>2</v>
      </c>
      <c r="F27" s="57">
        <v>0</v>
      </c>
      <c r="G27" s="57">
        <v>5</v>
      </c>
      <c r="H27" s="57">
        <v>52</v>
      </c>
      <c r="I27" s="108">
        <v>0</v>
      </c>
      <c r="J27" s="60"/>
      <c r="K27" s="108">
        <v>94</v>
      </c>
    </row>
    <row r="28" spans="1:11" ht="15.75" customHeight="1" x14ac:dyDescent="0.2">
      <c r="A28" s="52" t="s">
        <v>191</v>
      </c>
      <c r="B28" s="58">
        <v>17</v>
      </c>
      <c r="C28" s="58">
        <v>10</v>
      </c>
      <c r="D28" s="113">
        <v>101</v>
      </c>
      <c r="E28" s="58">
        <v>10</v>
      </c>
      <c r="F28" s="58">
        <v>15</v>
      </c>
      <c r="G28" s="58">
        <v>12</v>
      </c>
      <c r="H28" s="58">
        <v>354</v>
      </c>
      <c r="I28" s="113">
        <v>0</v>
      </c>
      <c r="J28" s="60"/>
      <c r="K28" s="113">
        <v>519</v>
      </c>
    </row>
    <row r="29" spans="1:11" ht="15.75" customHeight="1" x14ac:dyDescent="0.2">
      <c r="A29" s="50" t="s">
        <v>43</v>
      </c>
      <c r="B29" s="57">
        <v>5</v>
      </c>
      <c r="C29" s="57">
        <v>1</v>
      </c>
      <c r="D29" s="108">
        <v>1</v>
      </c>
      <c r="E29" s="57">
        <v>1</v>
      </c>
      <c r="F29" s="57">
        <v>0</v>
      </c>
      <c r="G29" s="57">
        <v>1</v>
      </c>
      <c r="H29" s="57">
        <v>2</v>
      </c>
      <c r="I29" s="108">
        <v>0</v>
      </c>
      <c r="J29" s="60"/>
      <c r="K29" s="108">
        <v>11</v>
      </c>
    </row>
    <row r="30" spans="1:11" ht="15.75" customHeight="1" x14ac:dyDescent="0.2">
      <c r="A30" s="52" t="s">
        <v>44</v>
      </c>
      <c r="B30" s="58">
        <v>16</v>
      </c>
      <c r="C30" s="58">
        <v>4</v>
      </c>
      <c r="D30" s="113">
        <v>20</v>
      </c>
      <c r="E30" s="58">
        <v>4</v>
      </c>
      <c r="F30" s="58">
        <v>9</v>
      </c>
      <c r="G30" s="58">
        <v>20</v>
      </c>
      <c r="H30" s="58">
        <v>77</v>
      </c>
      <c r="I30" s="113">
        <v>0</v>
      </c>
      <c r="J30" s="60"/>
      <c r="K30" s="113">
        <v>150</v>
      </c>
    </row>
    <row r="31" spans="1:11" ht="15.75" customHeight="1" x14ac:dyDescent="0.2">
      <c r="A31" s="50" t="s">
        <v>45</v>
      </c>
      <c r="B31" s="57">
        <v>5</v>
      </c>
      <c r="C31" s="57">
        <v>1</v>
      </c>
      <c r="D31" s="108">
        <v>4</v>
      </c>
      <c r="E31" s="57">
        <v>0</v>
      </c>
      <c r="F31" s="57">
        <v>3</v>
      </c>
      <c r="G31" s="57">
        <v>1</v>
      </c>
      <c r="H31" s="57">
        <v>16</v>
      </c>
      <c r="I31" s="108">
        <v>0</v>
      </c>
      <c r="J31" s="60"/>
      <c r="K31" s="108">
        <v>30</v>
      </c>
    </row>
    <row r="32" spans="1:11" ht="15.75" customHeight="1" x14ac:dyDescent="0.2">
      <c r="A32" s="52" t="s">
        <v>46</v>
      </c>
      <c r="B32" s="58">
        <v>4</v>
      </c>
      <c r="C32" s="58">
        <v>2</v>
      </c>
      <c r="D32" s="113">
        <v>30</v>
      </c>
      <c r="E32" s="58">
        <v>5</v>
      </c>
      <c r="F32" s="58">
        <v>2</v>
      </c>
      <c r="G32" s="58">
        <v>2</v>
      </c>
      <c r="H32" s="58">
        <v>33</v>
      </c>
      <c r="I32" s="113">
        <v>0</v>
      </c>
      <c r="J32" s="60"/>
      <c r="K32" s="113">
        <v>78</v>
      </c>
    </row>
    <row r="33" spans="1:12" ht="15.75" customHeight="1" x14ac:dyDescent="0.2">
      <c r="A33" s="50" t="s">
        <v>47</v>
      </c>
      <c r="B33" s="57">
        <v>53</v>
      </c>
      <c r="C33" s="57">
        <v>6</v>
      </c>
      <c r="D33" s="108">
        <v>143</v>
      </c>
      <c r="E33" s="57">
        <v>8</v>
      </c>
      <c r="F33" s="57">
        <v>55</v>
      </c>
      <c r="G33" s="57">
        <v>21</v>
      </c>
      <c r="H33" s="57">
        <v>201</v>
      </c>
      <c r="I33" s="108">
        <v>0</v>
      </c>
      <c r="J33" s="60"/>
      <c r="K33" s="108">
        <v>487</v>
      </c>
    </row>
    <row r="34" spans="1:12" ht="15.75" customHeight="1" x14ac:dyDescent="0.2">
      <c r="A34" s="52" t="s">
        <v>48</v>
      </c>
      <c r="B34" s="58">
        <v>27</v>
      </c>
      <c r="C34" s="58">
        <v>8</v>
      </c>
      <c r="D34" s="113">
        <v>48</v>
      </c>
      <c r="E34" s="58">
        <v>10</v>
      </c>
      <c r="F34" s="58">
        <v>15</v>
      </c>
      <c r="G34" s="58">
        <v>24</v>
      </c>
      <c r="H34" s="58">
        <v>197</v>
      </c>
      <c r="I34" s="113">
        <v>1</v>
      </c>
      <c r="J34" s="60"/>
      <c r="K34" s="113">
        <v>330</v>
      </c>
    </row>
    <row r="35" spans="1:12" ht="15.75" customHeight="1" x14ac:dyDescent="0.2">
      <c r="A35" s="50" t="s">
        <v>49</v>
      </c>
      <c r="B35" s="57">
        <v>39</v>
      </c>
      <c r="C35" s="57">
        <v>5</v>
      </c>
      <c r="D35" s="108">
        <v>67</v>
      </c>
      <c r="E35" s="57">
        <v>9</v>
      </c>
      <c r="F35" s="57">
        <v>30</v>
      </c>
      <c r="G35" s="57">
        <v>15</v>
      </c>
      <c r="H35" s="57">
        <v>121</v>
      </c>
      <c r="I35" s="108">
        <v>0</v>
      </c>
      <c r="J35" s="60"/>
      <c r="K35" s="108">
        <v>286</v>
      </c>
    </row>
    <row r="36" spans="1:12" ht="15.75" customHeight="1" x14ac:dyDescent="0.2">
      <c r="A36" s="52" t="s">
        <v>50</v>
      </c>
      <c r="B36" s="58">
        <v>178</v>
      </c>
      <c r="C36" s="58">
        <v>25</v>
      </c>
      <c r="D36" s="113">
        <v>227</v>
      </c>
      <c r="E36" s="58">
        <v>47</v>
      </c>
      <c r="F36" s="58">
        <v>140</v>
      </c>
      <c r="G36" s="58">
        <v>97</v>
      </c>
      <c r="H36" s="58">
        <v>887</v>
      </c>
      <c r="I36" s="113">
        <v>1</v>
      </c>
      <c r="J36" s="60"/>
      <c r="K36" s="113">
        <v>1602</v>
      </c>
    </row>
    <row r="37" spans="1:12" ht="15.75" customHeight="1" x14ac:dyDescent="0.2">
      <c r="A37" s="50" t="s">
        <v>51</v>
      </c>
      <c r="B37" s="57">
        <v>180</v>
      </c>
      <c r="C37" s="57">
        <v>39</v>
      </c>
      <c r="D37" s="108">
        <v>421</v>
      </c>
      <c r="E37" s="57">
        <v>89</v>
      </c>
      <c r="F37" s="57">
        <v>165</v>
      </c>
      <c r="G37" s="57">
        <v>77</v>
      </c>
      <c r="H37" s="57">
        <v>1115</v>
      </c>
      <c r="I37" s="108">
        <v>2</v>
      </c>
      <c r="J37" s="60"/>
      <c r="K37" s="108">
        <v>2089</v>
      </c>
    </row>
    <row r="38" spans="1:12" ht="15.75" customHeight="1" x14ac:dyDescent="0.2">
      <c r="A38" s="52" t="s">
        <v>52</v>
      </c>
      <c r="B38" s="58">
        <v>32</v>
      </c>
      <c r="C38" s="58">
        <v>13</v>
      </c>
      <c r="D38" s="113">
        <v>115</v>
      </c>
      <c r="E38" s="58">
        <v>35</v>
      </c>
      <c r="F38" s="58">
        <v>55</v>
      </c>
      <c r="G38" s="58">
        <v>20</v>
      </c>
      <c r="H38" s="58">
        <v>182</v>
      </c>
      <c r="I38" s="113">
        <v>0</v>
      </c>
      <c r="J38" s="60"/>
      <c r="K38" s="113">
        <v>452</v>
      </c>
    </row>
    <row r="39" spans="1:12" ht="15.75" customHeight="1" x14ac:dyDescent="0.2">
      <c r="A39" s="50" t="s">
        <v>53</v>
      </c>
      <c r="B39" s="57">
        <v>41</v>
      </c>
      <c r="C39" s="57">
        <v>3</v>
      </c>
      <c r="D39" s="108">
        <v>55</v>
      </c>
      <c r="E39" s="57">
        <v>21</v>
      </c>
      <c r="F39" s="57">
        <v>32</v>
      </c>
      <c r="G39" s="57">
        <v>22</v>
      </c>
      <c r="H39" s="57">
        <v>254</v>
      </c>
      <c r="I39" s="108">
        <v>0</v>
      </c>
      <c r="J39" s="60"/>
      <c r="K39" s="108">
        <v>428</v>
      </c>
    </row>
    <row r="40" spans="1:12" ht="15.75" customHeight="1" x14ac:dyDescent="0.2">
      <c r="A40" s="52" t="s">
        <v>54</v>
      </c>
      <c r="B40" s="58">
        <v>44</v>
      </c>
      <c r="C40" s="58">
        <v>14</v>
      </c>
      <c r="D40" s="113">
        <v>98</v>
      </c>
      <c r="E40" s="58">
        <v>27</v>
      </c>
      <c r="F40" s="58">
        <v>36</v>
      </c>
      <c r="G40" s="58">
        <v>30</v>
      </c>
      <c r="H40" s="58">
        <v>310</v>
      </c>
      <c r="I40" s="113">
        <v>5</v>
      </c>
      <c r="J40" s="60"/>
      <c r="K40" s="113">
        <v>564</v>
      </c>
    </row>
    <row r="41" spans="1:12" ht="15.75" customHeight="1" x14ac:dyDescent="0.2">
      <c r="A41" s="50" t="s">
        <v>55</v>
      </c>
      <c r="B41" s="57">
        <v>110</v>
      </c>
      <c r="C41" s="57">
        <v>8</v>
      </c>
      <c r="D41" s="108">
        <v>81</v>
      </c>
      <c r="E41" s="57">
        <v>19</v>
      </c>
      <c r="F41" s="57">
        <v>15</v>
      </c>
      <c r="G41" s="57">
        <v>10</v>
      </c>
      <c r="H41" s="57">
        <v>170</v>
      </c>
      <c r="I41" s="108">
        <v>1</v>
      </c>
      <c r="J41" s="60"/>
      <c r="K41" s="108">
        <v>414</v>
      </c>
    </row>
    <row r="42" spans="1:12" ht="15.75" customHeight="1" x14ac:dyDescent="0.2">
      <c r="A42" s="52" t="s">
        <v>56</v>
      </c>
      <c r="B42" s="58">
        <v>11</v>
      </c>
      <c r="C42" s="58">
        <v>1</v>
      </c>
      <c r="D42" s="113">
        <v>12</v>
      </c>
      <c r="E42" s="58">
        <v>5</v>
      </c>
      <c r="F42" s="58">
        <v>6</v>
      </c>
      <c r="G42" s="58">
        <v>3</v>
      </c>
      <c r="H42" s="58">
        <v>50</v>
      </c>
      <c r="I42" s="113">
        <v>0</v>
      </c>
      <c r="J42" s="60"/>
      <c r="K42" s="113">
        <v>88</v>
      </c>
    </row>
    <row r="43" spans="1:12" ht="15.75" customHeight="1" x14ac:dyDescent="0.2">
      <c r="A43" s="50" t="s">
        <v>57</v>
      </c>
      <c r="B43" s="57">
        <v>48</v>
      </c>
      <c r="C43" s="57">
        <v>7</v>
      </c>
      <c r="D43" s="108">
        <v>117</v>
      </c>
      <c r="E43" s="57">
        <v>23</v>
      </c>
      <c r="F43" s="57">
        <v>47</v>
      </c>
      <c r="G43" s="57">
        <v>21</v>
      </c>
      <c r="H43" s="57">
        <v>245</v>
      </c>
      <c r="I43" s="108">
        <v>0</v>
      </c>
      <c r="J43" s="60"/>
      <c r="K43" s="108">
        <v>509</v>
      </c>
    </row>
    <row r="44" spans="1:12" ht="15.75" customHeight="1" x14ac:dyDescent="0.2">
      <c r="A44" s="52" t="s">
        <v>58</v>
      </c>
      <c r="B44" s="58">
        <v>27</v>
      </c>
      <c r="C44" s="58">
        <v>2</v>
      </c>
      <c r="D44" s="113">
        <v>35</v>
      </c>
      <c r="E44" s="58">
        <v>13</v>
      </c>
      <c r="F44" s="58">
        <v>11</v>
      </c>
      <c r="G44" s="58">
        <v>4</v>
      </c>
      <c r="H44" s="58">
        <v>111</v>
      </c>
      <c r="I44" s="113">
        <v>1</v>
      </c>
      <c r="J44" s="60"/>
      <c r="K44" s="113">
        <v>204</v>
      </c>
    </row>
    <row r="45" spans="1:12" ht="15.75" customHeight="1" x14ac:dyDescent="0.2">
      <c r="A45" s="50" t="s">
        <v>59</v>
      </c>
      <c r="B45" s="57">
        <v>79</v>
      </c>
      <c r="C45" s="57">
        <v>28</v>
      </c>
      <c r="D45" s="108">
        <v>217</v>
      </c>
      <c r="E45" s="57">
        <v>49</v>
      </c>
      <c r="F45" s="57">
        <v>96</v>
      </c>
      <c r="G45" s="57">
        <v>86</v>
      </c>
      <c r="H45" s="57">
        <v>793</v>
      </c>
      <c r="I45" s="108">
        <v>5</v>
      </c>
      <c r="J45" s="60"/>
      <c r="K45" s="108">
        <v>1354</v>
      </c>
    </row>
    <row r="46" spans="1:12" ht="15.75" customHeight="1" x14ac:dyDescent="0.2">
      <c r="A46" s="59"/>
      <c r="F46"/>
      <c r="L46" s="51"/>
    </row>
    <row r="47" spans="1:12" ht="15.75" customHeight="1" x14ac:dyDescent="0.2">
      <c r="A47" s="53" t="s">
        <v>20</v>
      </c>
      <c r="B47" s="117">
        <f>SUM(B9:B45)-SUM(B17:B20)</f>
        <v>1913</v>
      </c>
      <c r="C47" s="117">
        <f t="shared" ref="C47:K47" si="0">SUM(C9:C45)-SUM(C17:C20)</f>
        <v>376</v>
      </c>
      <c r="D47" s="117">
        <f t="shared" si="0"/>
        <v>3738</v>
      </c>
      <c r="E47" s="117">
        <f t="shared" si="0"/>
        <v>781</v>
      </c>
      <c r="F47" s="117">
        <f t="shared" si="0"/>
        <v>1643</v>
      </c>
      <c r="G47" s="117">
        <f t="shared" si="0"/>
        <v>986</v>
      </c>
      <c r="H47" s="117">
        <f t="shared" si="0"/>
        <v>9976</v>
      </c>
      <c r="I47" s="117">
        <f t="shared" si="0"/>
        <v>43</v>
      </c>
      <c r="J47" s="59"/>
      <c r="K47" s="117">
        <f t="shared" si="0"/>
        <v>19466</v>
      </c>
      <c r="L47" s="51"/>
    </row>
    <row r="48" spans="1:12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  <c r="L48" s="51"/>
    </row>
    <row r="49" spans="1:12" ht="15.75" customHeight="1" x14ac:dyDescent="0.2">
      <c r="A49" s="35" t="s">
        <v>60</v>
      </c>
      <c r="B49" s="57">
        <v>292</v>
      </c>
      <c r="C49" s="57">
        <v>59</v>
      </c>
      <c r="D49" s="108">
        <v>321</v>
      </c>
      <c r="E49" s="57">
        <v>135</v>
      </c>
      <c r="F49" s="57">
        <v>191</v>
      </c>
      <c r="G49" s="57">
        <v>111</v>
      </c>
      <c r="H49" s="57">
        <v>871</v>
      </c>
      <c r="I49" s="108">
        <v>5</v>
      </c>
      <c r="J49" s="60"/>
      <c r="K49" s="57">
        <v>1987</v>
      </c>
      <c r="L49" s="51"/>
    </row>
    <row r="50" spans="1:12" ht="15.75" customHeight="1" x14ac:dyDescent="0.2">
      <c r="A50" s="38" t="s">
        <v>61</v>
      </c>
      <c r="B50" s="58">
        <v>449</v>
      </c>
      <c r="C50" s="58">
        <v>109</v>
      </c>
      <c r="D50" s="113">
        <v>1118</v>
      </c>
      <c r="E50" s="58">
        <v>202</v>
      </c>
      <c r="F50" s="58">
        <v>442</v>
      </c>
      <c r="G50" s="58">
        <v>282</v>
      </c>
      <c r="H50" s="58">
        <v>2682</v>
      </c>
      <c r="I50" s="113">
        <v>18</v>
      </c>
      <c r="J50" s="60">
        <f>SUM(J35:J37)</f>
        <v>0</v>
      </c>
      <c r="K50" s="121">
        <v>5305</v>
      </c>
      <c r="L50" s="51"/>
    </row>
    <row r="51" spans="1:12" ht="15.75" customHeight="1" x14ac:dyDescent="0.2">
      <c r="A51" s="35" t="s">
        <v>62</v>
      </c>
      <c r="B51" s="57">
        <v>456</v>
      </c>
      <c r="C51" s="57">
        <v>90</v>
      </c>
      <c r="D51" s="108">
        <v>878</v>
      </c>
      <c r="E51" s="57">
        <v>190</v>
      </c>
      <c r="F51" s="57">
        <v>405</v>
      </c>
      <c r="G51" s="57">
        <v>233</v>
      </c>
      <c r="H51" s="57">
        <v>2502</v>
      </c>
      <c r="I51" s="108">
        <v>4</v>
      </c>
      <c r="J51" s="60"/>
      <c r="K51" s="57">
        <v>4759</v>
      </c>
    </row>
    <row r="52" spans="1:12" ht="15" x14ac:dyDescent="0.2">
      <c r="A52" s="44" t="s">
        <v>63</v>
      </c>
      <c r="F52" s="80"/>
      <c r="K52" s="41"/>
    </row>
    <row r="53" spans="1:12" ht="15" x14ac:dyDescent="0.2">
      <c r="B53" s="49"/>
      <c r="C53" s="49"/>
      <c r="D53" s="49"/>
      <c r="E53" s="49"/>
      <c r="F53" s="94"/>
      <c r="G53" s="49"/>
      <c r="K53" s="41"/>
    </row>
    <row r="54" spans="1:12" ht="15" x14ac:dyDescent="0.2">
      <c r="B54" s="49"/>
      <c r="C54" s="49"/>
      <c r="D54" s="49"/>
      <c r="E54" s="49"/>
      <c r="F54" s="94"/>
      <c r="G54" s="49"/>
      <c r="K54" s="41"/>
    </row>
    <row r="55" spans="1:12" x14ac:dyDescent="0.2">
      <c r="B55" s="49"/>
      <c r="C55" s="49"/>
      <c r="D55" s="49"/>
      <c r="E55" s="49"/>
      <c r="F55" s="94"/>
      <c r="G55" s="49"/>
    </row>
    <row r="56" spans="1:12" x14ac:dyDescent="0.2">
      <c r="B56" s="49"/>
      <c r="C56" s="49"/>
      <c r="D56" s="49"/>
      <c r="E56" s="49"/>
      <c r="F56" s="94"/>
      <c r="G56" s="49"/>
    </row>
    <row r="57" spans="1:12" x14ac:dyDescent="0.2">
      <c r="B57" s="49"/>
      <c r="C57" s="49"/>
      <c r="D57" s="49"/>
      <c r="E57" s="49"/>
      <c r="F57" s="94"/>
      <c r="G57" s="49"/>
      <c r="K57" s="44"/>
    </row>
    <row r="58" spans="1:12" x14ac:dyDescent="0.2">
      <c r="B58" s="49"/>
      <c r="C58" s="49"/>
      <c r="D58" s="49"/>
      <c r="E58" s="49"/>
      <c r="F58" s="94"/>
      <c r="G58" s="49"/>
    </row>
    <row r="59" spans="1:12" x14ac:dyDescent="0.2">
      <c r="B59" s="49"/>
      <c r="C59" s="49"/>
      <c r="D59" s="49"/>
      <c r="E59" s="49"/>
      <c r="F59" s="94"/>
      <c r="G59" s="49"/>
    </row>
    <row r="66" spans="2:11" s="41" customFormat="1" ht="15" x14ac:dyDescent="0.2">
      <c r="F66" s="93"/>
      <c r="K66"/>
    </row>
    <row r="67" spans="2:11" s="41" customFormat="1" ht="15" x14ac:dyDescent="0.2">
      <c r="F67" s="93"/>
      <c r="K67"/>
    </row>
    <row r="68" spans="2:11" s="41" customFormat="1" ht="15" x14ac:dyDescent="0.2">
      <c r="F68" s="93"/>
      <c r="K68"/>
    </row>
    <row r="71" spans="2:11" s="44" customFormat="1" x14ac:dyDescent="0.2">
      <c r="F71" s="91"/>
      <c r="K71"/>
    </row>
    <row r="73" spans="2:11" x14ac:dyDescent="0.2">
      <c r="B73" s="49"/>
      <c r="C73" s="49"/>
      <c r="D73" s="49"/>
      <c r="E73" s="49"/>
      <c r="F73" s="94"/>
    </row>
    <row r="74" spans="2:11" x14ac:dyDescent="0.2">
      <c r="B74" s="49"/>
      <c r="C74" s="49"/>
      <c r="D74" s="49"/>
      <c r="E74" s="49"/>
      <c r="F74" s="94"/>
    </row>
    <row r="75" spans="2:11" x14ac:dyDescent="0.2">
      <c r="B75" s="49"/>
      <c r="C75" s="49"/>
      <c r="D75" s="49"/>
      <c r="E75" s="49"/>
      <c r="F75" s="94"/>
    </row>
    <row r="76" spans="2:11" x14ac:dyDescent="0.2">
      <c r="B76" s="49"/>
      <c r="C76" s="49"/>
      <c r="D76" s="49"/>
      <c r="E76" s="49"/>
      <c r="F76" s="94"/>
    </row>
    <row r="77" spans="2:11" x14ac:dyDescent="0.2">
      <c r="B77" s="49"/>
      <c r="C77" s="49"/>
      <c r="D77" s="49"/>
      <c r="E77" s="49"/>
      <c r="F77" s="94"/>
    </row>
    <row r="78" spans="2:11" x14ac:dyDescent="0.2">
      <c r="B78" s="49"/>
      <c r="C78" s="49"/>
      <c r="D78" s="49"/>
      <c r="E78" s="49"/>
      <c r="F78" s="94"/>
    </row>
    <row r="79" spans="2:11" x14ac:dyDescent="0.2">
      <c r="B79" s="49"/>
      <c r="C79" s="49"/>
      <c r="D79" s="49"/>
      <c r="E79" s="49"/>
      <c r="F79" s="94"/>
    </row>
    <row r="80" spans="2:11" x14ac:dyDescent="0.2">
      <c r="B80" s="49"/>
      <c r="C80" s="49"/>
      <c r="D80" s="49"/>
      <c r="E80" s="49"/>
      <c r="F80" s="94"/>
    </row>
    <row r="81" spans="2:6" x14ac:dyDescent="0.2">
      <c r="B81" s="49"/>
      <c r="C81" s="49"/>
      <c r="D81" s="49"/>
      <c r="E81" s="49"/>
      <c r="F81" s="94"/>
    </row>
    <row r="82" spans="2:6" x14ac:dyDescent="0.2">
      <c r="B82" s="49"/>
      <c r="C82" s="49"/>
      <c r="D82" s="49"/>
      <c r="E82" s="49"/>
      <c r="F82" s="94"/>
    </row>
    <row r="83" spans="2:6" x14ac:dyDescent="0.2">
      <c r="B83" s="49"/>
      <c r="C83" s="49"/>
      <c r="D83" s="49"/>
      <c r="E83" s="49"/>
      <c r="F83" s="94"/>
    </row>
    <row r="84" spans="2:6" x14ac:dyDescent="0.2">
      <c r="B84" s="49"/>
      <c r="C84" s="49"/>
      <c r="D84" s="49"/>
      <c r="E84" s="49"/>
      <c r="F84" s="94"/>
    </row>
    <row r="85" spans="2:6" x14ac:dyDescent="0.2">
      <c r="B85" s="49"/>
      <c r="C85" s="49"/>
      <c r="D85" s="49"/>
      <c r="E85" s="49"/>
      <c r="F85" s="94"/>
    </row>
    <row r="86" spans="2:6" x14ac:dyDescent="0.2">
      <c r="B86" s="49"/>
      <c r="C86" s="49"/>
      <c r="D86" s="49"/>
      <c r="E86" s="49"/>
      <c r="F86" s="94"/>
    </row>
    <row r="87" spans="2:6" x14ac:dyDescent="0.2">
      <c r="B87" s="49"/>
      <c r="C87" s="49"/>
      <c r="D87" s="49"/>
      <c r="E87" s="49"/>
      <c r="F87" s="94"/>
    </row>
    <row r="88" spans="2:6" x14ac:dyDescent="0.2">
      <c r="B88" s="49"/>
      <c r="C88" s="49"/>
      <c r="D88" s="49"/>
      <c r="E88" s="49"/>
      <c r="F88" s="94"/>
    </row>
    <row r="89" spans="2:6" x14ac:dyDescent="0.2">
      <c r="B89" s="49"/>
      <c r="C89" s="49"/>
      <c r="D89" s="49"/>
      <c r="E89" s="49"/>
      <c r="F89" s="94"/>
    </row>
    <row r="90" spans="2:6" x14ac:dyDescent="0.2">
      <c r="B90" s="49"/>
      <c r="C90" s="49"/>
      <c r="D90" s="49"/>
      <c r="E90" s="49"/>
      <c r="F90" s="94"/>
    </row>
    <row r="91" spans="2:6" x14ac:dyDescent="0.2">
      <c r="B91" s="49"/>
      <c r="C91" s="49"/>
      <c r="D91" s="49"/>
      <c r="E91" s="49"/>
      <c r="F91" s="94"/>
    </row>
    <row r="92" spans="2:6" x14ac:dyDescent="0.2">
      <c r="B92" s="49"/>
      <c r="C92" s="49"/>
      <c r="D92" s="49"/>
      <c r="E92" s="49"/>
      <c r="F92" s="94"/>
    </row>
    <row r="93" spans="2:6" x14ac:dyDescent="0.2">
      <c r="B93" s="49"/>
      <c r="C93" s="49"/>
      <c r="D93" s="49"/>
      <c r="E93" s="49"/>
      <c r="F93" s="94"/>
    </row>
    <row r="94" spans="2:6" x14ac:dyDescent="0.2">
      <c r="B94" s="49"/>
      <c r="C94" s="49"/>
      <c r="D94" s="49"/>
      <c r="E94" s="49"/>
      <c r="F94" s="94"/>
    </row>
    <row r="95" spans="2:6" x14ac:dyDescent="0.2">
      <c r="B95" s="49"/>
      <c r="C95" s="49"/>
      <c r="D95" s="49"/>
      <c r="E95" s="49"/>
      <c r="F95" s="94"/>
    </row>
    <row r="96" spans="2:6" x14ac:dyDescent="0.2">
      <c r="B96" s="49"/>
      <c r="C96" s="49"/>
      <c r="D96" s="49"/>
      <c r="E96" s="49"/>
      <c r="F96" s="94"/>
    </row>
    <row r="97" spans="2:11" x14ac:dyDescent="0.2">
      <c r="B97" s="49"/>
      <c r="C97" s="49"/>
      <c r="D97" s="49"/>
      <c r="E97" s="49"/>
      <c r="F97" s="94"/>
    </row>
    <row r="98" spans="2:11" x14ac:dyDescent="0.2">
      <c r="B98" s="49"/>
      <c r="C98" s="49"/>
      <c r="D98" s="49"/>
      <c r="E98" s="49"/>
      <c r="F98" s="94"/>
    </row>
    <row r="99" spans="2:11" x14ac:dyDescent="0.2">
      <c r="B99" s="49"/>
      <c r="C99" s="49"/>
      <c r="D99" s="49"/>
      <c r="E99" s="49"/>
      <c r="F99" s="94"/>
    </row>
    <row r="100" spans="2:11" x14ac:dyDescent="0.2">
      <c r="B100" s="49"/>
      <c r="C100" s="49"/>
      <c r="D100" s="49"/>
      <c r="E100" s="49"/>
      <c r="F100" s="94"/>
    </row>
    <row r="101" spans="2:11" x14ac:dyDescent="0.2">
      <c r="B101" s="49"/>
      <c r="C101" s="49"/>
      <c r="D101" s="49"/>
      <c r="E101" s="49"/>
      <c r="F101" s="94"/>
    </row>
    <row r="102" spans="2:11" x14ac:dyDescent="0.2">
      <c r="B102" s="49"/>
      <c r="C102" s="49"/>
      <c r="D102" s="49"/>
      <c r="E102" s="49"/>
      <c r="F102" s="94"/>
    </row>
    <row r="103" spans="2:11" x14ac:dyDescent="0.2">
      <c r="B103" s="49"/>
      <c r="C103" s="49"/>
      <c r="D103" s="49"/>
      <c r="E103" s="49"/>
      <c r="F103" s="94"/>
    </row>
    <row r="104" spans="2:11" ht="15" x14ac:dyDescent="0.2">
      <c r="B104" s="49"/>
      <c r="C104" s="49"/>
      <c r="D104" s="49"/>
      <c r="E104" s="49"/>
      <c r="F104" s="94"/>
      <c r="K104" s="41"/>
    </row>
    <row r="105" spans="2:11" ht="15" x14ac:dyDescent="0.2">
      <c r="B105" s="49"/>
      <c r="C105" s="49"/>
      <c r="D105" s="49"/>
      <c r="E105" s="49"/>
      <c r="F105" s="94"/>
      <c r="K105" s="41"/>
    </row>
    <row r="106" spans="2:11" ht="15" x14ac:dyDescent="0.2">
      <c r="B106" s="49"/>
      <c r="C106" s="49"/>
      <c r="D106" s="49"/>
      <c r="E106" s="49"/>
      <c r="F106" s="94"/>
      <c r="K106" s="41"/>
    </row>
    <row r="107" spans="2:11" x14ac:dyDescent="0.2">
      <c r="B107" s="49"/>
      <c r="C107" s="49"/>
      <c r="D107" s="49"/>
      <c r="E107" s="49"/>
      <c r="F107" s="94"/>
    </row>
    <row r="108" spans="2:11" x14ac:dyDescent="0.2">
      <c r="B108" s="49"/>
      <c r="C108" s="49"/>
      <c r="D108" s="49"/>
      <c r="E108" s="49"/>
      <c r="F108" s="94"/>
    </row>
    <row r="109" spans="2:11" x14ac:dyDescent="0.2">
      <c r="B109" s="49"/>
      <c r="C109" s="49"/>
      <c r="D109" s="49"/>
      <c r="E109" s="49"/>
      <c r="F109" s="94"/>
      <c r="K109" s="44"/>
    </row>
    <row r="110" spans="2:11" x14ac:dyDescent="0.2">
      <c r="B110" s="49"/>
      <c r="C110" s="49"/>
      <c r="D110" s="49"/>
      <c r="E110" s="49"/>
      <c r="F110" s="94"/>
    </row>
    <row r="111" spans="2:11" x14ac:dyDescent="0.2">
      <c r="B111" s="49"/>
      <c r="C111" s="49"/>
      <c r="D111" s="49"/>
      <c r="E111" s="49"/>
      <c r="F111" s="94"/>
    </row>
    <row r="118" spans="2:11" s="41" customFormat="1" ht="15" x14ac:dyDescent="0.2">
      <c r="F118" s="93"/>
      <c r="K118"/>
    </row>
    <row r="119" spans="2:11" s="41" customFormat="1" ht="15" x14ac:dyDescent="0.2">
      <c r="F119" s="93"/>
      <c r="K119"/>
    </row>
    <row r="120" spans="2:11" s="41" customFormat="1" ht="15" x14ac:dyDescent="0.2">
      <c r="F120" s="93"/>
      <c r="K120"/>
    </row>
    <row r="123" spans="2:11" s="44" customFormat="1" x14ac:dyDescent="0.2">
      <c r="F123" s="91"/>
      <c r="K123"/>
    </row>
    <row r="125" spans="2:11" x14ac:dyDescent="0.2">
      <c r="B125" s="49"/>
      <c r="C125" s="49"/>
      <c r="D125" s="49"/>
      <c r="E125" s="49"/>
      <c r="F125" s="94"/>
    </row>
    <row r="126" spans="2:11" x14ac:dyDescent="0.2">
      <c r="B126" s="49"/>
      <c r="C126" s="49"/>
      <c r="D126" s="49"/>
      <c r="E126" s="49"/>
      <c r="F126" s="94"/>
    </row>
    <row r="127" spans="2:11" x14ac:dyDescent="0.2">
      <c r="B127" s="49"/>
      <c r="C127" s="49"/>
      <c r="D127" s="49"/>
      <c r="E127" s="49"/>
      <c r="F127" s="94"/>
    </row>
    <row r="128" spans="2:11" x14ac:dyDescent="0.2">
      <c r="B128" s="49"/>
      <c r="C128" s="49"/>
      <c r="D128" s="49"/>
      <c r="E128" s="49"/>
      <c r="F128" s="94"/>
    </row>
    <row r="129" spans="2:6" x14ac:dyDescent="0.2">
      <c r="B129" s="49"/>
      <c r="C129" s="49"/>
      <c r="D129" s="49"/>
      <c r="E129" s="49"/>
      <c r="F129" s="94"/>
    </row>
    <row r="130" spans="2:6" x14ac:dyDescent="0.2">
      <c r="B130" s="49"/>
      <c r="C130" s="49"/>
      <c r="D130" s="49"/>
      <c r="E130" s="49"/>
      <c r="F130" s="94"/>
    </row>
    <row r="131" spans="2:6" x14ac:dyDescent="0.2">
      <c r="B131" s="49"/>
      <c r="C131" s="49"/>
      <c r="D131" s="49"/>
      <c r="E131" s="49"/>
      <c r="F131" s="94"/>
    </row>
    <row r="132" spans="2:6" x14ac:dyDescent="0.2">
      <c r="B132" s="49"/>
      <c r="C132" s="49"/>
      <c r="D132" s="49"/>
      <c r="E132" s="49"/>
      <c r="F132" s="94"/>
    </row>
    <row r="133" spans="2:6" x14ac:dyDescent="0.2">
      <c r="B133" s="49"/>
      <c r="C133" s="49"/>
      <c r="D133" s="49"/>
      <c r="E133" s="49"/>
      <c r="F133" s="94"/>
    </row>
    <row r="134" spans="2:6" x14ac:dyDescent="0.2">
      <c r="B134" s="49"/>
      <c r="C134" s="49"/>
      <c r="D134" s="49"/>
      <c r="E134" s="49"/>
      <c r="F134" s="94"/>
    </row>
    <row r="135" spans="2:6" x14ac:dyDescent="0.2">
      <c r="B135" s="49"/>
      <c r="C135" s="49"/>
      <c r="D135" s="49"/>
      <c r="E135" s="49"/>
      <c r="F135" s="94"/>
    </row>
    <row r="136" spans="2:6" x14ac:dyDescent="0.2">
      <c r="B136" s="49"/>
      <c r="C136" s="49"/>
      <c r="D136" s="49"/>
      <c r="E136" s="49"/>
      <c r="F136" s="94"/>
    </row>
    <row r="137" spans="2:6" x14ac:dyDescent="0.2">
      <c r="B137" s="49"/>
      <c r="C137" s="49"/>
      <c r="D137" s="49"/>
      <c r="E137" s="49"/>
      <c r="F137" s="94"/>
    </row>
    <row r="138" spans="2:6" x14ac:dyDescent="0.2">
      <c r="B138" s="49"/>
      <c r="C138" s="49"/>
      <c r="D138" s="49"/>
      <c r="E138" s="49"/>
      <c r="F138" s="94"/>
    </row>
    <row r="139" spans="2:6" x14ac:dyDescent="0.2">
      <c r="B139" s="49"/>
      <c r="C139" s="49"/>
      <c r="D139" s="49"/>
      <c r="E139" s="49"/>
      <c r="F139" s="94"/>
    </row>
    <row r="140" spans="2:6" x14ac:dyDescent="0.2">
      <c r="B140" s="49"/>
      <c r="C140" s="49"/>
      <c r="D140" s="49"/>
      <c r="E140" s="49"/>
      <c r="F140" s="94"/>
    </row>
    <row r="141" spans="2:6" x14ac:dyDescent="0.2">
      <c r="B141" s="49"/>
      <c r="C141" s="49"/>
      <c r="D141" s="49"/>
      <c r="E141" s="49"/>
      <c r="F141" s="94"/>
    </row>
    <row r="142" spans="2:6" x14ac:dyDescent="0.2">
      <c r="B142" s="49"/>
      <c r="C142" s="49"/>
      <c r="D142" s="49"/>
      <c r="E142" s="49"/>
      <c r="F142" s="94"/>
    </row>
    <row r="143" spans="2:6" x14ac:dyDescent="0.2">
      <c r="B143" s="49"/>
      <c r="C143" s="49"/>
      <c r="D143" s="49"/>
      <c r="E143" s="49"/>
      <c r="F143" s="94"/>
    </row>
    <row r="144" spans="2:6" x14ac:dyDescent="0.2">
      <c r="B144" s="49"/>
      <c r="C144" s="49"/>
      <c r="D144" s="49"/>
      <c r="E144" s="49"/>
      <c r="F144" s="94"/>
    </row>
    <row r="145" spans="2:11" x14ac:dyDescent="0.2">
      <c r="B145" s="49"/>
      <c r="C145" s="49"/>
      <c r="D145" s="49"/>
      <c r="E145" s="49"/>
      <c r="F145" s="94"/>
    </row>
    <row r="146" spans="2:11" x14ac:dyDescent="0.2">
      <c r="B146" s="49"/>
      <c r="C146" s="49"/>
      <c r="D146" s="49"/>
      <c r="E146" s="49"/>
      <c r="F146" s="94"/>
    </row>
    <row r="147" spans="2:11" x14ac:dyDescent="0.2">
      <c r="B147" s="49"/>
      <c r="C147" s="49"/>
      <c r="D147" s="49"/>
      <c r="E147" s="49"/>
      <c r="F147" s="94"/>
    </row>
    <row r="148" spans="2:11" x14ac:dyDescent="0.2">
      <c r="B148" s="49"/>
      <c r="C148" s="49"/>
      <c r="D148" s="49"/>
      <c r="E148" s="49"/>
      <c r="F148" s="94"/>
    </row>
    <row r="149" spans="2:11" x14ac:dyDescent="0.2">
      <c r="B149" s="49"/>
      <c r="C149" s="49"/>
      <c r="D149" s="49"/>
      <c r="E149" s="49"/>
      <c r="F149" s="94"/>
    </row>
    <row r="150" spans="2:11" x14ac:dyDescent="0.2">
      <c r="B150" s="49"/>
      <c r="C150" s="49"/>
      <c r="D150" s="49"/>
      <c r="E150" s="49"/>
      <c r="F150" s="94"/>
    </row>
    <row r="151" spans="2:11" x14ac:dyDescent="0.2">
      <c r="B151" s="49"/>
      <c r="C151" s="49"/>
      <c r="D151" s="49"/>
      <c r="E151" s="49"/>
      <c r="F151" s="94"/>
    </row>
    <row r="152" spans="2:11" x14ac:dyDescent="0.2">
      <c r="B152" s="49"/>
      <c r="C152" s="49"/>
      <c r="D152" s="49"/>
      <c r="E152" s="49"/>
      <c r="F152" s="94"/>
    </row>
    <row r="153" spans="2:11" x14ac:dyDescent="0.2">
      <c r="B153" s="49"/>
      <c r="C153" s="49"/>
      <c r="D153" s="49"/>
      <c r="E153" s="49"/>
      <c r="F153" s="94"/>
    </row>
    <row r="154" spans="2:11" x14ac:dyDescent="0.2">
      <c r="B154" s="49"/>
      <c r="C154" s="49"/>
      <c r="D154" s="49"/>
      <c r="E154" s="49"/>
      <c r="F154" s="94"/>
    </row>
    <row r="155" spans="2:11" x14ac:dyDescent="0.2">
      <c r="B155" s="49"/>
      <c r="C155" s="49"/>
      <c r="D155" s="49"/>
      <c r="E155" s="49"/>
      <c r="F155" s="94"/>
    </row>
    <row r="156" spans="2:11" ht="15" x14ac:dyDescent="0.2">
      <c r="B156" s="49"/>
      <c r="C156" s="49"/>
      <c r="D156" s="49"/>
      <c r="E156" s="49"/>
      <c r="F156" s="94"/>
      <c r="K156" s="41"/>
    </row>
    <row r="157" spans="2:11" ht="15" x14ac:dyDescent="0.2">
      <c r="B157" s="49"/>
      <c r="C157" s="49"/>
      <c r="D157" s="49"/>
      <c r="E157" s="49"/>
      <c r="F157" s="94"/>
      <c r="K157" s="41"/>
    </row>
    <row r="158" spans="2:11" ht="15" x14ac:dyDescent="0.2">
      <c r="B158" s="49"/>
      <c r="C158" s="49"/>
      <c r="D158" s="49"/>
      <c r="E158" s="49"/>
      <c r="F158" s="94"/>
      <c r="K158" s="41"/>
    </row>
    <row r="159" spans="2:11" x14ac:dyDescent="0.2">
      <c r="B159" s="49"/>
      <c r="C159" s="49"/>
      <c r="D159" s="49"/>
      <c r="E159" s="49"/>
      <c r="F159" s="94"/>
    </row>
    <row r="160" spans="2:11" x14ac:dyDescent="0.2">
      <c r="B160" s="49"/>
      <c r="C160" s="49"/>
      <c r="D160" s="49"/>
      <c r="E160" s="49"/>
      <c r="F160" s="94"/>
    </row>
    <row r="161" spans="2:11" x14ac:dyDescent="0.2">
      <c r="B161" s="49"/>
      <c r="C161" s="49"/>
      <c r="D161" s="49"/>
      <c r="E161" s="49"/>
      <c r="F161" s="94"/>
      <c r="K161" s="44"/>
    </row>
    <row r="162" spans="2:11" x14ac:dyDescent="0.2">
      <c r="B162" s="49"/>
      <c r="C162" s="49"/>
      <c r="D162" s="49"/>
      <c r="E162" s="49"/>
      <c r="F162" s="94"/>
    </row>
    <row r="163" spans="2:11" x14ac:dyDescent="0.2">
      <c r="B163" s="49"/>
      <c r="C163" s="49"/>
      <c r="D163" s="49"/>
      <c r="E163" s="49"/>
      <c r="F163" s="94"/>
    </row>
    <row r="170" spans="2:11" s="41" customFormat="1" ht="15" x14ac:dyDescent="0.2">
      <c r="F170" s="93"/>
      <c r="K170"/>
    </row>
    <row r="171" spans="2:11" s="41" customFormat="1" ht="15" x14ac:dyDescent="0.2">
      <c r="F171" s="93"/>
      <c r="K171"/>
    </row>
    <row r="172" spans="2:11" s="41" customFormat="1" ht="15" x14ac:dyDescent="0.2">
      <c r="F172" s="93"/>
      <c r="K172"/>
    </row>
    <row r="175" spans="2:11" s="44" customFormat="1" x14ac:dyDescent="0.2">
      <c r="F175" s="91"/>
      <c r="K175"/>
    </row>
    <row r="178" spans="2:6" x14ac:dyDescent="0.2">
      <c r="B178" s="49"/>
      <c r="C178" s="49"/>
      <c r="D178" s="49"/>
      <c r="E178" s="49"/>
      <c r="F178" s="94"/>
    </row>
    <row r="179" spans="2:6" x14ac:dyDescent="0.2">
      <c r="B179" s="49"/>
      <c r="C179" s="49"/>
      <c r="D179" s="49"/>
      <c r="E179" s="49"/>
      <c r="F179" s="94"/>
    </row>
    <row r="180" spans="2:6" x14ac:dyDescent="0.2">
      <c r="B180" s="49"/>
      <c r="C180" s="49"/>
      <c r="D180" s="49"/>
      <c r="E180" s="49"/>
      <c r="F180" s="94"/>
    </row>
    <row r="181" spans="2:6" x14ac:dyDescent="0.2">
      <c r="B181" s="49"/>
      <c r="C181" s="49"/>
      <c r="D181" s="49"/>
      <c r="E181" s="49"/>
      <c r="F181" s="94"/>
    </row>
    <row r="182" spans="2:6" x14ac:dyDescent="0.2">
      <c r="B182" s="49"/>
      <c r="C182" s="49"/>
      <c r="D182" s="49"/>
      <c r="E182" s="49"/>
      <c r="F182" s="94"/>
    </row>
    <row r="183" spans="2:6" x14ac:dyDescent="0.2">
      <c r="B183" s="49"/>
      <c r="C183" s="49"/>
      <c r="D183" s="49"/>
      <c r="E183" s="49"/>
      <c r="F183" s="94"/>
    </row>
    <row r="184" spans="2:6" x14ac:dyDescent="0.2">
      <c r="B184" s="49"/>
      <c r="C184" s="49"/>
      <c r="D184" s="49"/>
      <c r="E184" s="49"/>
      <c r="F184" s="94"/>
    </row>
    <row r="185" spans="2:6" x14ac:dyDescent="0.2">
      <c r="B185" s="49"/>
      <c r="C185" s="49"/>
      <c r="D185" s="49"/>
      <c r="E185" s="49"/>
      <c r="F185" s="94"/>
    </row>
    <row r="186" spans="2:6" x14ac:dyDescent="0.2">
      <c r="B186" s="49"/>
      <c r="C186" s="49"/>
      <c r="D186" s="49"/>
      <c r="E186" s="49"/>
      <c r="F186" s="94"/>
    </row>
    <row r="187" spans="2:6" x14ac:dyDescent="0.2">
      <c r="B187" s="49"/>
      <c r="C187" s="49"/>
      <c r="D187" s="49"/>
      <c r="E187" s="49"/>
      <c r="F187" s="94"/>
    </row>
    <row r="188" spans="2:6" x14ac:dyDescent="0.2">
      <c r="B188" s="49"/>
      <c r="C188" s="49"/>
      <c r="D188" s="49"/>
      <c r="E188" s="49"/>
      <c r="F188" s="94"/>
    </row>
    <row r="189" spans="2:6" x14ac:dyDescent="0.2">
      <c r="B189" s="49"/>
      <c r="C189" s="49"/>
      <c r="D189" s="49"/>
      <c r="E189" s="49"/>
      <c r="F189" s="94"/>
    </row>
    <row r="190" spans="2:6" x14ac:dyDescent="0.2">
      <c r="B190" s="49"/>
      <c r="C190" s="49"/>
      <c r="D190" s="49"/>
      <c r="E190" s="49"/>
      <c r="F190" s="94"/>
    </row>
    <row r="191" spans="2:6" x14ac:dyDescent="0.2">
      <c r="B191" s="49"/>
      <c r="C191" s="49"/>
      <c r="D191" s="49"/>
      <c r="E191" s="49"/>
      <c r="F191" s="94"/>
    </row>
    <row r="192" spans="2:6" x14ac:dyDescent="0.2">
      <c r="B192" s="49"/>
      <c r="C192" s="49"/>
      <c r="D192" s="49"/>
      <c r="E192" s="49"/>
      <c r="F192" s="94"/>
    </row>
    <row r="193" spans="2:11" x14ac:dyDescent="0.2">
      <c r="B193" s="49"/>
      <c r="C193" s="49"/>
      <c r="D193" s="49"/>
      <c r="E193" s="49"/>
      <c r="F193" s="94"/>
    </row>
    <row r="194" spans="2:11" x14ac:dyDescent="0.2">
      <c r="B194" s="49"/>
      <c r="C194" s="49"/>
      <c r="D194" s="49"/>
      <c r="E194" s="49"/>
      <c r="F194" s="94"/>
    </row>
    <row r="195" spans="2:11" x14ac:dyDescent="0.2">
      <c r="B195" s="49"/>
      <c r="C195" s="49"/>
      <c r="D195" s="49"/>
      <c r="E195" s="49"/>
      <c r="F195" s="94"/>
    </row>
    <row r="196" spans="2:11" x14ac:dyDescent="0.2">
      <c r="B196" s="49"/>
      <c r="C196" s="49"/>
      <c r="D196" s="49"/>
      <c r="E196" s="49"/>
      <c r="F196" s="94"/>
    </row>
    <row r="197" spans="2:11" x14ac:dyDescent="0.2">
      <c r="B197" s="49"/>
      <c r="C197" s="49"/>
      <c r="D197" s="49"/>
      <c r="E197" s="49"/>
      <c r="F197" s="94"/>
    </row>
    <row r="198" spans="2:11" x14ac:dyDescent="0.2">
      <c r="B198" s="49"/>
      <c r="C198" s="49"/>
      <c r="D198" s="49"/>
      <c r="E198" s="49"/>
      <c r="F198" s="94"/>
    </row>
    <row r="199" spans="2:11" x14ac:dyDescent="0.2">
      <c r="B199" s="49"/>
      <c r="C199" s="49"/>
      <c r="D199" s="49"/>
      <c r="E199" s="49"/>
      <c r="F199" s="94"/>
    </row>
    <row r="200" spans="2:11" x14ac:dyDescent="0.2">
      <c r="B200" s="49"/>
      <c r="C200" s="49"/>
      <c r="D200" s="49"/>
      <c r="E200" s="49"/>
      <c r="F200" s="94"/>
    </row>
    <row r="201" spans="2:11" x14ac:dyDescent="0.2">
      <c r="B201" s="49"/>
      <c r="C201" s="49"/>
      <c r="D201" s="49"/>
      <c r="E201" s="49"/>
      <c r="F201" s="94"/>
    </row>
    <row r="202" spans="2:11" x14ac:dyDescent="0.2">
      <c r="B202" s="49"/>
      <c r="C202" s="49"/>
      <c r="D202" s="49"/>
      <c r="E202" s="49"/>
      <c r="F202" s="94"/>
    </row>
    <row r="203" spans="2:11" x14ac:dyDescent="0.2">
      <c r="B203" s="49"/>
      <c r="C203" s="49"/>
      <c r="D203" s="49"/>
      <c r="E203" s="49"/>
      <c r="F203" s="94"/>
    </row>
    <row r="204" spans="2:11" x14ac:dyDescent="0.2">
      <c r="B204" s="49"/>
      <c r="C204" s="49"/>
      <c r="D204" s="49"/>
      <c r="E204" s="49"/>
      <c r="F204" s="94"/>
    </row>
    <row r="205" spans="2:11" x14ac:dyDescent="0.2">
      <c r="B205" s="49"/>
      <c r="C205" s="49"/>
      <c r="D205" s="49"/>
      <c r="E205" s="49"/>
      <c r="F205" s="94"/>
    </row>
    <row r="206" spans="2:11" x14ac:dyDescent="0.2">
      <c r="B206" s="49"/>
      <c r="C206" s="49"/>
      <c r="D206" s="49"/>
      <c r="E206" s="49"/>
      <c r="F206" s="94"/>
    </row>
    <row r="207" spans="2:11" x14ac:dyDescent="0.2">
      <c r="B207" s="49"/>
      <c r="C207" s="49"/>
      <c r="D207" s="49"/>
      <c r="E207" s="49"/>
      <c r="F207" s="94"/>
    </row>
    <row r="208" spans="2:11" ht="15" x14ac:dyDescent="0.2">
      <c r="B208" s="49"/>
      <c r="C208" s="49"/>
      <c r="D208" s="49"/>
      <c r="E208" s="49"/>
      <c r="F208" s="94"/>
      <c r="K208" s="41"/>
    </row>
    <row r="209" spans="2:11" ht="15" x14ac:dyDescent="0.2">
      <c r="B209" s="49"/>
      <c r="C209" s="49"/>
      <c r="D209" s="49"/>
      <c r="E209" s="49"/>
      <c r="F209" s="94"/>
      <c r="K209" s="41"/>
    </row>
    <row r="210" spans="2:11" ht="15" x14ac:dyDescent="0.2">
      <c r="B210" s="49"/>
      <c r="C210" s="49"/>
      <c r="D210" s="49"/>
      <c r="E210" s="49"/>
      <c r="F210" s="94"/>
      <c r="K210" s="41"/>
    </row>
    <row r="211" spans="2:11" x14ac:dyDescent="0.2">
      <c r="B211" s="49"/>
      <c r="C211" s="49"/>
      <c r="D211" s="49"/>
      <c r="E211" s="49"/>
      <c r="F211" s="94"/>
    </row>
    <row r="212" spans="2:11" x14ac:dyDescent="0.2">
      <c r="B212" s="49"/>
      <c r="C212" s="49"/>
      <c r="D212" s="49"/>
      <c r="E212" s="49"/>
      <c r="F212" s="94"/>
    </row>
    <row r="213" spans="2:11" x14ac:dyDescent="0.2">
      <c r="B213" s="49"/>
      <c r="C213" s="49"/>
      <c r="D213" s="49"/>
      <c r="E213" s="49"/>
      <c r="F213" s="94"/>
      <c r="K213" s="44"/>
    </row>
    <row r="214" spans="2:11" x14ac:dyDescent="0.2">
      <c r="B214" s="49"/>
      <c r="C214" s="49"/>
      <c r="D214" s="49"/>
      <c r="E214" s="49"/>
      <c r="F214" s="94"/>
    </row>
    <row r="215" spans="2:11" x14ac:dyDescent="0.2">
      <c r="B215" s="49"/>
      <c r="C215" s="49"/>
      <c r="D215" s="49"/>
      <c r="E215" s="49"/>
      <c r="F215" s="94"/>
    </row>
    <row r="222" spans="2:11" s="41" customFormat="1" ht="15" x14ac:dyDescent="0.2">
      <c r="F222" s="93"/>
      <c r="K222"/>
    </row>
    <row r="223" spans="2:11" s="41" customFormat="1" ht="15" x14ac:dyDescent="0.2">
      <c r="F223" s="93"/>
      <c r="K223"/>
    </row>
    <row r="224" spans="2:11" s="41" customFormat="1" ht="15" x14ac:dyDescent="0.2">
      <c r="F224" s="93"/>
      <c r="K224"/>
    </row>
    <row r="227" spans="2:11" s="44" customFormat="1" x14ac:dyDescent="0.2">
      <c r="F227" s="91"/>
      <c r="K227"/>
    </row>
    <row r="230" spans="2:11" x14ac:dyDescent="0.2">
      <c r="B230" s="49"/>
      <c r="C230" s="49"/>
      <c r="D230" s="49"/>
      <c r="E230" s="49"/>
      <c r="F230" s="94"/>
    </row>
    <row r="231" spans="2:11" x14ac:dyDescent="0.2">
      <c r="B231" s="49"/>
      <c r="C231" s="49"/>
      <c r="D231" s="49"/>
      <c r="E231" s="49"/>
      <c r="F231" s="94"/>
    </row>
    <row r="232" spans="2:11" x14ac:dyDescent="0.2">
      <c r="B232" s="49"/>
      <c r="C232" s="49"/>
      <c r="D232" s="49"/>
      <c r="E232" s="49"/>
      <c r="F232" s="94"/>
    </row>
    <row r="233" spans="2:11" x14ac:dyDescent="0.2">
      <c r="B233" s="49"/>
      <c r="C233" s="49"/>
      <c r="D233" s="49"/>
      <c r="E233" s="49"/>
      <c r="F233" s="94"/>
    </row>
    <row r="234" spans="2:11" x14ac:dyDescent="0.2">
      <c r="B234" s="49"/>
      <c r="C234" s="49"/>
      <c r="D234" s="49"/>
      <c r="E234" s="49"/>
      <c r="F234" s="94"/>
    </row>
    <row r="235" spans="2:11" x14ac:dyDescent="0.2">
      <c r="B235" s="49"/>
      <c r="C235" s="49"/>
      <c r="D235" s="49"/>
      <c r="E235" s="49"/>
      <c r="F235" s="94"/>
    </row>
    <row r="236" spans="2:11" x14ac:dyDescent="0.2">
      <c r="B236" s="49"/>
      <c r="C236" s="49"/>
      <c r="D236" s="49"/>
      <c r="E236" s="49"/>
      <c r="F236" s="94"/>
    </row>
    <row r="237" spans="2:11" x14ac:dyDescent="0.2">
      <c r="B237" s="49"/>
      <c r="C237" s="49"/>
      <c r="D237" s="49"/>
      <c r="E237" s="49"/>
      <c r="F237" s="94"/>
    </row>
    <row r="238" spans="2:11" x14ac:dyDescent="0.2">
      <c r="B238" s="49"/>
      <c r="C238" s="49"/>
      <c r="D238" s="49"/>
      <c r="E238" s="49"/>
      <c r="F238" s="94"/>
    </row>
    <row r="239" spans="2:11" x14ac:dyDescent="0.2">
      <c r="B239" s="49"/>
      <c r="C239" s="49"/>
      <c r="D239" s="49"/>
      <c r="E239" s="49"/>
      <c r="F239" s="94"/>
    </row>
    <row r="240" spans="2:11" x14ac:dyDescent="0.2">
      <c r="B240" s="49"/>
      <c r="C240" s="49"/>
      <c r="D240" s="49"/>
      <c r="E240" s="49"/>
      <c r="F240" s="94"/>
    </row>
    <row r="241" spans="2:6" x14ac:dyDescent="0.2">
      <c r="B241" s="49"/>
      <c r="C241" s="49"/>
      <c r="D241" s="49"/>
      <c r="E241" s="49"/>
      <c r="F241" s="94"/>
    </row>
    <row r="242" spans="2:6" x14ac:dyDescent="0.2">
      <c r="B242" s="49"/>
      <c r="C242" s="49"/>
      <c r="D242" s="49"/>
      <c r="E242" s="49"/>
      <c r="F242" s="94"/>
    </row>
    <row r="243" spans="2:6" x14ac:dyDescent="0.2">
      <c r="B243" s="49"/>
      <c r="C243" s="49"/>
      <c r="D243" s="49"/>
      <c r="E243" s="49"/>
      <c r="F243" s="94"/>
    </row>
    <row r="244" spans="2:6" x14ac:dyDescent="0.2">
      <c r="B244" s="49"/>
      <c r="C244" s="49"/>
      <c r="D244" s="49"/>
      <c r="E244" s="49"/>
      <c r="F244" s="94"/>
    </row>
    <row r="245" spans="2:6" x14ac:dyDescent="0.2">
      <c r="B245" s="49"/>
      <c r="C245" s="49"/>
      <c r="D245" s="49"/>
      <c r="E245" s="49"/>
      <c r="F245" s="94"/>
    </row>
    <row r="246" spans="2:6" x14ac:dyDescent="0.2">
      <c r="B246" s="49"/>
      <c r="C246" s="49"/>
      <c r="D246" s="49"/>
      <c r="E246" s="49"/>
      <c r="F246" s="94"/>
    </row>
    <row r="247" spans="2:6" x14ac:dyDescent="0.2">
      <c r="B247" s="49"/>
      <c r="C247" s="49"/>
      <c r="D247" s="49"/>
      <c r="E247" s="49"/>
      <c r="F247" s="94"/>
    </row>
    <row r="248" spans="2:6" x14ac:dyDescent="0.2">
      <c r="B248" s="49"/>
      <c r="C248" s="49"/>
      <c r="D248" s="49"/>
      <c r="E248" s="49"/>
      <c r="F248" s="94"/>
    </row>
    <row r="249" spans="2:6" x14ac:dyDescent="0.2">
      <c r="B249" s="49"/>
      <c r="C249" s="49"/>
      <c r="D249" s="49"/>
      <c r="E249" s="49"/>
      <c r="F249" s="94"/>
    </row>
    <row r="250" spans="2:6" x14ac:dyDescent="0.2">
      <c r="B250" s="49"/>
      <c r="C250" s="49"/>
      <c r="D250" s="49"/>
      <c r="E250" s="49"/>
      <c r="F250" s="94"/>
    </row>
    <row r="251" spans="2:6" x14ac:dyDescent="0.2">
      <c r="B251" s="49"/>
      <c r="C251" s="49"/>
      <c r="D251" s="49"/>
      <c r="E251" s="49"/>
      <c r="F251" s="94"/>
    </row>
    <row r="252" spans="2:6" x14ac:dyDescent="0.2">
      <c r="B252" s="49"/>
      <c r="C252" s="49"/>
      <c r="D252" s="49"/>
      <c r="E252" s="49"/>
      <c r="F252" s="94"/>
    </row>
    <row r="253" spans="2:6" x14ac:dyDescent="0.2">
      <c r="B253" s="49"/>
      <c r="C253" s="49"/>
      <c r="D253" s="49"/>
      <c r="E253" s="49"/>
      <c r="F253" s="94"/>
    </row>
    <row r="254" spans="2:6" x14ac:dyDescent="0.2">
      <c r="B254" s="49"/>
      <c r="C254" s="49"/>
      <c r="D254" s="49"/>
      <c r="E254" s="49"/>
      <c r="F254" s="94"/>
    </row>
    <row r="255" spans="2:6" x14ac:dyDescent="0.2">
      <c r="B255" s="49"/>
      <c r="C255" s="49"/>
      <c r="D255" s="49"/>
      <c r="E255" s="49"/>
      <c r="F255" s="94"/>
    </row>
    <row r="256" spans="2:6" x14ac:dyDescent="0.2">
      <c r="B256" s="49"/>
      <c r="C256" s="49"/>
      <c r="D256" s="49"/>
      <c r="E256" s="49"/>
      <c r="F256" s="94"/>
    </row>
    <row r="257" spans="2:11" x14ac:dyDescent="0.2">
      <c r="B257" s="49"/>
      <c r="C257" s="49"/>
      <c r="D257" s="49"/>
      <c r="E257" s="49"/>
      <c r="F257" s="94"/>
    </row>
    <row r="258" spans="2:11" x14ac:dyDescent="0.2">
      <c r="B258" s="49"/>
      <c r="C258" s="49"/>
      <c r="D258" s="49"/>
      <c r="E258" s="49"/>
      <c r="F258" s="94"/>
    </row>
    <row r="259" spans="2:11" x14ac:dyDescent="0.2">
      <c r="B259" s="49"/>
      <c r="C259" s="49"/>
      <c r="D259" s="49"/>
      <c r="E259" s="49"/>
      <c r="F259" s="94"/>
    </row>
    <row r="260" spans="2:11" ht="15" x14ac:dyDescent="0.2">
      <c r="B260" s="49"/>
      <c r="C260" s="49"/>
      <c r="D260" s="49"/>
      <c r="E260" s="49"/>
      <c r="F260" s="94"/>
      <c r="K260" s="41"/>
    </row>
    <row r="261" spans="2:11" ht="15" x14ac:dyDescent="0.2">
      <c r="B261" s="49"/>
      <c r="C261" s="49"/>
      <c r="D261" s="49"/>
      <c r="E261" s="49"/>
      <c r="F261" s="94"/>
      <c r="K261" s="41"/>
    </row>
    <row r="262" spans="2:11" ht="15" x14ac:dyDescent="0.2">
      <c r="B262" s="49"/>
      <c r="C262" s="49"/>
      <c r="D262" s="49"/>
      <c r="E262" s="49"/>
      <c r="F262" s="94"/>
      <c r="K262" s="41"/>
    </row>
    <row r="263" spans="2:11" x14ac:dyDescent="0.2">
      <c r="B263" s="49"/>
      <c r="C263" s="49"/>
      <c r="D263" s="49"/>
      <c r="E263" s="49"/>
      <c r="F263" s="94"/>
    </row>
    <row r="264" spans="2:11" x14ac:dyDescent="0.2">
      <c r="B264" s="49"/>
      <c r="C264" s="49"/>
      <c r="D264" s="49"/>
      <c r="E264" s="49"/>
      <c r="F264" s="94"/>
    </row>
    <row r="265" spans="2:11" x14ac:dyDescent="0.2">
      <c r="B265" s="49"/>
      <c r="C265" s="49"/>
      <c r="D265" s="49"/>
      <c r="E265" s="49"/>
      <c r="F265" s="94"/>
      <c r="K265" s="44"/>
    </row>
    <row r="266" spans="2:11" x14ac:dyDescent="0.2">
      <c r="B266" s="49"/>
      <c r="C266" s="49"/>
      <c r="D266" s="49"/>
      <c r="E266" s="49"/>
      <c r="F266" s="94"/>
    </row>
    <row r="267" spans="2:11" x14ac:dyDescent="0.2">
      <c r="B267" s="49"/>
      <c r="C267" s="49"/>
      <c r="D267" s="49"/>
      <c r="E267" s="49"/>
      <c r="F267" s="94"/>
    </row>
    <row r="274" spans="2:11" s="41" customFormat="1" ht="15" x14ac:dyDescent="0.2">
      <c r="F274" s="93"/>
      <c r="K274"/>
    </row>
    <row r="275" spans="2:11" s="41" customFormat="1" ht="15" x14ac:dyDescent="0.2">
      <c r="F275" s="93"/>
      <c r="K275"/>
    </row>
    <row r="276" spans="2:11" s="41" customFormat="1" ht="15" x14ac:dyDescent="0.2">
      <c r="F276" s="93"/>
      <c r="K276"/>
    </row>
    <row r="279" spans="2:11" s="44" customFormat="1" x14ac:dyDescent="0.2">
      <c r="F279" s="91"/>
      <c r="K279"/>
    </row>
    <row r="282" spans="2:11" x14ac:dyDescent="0.2">
      <c r="B282" s="49"/>
      <c r="C282" s="49"/>
      <c r="D282" s="49"/>
      <c r="E282" s="49"/>
      <c r="F282" s="94"/>
    </row>
    <row r="283" spans="2:11" x14ac:dyDescent="0.2">
      <c r="B283" s="49"/>
      <c r="C283" s="49"/>
      <c r="D283" s="49"/>
      <c r="E283" s="49"/>
      <c r="F283" s="94"/>
    </row>
    <row r="284" spans="2:11" x14ac:dyDescent="0.2">
      <c r="B284" s="49"/>
      <c r="C284" s="49"/>
      <c r="D284" s="49"/>
      <c r="E284" s="49"/>
      <c r="F284" s="94"/>
    </row>
    <row r="285" spans="2:11" x14ac:dyDescent="0.2">
      <c r="B285" s="49"/>
      <c r="C285" s="49"/>
      <c r="D285" s="49"/>
      <c r="E285" s="49"/>
      <c r="F285" s="94"/>
    </row>
    <row r="286" spans="2:11" x14ac:dyDescent="0.2">
      <c r="B286" s="49"/>
      <c r="C286" s="49"/>
      <c r="D286" s="49"/>
      <c r="E286" s="49"/>
      <c r="F286" s="94"/>
    </row>
    <row r="287" spans="2:11" x14ac:dyDescent="0.2">
      <c r="B287" s="49"/>
      <c r="C287" s="49"/>
      <c r="D287" s="49"/>
      <c r="E287" s="49"/>
      <c r="F287" s="94"/>
    </row>
    <row r="288" spans="2:11" x14ac:dyDescent="0.2">
      <c r="B288" s="49"/>
      <c r="C288" s="49"/>
      <c r="D288" s="49"/>
      <c r="E288" s="49"/>
      <c r="F288" s="94"/>
    </row>
    <row r="289" spans="2:6" x14ac:dyDescent="0.2">
      <c r="B289" s="49"/>
      <c r="C289" s="49"/>
      <c r="D289" s="49"/>
      <c r="E289" s="49"/>
      <c r="F289" s="94"/>
    </row>
    <row r="290" spans="2:6" x14ac:dyDescent="0.2">
      <c r="B290" s="49"/>
      <c r="C290" s="49"/>
      <c r="D290" s="49"/>
      <c r="E290" s="49"/>
      <c r="F290" s="94"/>
    </row>
    <row r="291" spans="2:6" x14ac:dyDescent="0.2">
      <c r="B291" s="49"/>
      <c r="C291" s="49"/>
      <c r="D291" s="49"/>
      <c r="E291" s="49"/>
      <c r="F291" s="94"/>
    </row>
    <row r="292" spans="2:6" x14ac:dyDescent="0.2">
      <c r="B292" s="49"/>
      <c r="C292" s="49"/>
      <c r="D292" s="49"/>
      <c r="E292" s="49"/>
      <c r="F292" s="94"/>
    </row>
    <row r="293" spans="2:6" x14ac:dyDescent="0.2">
      <c r="B293" s="49"/>
      <c r="C293" s="49"/>
      <c r="D293" s="49"/>
      <c r="E293" s="49"/>
      <c r="F293" s="94"/>
    </row>
    <row r="294" spans="2:6" x14ac:dyDescent="0.2">
      <c r="B294" s="49"/>
      <c r="C294" s="49"/>
      <c r="D294" s="49"/>
      <c r="E294" s="49"/>
      <c r="F294" s="94"/>
    </row>
    <row r="295" spans="2:6" x14ac:dyDescent="0.2">
      <c r="B295" s="49"/>
      <c r="C295" s="49"/>
      <c r="D295" s="49"/>
      <c r="E295" s="49"/>
      <c r="F295" s="94"/>
    </row>
    <row r="296" spans="2:6" x14ac:dyDescent="0.2">
      <c r="B296" s="49"/>
      <c r="C296" s="49"/>
      <c r="D296" s="49"/>
      <c r="E296" s="49"/>
      <c r="F296" s="94"/>
    </row>
    <row r="297" spans="2:6" x14ac:dyDescent="0.2">
      <c r="B297" s="49"/>
      <c r="C297" s="49"/>
      <c r="D297" s="49"/>
      <c r="E297" s="49"/>
      <c r="F297" s="94"/>
    </row>
    <row r="298" spans="2:6" x14ac:dyDescent="0.2">
      <c r="B298" s="49"/>
      <c r="C298" s="49"/>
      <c r="D298" s="49"/>
      <c r="E298" s="49"/>
      <c r="F298" s="94"/>
    </row>
    <row r="299" spans="2:6" x14ac:dyDescent="0.2">
      <c r="B299" s="49"/>
      <c r="C299" s="49"/>
      <c r="D299" s="49"/>
      <c r="E299" s="49"/>
      <c r="F299" s="94"/>
    </row>
    <row r="300" spans="2:6" x14ac:dyDescent="0.2">
      <c r="B300" s="49"/>
      <c r="C300" s="49"/>
      <c r="D300" s="49"/>
      <c r="E300" s="49"/>
      <c r="F300" s="94"/>
    </row>
    <row r="301" spans="2:6" x14ac:dyDescent="0.2">
      <c r="B301" s="49"/>
      <c r="C301" s="49"/>
      <c r="D301" s="49"/>
      <c r="E301" s="49"/>
      <c r="F301" s="94"/>
    </row>
    <row r="302" spans="2:6" x14ac:dyDescent="0.2">
      <c r="B302" s="49"/>
      <c r="C302" s="49"/>
      <c r="D302" s="49"/>
      <c r="E302" s="49"/>
      <c r="F302" s="94"/>
    </row>
    <row r="303" spans="2:6" x14ac:dyDescent="0.2">
      <c r="B303" s="49"/>
      <c r="C303" s="49"/>
      <c r="D303" s="49"/>
      <c r="E303" s="49"/>
      <c r="F303" s="94"/>
    </row>
    <row r="304" spans="2:6" x14ac:dyDescent="0.2">
      <c r="B304" s="49"/>
      <c r="C304" s="49"/>
      <c r="D304" s="49"/>
      <c r="E304" s="49"/>
      <c r="F304" s="94"/>
    </row>
    <row r="305" spans="2:11" x14ac:dyDescent="0.2">
      <c r="B305" s="49"/>
      <c r="C305" s="49"/>
      <c r="D305" s="49"/>
      <c r="E305" s="49"/>
      <c r="F305" s="94"/>
    </row>
    <row r="306" spans="2:11" x14ac:dyDescent="0.2">
      <c r="B306" s="49"/>
      <c r="C306" s="49"/>
      <c r="D306" s="49"/>
      <c r="E306" s="49"/>
      <c r="F306" s="94"/>
    </row>
    <row r="307" spans="2:11" x14ac:dyDescent="0.2">
      <c r="B307" s="49"/>
      <c r="C307" s="49"/>
      <c r="D307" s="49"/>
      <c r="E307" s="49"/>
      <c r="F307" s="94"/>
    </row>
    <row r="308" spans="2:11" x14ac:dyDescent="0.2">
      <c r="B308" s="49"/>
      <c r="C308" s="49"/>
      <c r="D308" s="49"/>
      <c r="E308" s="49"/>
      <c r="F308" s="94"/>
    </row>
    <row r="309" spans="2:11" x14ac:dyDescent="0.2">
      <c r="B309" s="49"/>
      <c r="C309" s="49"/>
      <c r="D309" s="49"/>
      <c r="E309" s="49"/>
      <c r="F309" s="94"/>
    </row>
    <row r="310" spans="2:11" x14ac:dyDescent="0.2">
      <c r="B310" s="49"/>
      <c r="C310" s="49"/>
      <c r="D310" s="49"/>
      <c r="E310" s="49"/>
      <c r="F310" s="94"/>
    </row>
    <row r="311" spans="2:11" x14ac:dyDescent="0.2">
      <c r="B311" s="49"/>
      <c r="C311" s="49"/>
      <c r="D311" s="49"/>
      <c r="E311" s="49"/>
      <c r="F311" s="94"/>
    </row>
    <row r="312" spans="2:11" ht="15" x14ac:dyDescent="0.2">
      <c r="B312" s="49"/>
      <c r="C312" s="49"/>
      <c r="D312" s="49"/>
      <c r="E312" s="49"/>
      <c r="F312" s="94"/>
      <c r="K312" s="41"/>
    </row>
    <row r="313" spans="2:11" ht="15" x14ac:dyDescent="0.2">
      <c r="B313" s="49"/>
      <c r="C313" s="49"/>
      <c r="D313" s="49"/>
      <c r="E313" s="49"/>
      <c r="F313" s="94"/>
      <c r="K313" s="41"/>
    </row>
    <row r="314" spans="2:11" ht="15" x14ac:dyDescent="0.2">
      <c r="B314" s="49"/>
      <c r="C314" s="49"/>
      <c r="D314" s="49"/>
      <c r="E314" s="49"/>
      <c r="F314" s="94"/>
      <c r="K314" s="41"/>
    </row>
    <row r="315" spans="2:11" x14ac:dyDescent="0.2">
      <c r="B315" s="49"/>
      <c r="C315" s="49"/>
      <c r="D315" s="49"/>
      <c r="E315" s="49"/>
      <c r="F315" s="94"/>
    </row>
    <row r="316" spans="2:11" x14ac:dyDescent="0.2">
      <c r="B316" s="49"/>
      <c r="C316" s="49"/>
      <c r="D316" s="49"/>
      <c r="E316" s="49"/>
      <c r="F316" s="94"/>
    </row>
    <row r="317" spans="2:11" x14ac:dyDescent="0.2">
      <c r="B317" s="49"/>
      <c r="C317" s="49"/>
      <c r="D317" s="49"/>
      <c r="E317" s="49"/>
      <c r="F317" s="94"/>
      <c r="K317" s="44"/>
    </row>
    <row r="318" spans="2:11" x14ac:dyDescent="0.2">
      <c r="B318" s="49"/>
      <c r="C318" s="49"/>
      <c r="D318" s="49"/>
      <c r="E318" s="49"/>
      <c r="F318" s="94"/>
    </row>
    <row r="319" spans="2:11" x14ac:dyDescent="0.2">
      <c r="B319" s="49"/>
      <c r="C319" s="49"/>
      <c r="D319" s="49"/>
      <c r="E319" s="49"/>
      <c r="F319" s="94"/>
    </row>
    <row r="326" spans="2:11" s="41" customFormat="1" ht="15" x14ac:dyDescent="0.2">
      <c r="F326" s="93"/>
      <c r="K326"/>
    </row>
    <row r="327" spans="2:11" s="41" customFormat="1" ht="15" x14ac:dyDescent="0.2">
      <c r="F327" s="93"/>
      <c r="K327"/>
    </row>
    <row r="328" spans="2:11" s="41" customFormat="1" ht="15" x14ac:dyDescent="0.2">
      <c r="F328" s="93"/>
      <c r="K328"/>
    </row>
    <row r="331" spans="2:11" s="44" customFormat="1" x14ac:dyDescent="0.2">
      <c r="F331" s="91"/>
      <c r="K331"/>
    </row>
    <row r="334" spans="2:11" x14ac:dyDescent="0.2">
      <c r="B334" s="49"/>
      <c r="C334" s="49"/>
      <c r="D334" s="49"/>
      <c r="E334" s="49"/>
      <c r="F334" s="94"/>
    </row>
    <row r="335" spans="2:11" x14ac:dyDescent="0.2">
      <c r="B335" s="49"/>
      <c r="C335" s="49"/>
      <c r="D335" s="49"/>
      <c r="E335" s="49"/>
      <c r="F335" s="94"/>
    </row>
    <row r="336" spans="2:11" x14ac:dyDescent="0.2">
      <c r="B336" s="49"/>
      <c r="C336" s="49"/>
      <c r="D336" s="49"/>
      <c r="E336" s="49"/>
      <c r="F336" s="94"/>
    </row>
    <row r="337" spans="2:6" x14ac:dyDescent="0.2">
      <c r="B337" s="49"/>
      <c r="C337" s="49"/>
      <c r="D337" s="49"/>
      <c r="E337" s="49"/>
      <c r="F337" s="94"/>
    </row>
    <row r="338" spans="2:6" x14ac:dyDescent="0.2">
      <c r="B338" s="49"/>
      <c r="C338" s="49"/>
      <c r="D338" s="49"/>
      <c r="E338" s="49"/>
      <c r="F338" s="94"/>
    </row>
    <row r="339" spans="2:6" x14ac:dyDescent="0.2">
      <c r="B339" s="49"/>
      <c r="C339" s="49"/>
      <c r="D339" s="49"/>
      <c r="E339" s="49"/>
      <c r="F339" s="94"/>
    </row>
    <row r="340" spans="2:6" x14ac:dyDescent="0.2">
      <c r="B340" s="49"/>
      <c r="C340" s="49"/>
      <c r="D340" s="49"/>
      <c r="E340" s="49"/>
      <c r="F340" s="94"/>
    </row>
    <row r="341" spans="2:6" x14ac:dyDescent="0.2">
      <c r="B341" s="49"/>
      <c r="C341" s="49"/>
      <c r="D341" s="49"/>
      <c r="E341" s="49"/>
      <c r="F341" s="94"/>
    </row>
    <row r="342" spans="2:6" x14ac:dyDescent="0.2">
      <c r="B342" s="49"/>
      <c r="C342" s="49"/>
      <c r="D342" s="49"/>
      <c r="E342" s="49"/>
      <c r="F342" s="94"/>
    </row>
    <row r="343" spans="2:6" x14ac:dyDescent="0.2">
      <c r="B343" s="49"/>
      <c r="C343" s="49"/>
      <c r="D343" s="49"/>
      <c r="E343" s="49"/>
      <c r="F343" s="94"/>
    </row>
    <row r="344" spans="2:6" x14ac:dyDescent="0.2">
      <c r="B344" s="49"/>
      <c r="C344" s="49"/>
      <c r="D344" s="49"/>
      <c r="E344" s="49"/>
      <c r="F344" s="94"/>
    </row>
    <row r="345" spans="2:6" x14ac:dyDescent="0.2">
      <c r="B345" s="49"/>
      <c r="C345" s="49"/>
      <c r="D345" s="49"/>
      <c r="E345" s="49"/>
      <c r="F345" s="94"/>
    </row>
    <row r="346" spans="2:6" x14ac:dyDescent="0.2">
      <c r="B346" s="49"/>
      <c r="C346" s="49"/>
      <c r="D346" s="49"/>
      <c r="E346" s="49"/>
      <c r="F346" s="94"/>
    </row>
    <row r="347" spans="2:6" x14ac:dyDescent="0.2">
      <c r="B347" s="49"/>
      <c r="C347" s="49"/>
      <c r="D347" s="49"/>
      <c r="E347" s="49"/>
      <c r="F347" s="94"/>
    </row>
    <row r="348" spans="2:6" x14ac:dyDescent="0.2">
      <c r="B348" s="49"/>
      <c r="C348" s="49"/>
      <c r="D348" s="49"/>
      <c r="E348" s="49"/>
      <c r="F348" s="94"/>
    </row>
    <row r="349" spans="2:6" x14ac:dyDescent="0.2">
      <c r="B349" s="49"/>
      <c r="C349" s="49"/>
      <c r="D349" s="49"/>
      <c r="E349" s="49"/>
      <c r="F349" s="94"/>
    </row>
    <row r="350" spans="2:6" x14ac:dyDescent="0.2">
      <c r="B350" s="49"/>
      <c r="C350" s="49"/>
      <c r="D350" s="49"/>
      <c r="E350" s="49"/>
      <c r="F350" s="94"/>
    </row>
    <row r="351" spans="2:6" x14ac:dyDescent="0.2">
      <c r="B351" s="49"/>
      <c r="C351" s="49"/>
      <c r="D351" s="49"/>
      <c r="E351" s="49"/>
      <c r="F351" s="94"/>
    </row>
    <row r="352" spans="2:6" x14ac:dyDescent="0.2">
      <c r="B352" s="49"/>
      <c r="C352" s="49"/>
      <c r="D352" s="49"/>
      <c r="E352" s="49"/>
      <c r="F352" s="94"/>
    </row>
    <row r="353" spans="2:11" x14ac:dyDescent="0.2">
      <c r="B353" s="49"/>
      <c r="C353" s="49"/>
      <c r="D353" s="49"/>
      <c r="E353" s="49"/>
      <c r="F353" s="94"/>
    </row>
    <row r="354" spans="2:11" x14ac:dyDescent="0.2">
      <c r="B354" s="49"/>
      <c r="C354" s="49"/>
      <c r="D354" s="49"/>
      <c r="E354" s="49"/>
      <c r="F354" s="94"/>
    </row>
    <row r="355" spans="2:11" x14ac:dyDescent="0.2">
      <c r="B355" s="49"/>
      <c r="C355" s="49"/>
      <c r="D355" s="49"/>
      <c r="E355" s="49"/>
      <c r="F355" s="94"/>
    </row>
    <row r="356" spans="2:11" x14ac:dyDescent="0.2">
      <c r="B356" s="49"/>
      <c r="C356" s="49"/>
      <c r="D356" s="49"/>
      <c r="E356" s="49"/>
      <c r="F356" s="94"/>
    </row>
    <row r="357" spans="2:11" x14ac:dyDescent="0.2">
      <c r="B357" s="49"/>
      <c r="C357" s="49"/>
      <c r="D357" s="49"/>
      <c r="E357" s="49"/>
      <c r="F357" s="94"/>
    </row>
    <row r="358" spans="2:11" x14ac:dyDescent="0.2">
      <c r="B358" s="49"/>
      <c r="C358" s="49"/>
      <c r="D358" s="49"/>
      <c r="E358" s="49"/>
      <c r="F358" s="94"/>
    </row>
    <row r="359" spans="2:11" x14ac:dyDescent="0.2">
      <c r="B359" s="49"/>
      <c r="C359" s="49"/>
      <c r="D359" s="49"/>
      <c r="E359" s="49"/>
      <c r="F359" s="94"/>
    </row>
    <row r="360" spans="2:11" x14ac:dyDescent="0.2">
      <c r="B360" s="49"/>
      <c r="C360" s="49"/>
      <c r="D360" s="49"/>
      <c r="E360" s="49"/>
      <c r="F360" s="94"/>
    </row>
    <row r="361" spans="2:11" x14ac:dyDescent="0.2">
      <c r="B361" s="49"/>
      <c r="C361" s="49"/>
      <c r="D361" s="49"/>
      <c r="E361" s="49"/>
      <c r="F361" s="94"/>
    </row>
    <row r="362" spans="2:11" x14ac:dyDescent="0.2">
      <c r="B362" s="49"/>
      <c r="C362" s="49"/>
      <c r="D362" s="49"/>
      <c r="E362" s="49"/>
      <c r="F362" s="94"/>
    </row>
    <row r="363" spans="2:11" x14ac:dyDescent="0.2">
      <c r="B363" s="49"/>
      <c r="C363" s="49"/>
      <c r="D363" s="49"/>
      <c r="E363" s="49"/>
      <c r="F363" s="94"/>
    </row>
    <row r="364" spans="2:11" ht="15" x14ac:dyDescent="0.2">
      <c r="B364" s="49"/>
      <c r="C364" s="49"/>
      <c r="D364" s="49"/>
      <c r="E364" s="49"/>
      <c r="F364" s="94"/>
      <c r="K364" s="41"/>
    </row>
    <row r="365" spans="2:11" ht="15" x14ac:dyDescent="0.2">
      <c r="B365" s="49"/>
      <c r="C365" s="49"/>
      <c r="D365" s="49"/>
      <c r="E365" s="49"/>
      <c r="F365" s="94"/>
      <c r="K365" s="41"/>
    </row>
    <row r="366" spans="2:11" ht="15" x14ac:dyDescent="0.2">
      <c r="B366" s="49"/>
      <c r="C366" s="49"/>
      <c r="D366" s="49"/>
      <c r="E366" s="49"/>
      <c r="F366" s="94"/>
      <c r="K366" s="41"/>
    </row>
    <row r="367" spans="2:11" x14ac:dyDescent="0.2">
      <c r="B367" s="49"/>
      <c r="C367" s="49"/>
      <c r="D367" s="49"/>
      <c r="E367" s="49"/>
      <c r="F367" s="94"/>
    </row>
    <row r="368" spans="2:11" x14ac:dyDescent="0.2">
      <c r="B368" s="49"/>
      <c r="C368" s="49"/>
      <c r="D368" s="49"/>
      <c r="E368" s="49"/>
      <c r="F368" s="94"/>
    </row>
    <row r="369" spans="2:11" x14ac:dyDescent="0.2">
      <c r="B369" s="49"/>
      <c r="C369" s="49"/>
      <c r="D369" s="49"/>
      <c r="E369" s="49"/>
      <c r="F369" s="94"/>
      <c r="K369" s="44"/>
    </row>
    <row r="370" spans="2:11" x14ac:dyDescent="0.2">
      <c r="B370" s="49"/>
      <c r="C370" s="49"/>
      <c r="D370" s="49"/>
      <c r="E370" s="49"/>
      <c r="F370" s="94"/>
    </row>
    <row r="371" spans="2:11" x14ac:dyDescent="0.2">
      <c r="B371" s="49"/>
      <c r="C371" s="49"/>
      <c r="D371" s="49"/>
      <c r="E371" s="49"/>
      <c r="F371" s="94"/>
    </row>
    <row r="378" spans="2:11" s="41" customFormat="1" ht="15" x14ac:dyDescent="0.2">
      <c r="F378" s="93"/>
      <c r="K378"/>
    </row>
    <row r="379" spans="2:11" s="41" customFormat="1" ht="15" x14ac:dyDescent="0.2">
      <c r="F379" s="93"/>
      <c r="K379"/>
    </row>
    <row r="380" spans="2:11" s="41" customFormat="1" ht="15" x14ac:dyDescent="0.2">
      <c r="F380" s="93"/>
      <c r="K380"/>
    </row>
    <row r="383" spans="2:11" s="44" customFormat="1" x14ac:dyDescent="0.2">
      <c r="F383" s="91"/>
      <c r="K383"/>
    </row>
    <row r="386" spans="2:6" x14ac:dyDescent="0.2">
      <c r="B386" s="49"/>
      <c r="C386" s="49"/>
      <c r="D386" s="49"/>
      <c r="E386" s="49"/>
      <c r="F386" s="94"/>
    </row>
    <row r="387" spans="2:6" x14ac:dyDescent="0.2">
      <c r="B387" s="49"/>
      <c r="C387" s="49"/>
      <c r="D387" s="49"/>
      <c r="E387" s="49"/>
      <c r="F387" s="94"/>
    </row>
    <row r="388" spans="2:6" x14ac:dyDescent="0.2">
      <c r="B388" s="49"/>
      <c r="C388" s="49"/>
      <c r="D388" s="49"/>
      <c r="E388" s="49"/>
      <c r="F388" s="94"/>
    </row>
    <row r="389" spans="2:6" x14ac:dyDescent="0.2">
      <c r="B389" s="49"/>
      <c r="C389" s="49"/>
      <c r="D389" s="49"/>
      <c r="E389" s="49"/>
      <c r="F389" s="94"/>
    </row>
    <row r="390" spans="2:6" x14ac:dyDescent="0.2">
      <c r="B390" s="49"/>
      <c r="C390" s="49"/>
      <c r="D390" s="49"/>
      <c r="E390" s="49"/>
      <c r="F390" s="94"/>
    </row>
    <row r="391" spans="2:6" x14ac:dyDescent="0.2">
      <c r="B391" s="49"/>
      <c r="C391" s="49"/>
      <c r="D391" s="49"/>
      <c r="E391" s="49"/>
      <c r="F391" s="94"/>
    </row>
    <row r="392" spans="2:6" x14ac:dyDescent="0.2">
      <c r="B392" s="49"/>
      <c r="C392" s="49"/>
      <c r="D392" s="49"/>
      <c r="E392" s="49"/>
      <c r="F392" s="94"/>
    </row>
    <row r="393" spans="2:6" x14ac:dyDescent="0.2">
      <c r="B393" s="49"/>
      <c r="C393" s="49"/>
      <c r="D393" s="49"/>
      <c r="E393" s="49"/>
      <c r="F393" s="94"/>
    </row>
    <row r="394" spans="2:6" x14ac:dyDescent="0.2">
      <c r="B394" s="49"/>
      <c r="C394" s="49"/>
      <c r="D394" s="49"/>
      <c r="E394" s="49"/>
      <c r="F394" s="94"/>
    </row>
    <row r="395" spans="2:6" x14ac:dyDescent="0.2">
      <c r="B395" s="49"/>
      <c r="C395" s="49"/>
      <c r="D395" s="49"/>
      <c r="E395" s="49"/>
      <c r="F395" s="94"/>
    </row>
    <row r="396" spans="2:6" x14ac:dyDescent="0.2">
      <c r="B396" s="49"/>
      <c r="C396" s="49"/>
      <c r="D396" s="49"/>
      <c r="E396" s="49"/>
      <c r="F396" s="94"/>
    </row>
    <row r="397" spans="2:6" x14ac:dyDescent="0.2">
      <c r="B397" s="49"/>
      <c r="C397" s="49"/>
      <c r="D397" s="49"/>
      <c r="E397" s="49"/>
      <c r="F397" s="94"/>
    </row>
    <row r="398" spans="2:6" x14ac:dyDescent="0.2">
      <c r="B398" s="49"/>
      <c r="C398" s="49"/>
      <c r="D398" s="49"/>
      <c r="E398" s="49"/>
      <c r="F398" s="94"/>
    </row>
    <row r="399" spans="2:6" x14ac:dyDescent="0.2">
      <c r="B399" s="49"/>
      <c r="C399" s="49"/>
      <c r="D399" s="49"/>
      <c r="E399" s="49"/>
      <c r="F399" s="94"/>
    </row>
    <row r="400" spans="2:6" x14ac:dyDescent="0.2">
      <c r="B400" s="49"/>
      <c r="C400" s="49"/>
      <c r="D400" s="49"/>
      <c r="E400" s="49"/>
      <c r="F400" s="94"/>
    </row>
    <row r="401" spans="2:11" x14ac:dyDescent="0.2">
      <c r="B401" s="49"/>
      <c r="C401" s="49"/>
      <c r="D401" s="49"/>
      <c r="E401" s="49"/>
      <c r="F401" s="94"/>
    </row>
    <row r="402" spans="2:11" x14ac:dyDescent="0.2">
      <c r="B402" s="49"/>
      <c r="C402" s="49"/>
      <c r="D402" s="49"/>
      <c r="E402" s="49"/>
      <c r="F402" s="94"/>
    </row>
    <row r="403" spans="2:11" x14ac:dyDescent="0.2">
      <c r="B403" s="49"/>
      <c r="C403" s="49"/>
      <c r="D403" s="49"/>
      <c r="E403" s="49"/>
      <c r="F403" s="94"/>
    </row>
    <row r="404" spans="2:11" x14ac:dyDescent="0.2">
      <c r="B404" s="49"/>
      <c r="C404" s="49"/>
      <c r="D404" s="49"/>
      <c r="E404" s="49"/>
      <c r="F404" s="94"/>
    </row>
    <row r="405" spans="2:11" x14ac:dyDescent="0.2">
      <c r="B405" s="49"/>
      <c r="C405" s="49"/>
      <c r="D405" s="49"/>
      <c r="E405" s="49"/>
      <c r="F405" s="94"/>
    </row>
    <row r="406" spans="2:11" x14ac:dyDescent="0.2">
      <c r="B406" s="49"/>
      <c r="C406" s="49"/>
      <c r="D406" s="49"/>
      <c r="E406" s="49"/>
      <c r="F406" s="94"/>
    </row>
    <row r="407" spans="2:11" x14ac:dyDescent="0.2">
      <c r="B407" s="49"/>
      <c r="C407" s="49"/>
      <c r="D407" s="49"/>
      <c r="E407" s="49"/>
      <c r="F407" s="94"/>
    </row>
    <row r="408" spans="2:11" x14ac:dyDescent="0.2">
      <c r="B408" s="49"/>
      <c r="C408" s="49"/>
      <c r="D408" s="49"/>
      <c r="E408" s="49"/>
      <c r="F408" s="94"/>
    </row>
    <row r="409" spans="2:11" x14ac:dyDescent="0.2">
      <c r="B409" s="49"/>
      <c r="C409" s="49"/>
      <c r="D409" s="49"/>
      <c r="E409" s="49"/>
      <c r="F409" s="94"/>
    </row>
    <row r="410" spans="2:11" x14ac:dyDescent="0.2">
      <c r="B410" s="49"/>
      <c r="C410" s="49"/>
      <c r="D410" s="49"/>
      <c r="E410" s="49"/>
      <c r="F410" s="94"/>
    </row>
    <row r="411" spans="2:11" x14ac:dyDescent="0.2">
      <c r="B411" s="49"/>
      <c r="C411" s="49"/>
      <c r="D411" s="49"/>
      <c r="E411" s="49"/>
      <c r="F411" s="94"/>
    </row>
    <row r="412" spans="2:11" x14ac:dyDescent="0.2">
      <c r="B412" s="49"/>
      <c r="C412" s="49"/>
      <c r="D412" s="49"/>
      <c r="E412" s="49"/>
      <c r="F412" s="94"/>
    </row>
    <row r="413" spans="2:11" x14ac:dyDescent="0.2">
      <c r="B413" s="49"/>
      <c r="C413" s="49"/>
      <c r="D413" s="49"/>
      <c r="E413" s="49"/>
      <c r="F413" s="94"/>
    </row>
    <row r="414" spans="2:11" x14ac:dyDescent="0.2">
      <c r="B414" s="49"/>
      <c r="C414" s="49"/>
      <c r="D414" s="49"/>
      <c r="E414" s="49"/>
      <c r="F414" s="94"/>
    </row>
    <row r="415" spans="2:11" x14ac:dyDescent="0.2">
      <c r="B415" s="49"/>
      <c r="C415" s="49"/>
      <c r="D415" s="49"/>
      <c r="E415" s="49"/>
      <c r="F415" s="94"/>
    </row>
    <row r="416" spans="2:11" ht="15" x14ac:dyDescent="0.2">
      <c r="B416" s="49"/>
      <c r="C416" s="49"/>
      <c r="D416" s="49"/>
      <c r="E416" s="49"/>
      <c r="F416" s="94"/>
      <c r="K416" s="41"/>
    </row>
    <row r="417" spans="2:11" ht="15" x14ac:dyDescent="0.2">
      <c r="B417" s="49"/>
      <c r="C417" s="49"/>
      <c r="D417" s="49"/>
      <c r="E417" s="49"/>
      <c r="F417" s="94"/>
      <c r="K417" s="41"/>
    </row>
    <row r="418" spans="2:11" ht="15" x14ac:dyDescent="0.2">
      <c r="B418" s="49"/>
      <c r="C418" s="49"/>
      <c r="D418" s="49"/>
      <c r="E418" s="49"/>
      <c r="F418" s="94"/>
      <c r="K418" s="41"/>
    </row>
    <row r="419" spans="2:11" x14ac:dyDescent="0.2">
      <c r="B419" s="49"/>
      <c r="C419" s="49"/>
      <c r="D419" s="49"/>
      <c r="E419" s="49"/>
      <c r="F419" s="94"/>
    </row>
    <row r="420" spans="2:11" x14ac:dyDescent="0.2">
      <c r="B420" s="49"/>
      <c r="C420" s="49"/>
      <c r="D420" s="49"/>
      <c r="E420" s="49"/>
      <c r="F420" s="94"/>
    </row>
    <row r="421" spans="2:11" x14ac:dyDescent="0.2">
      <c r="B421" s="49"/>
      <c r="C421" s="49"/>
      <c r="D421" s="49"/>
      <c r="E421" s="49"/>
      <c r="F421" s="94"/>
      <c r="K421" s="44"/>
    </row>
    <row r="422" spans="2:11" x14ac:dyDescent="0.2">
      <c r="B422" s="49"/>
      <c r="C422" s="49"/>
      <c r="D422" s="49"/>
      <c r="E422" s="49"/>
      <c r="F422" s="94"/>
    </row>
    <row r="423" spans="2:11" x14ac:dyDescent="0.2">
      <c r="B423" s="49"/>
      <c r="C423" s="49"/>
      <c r="D423" s="49"/>
      <c r="E423" s="49"/>
      <c r="F423" s="94"/>
    </row>
    <row r="424" spans="2:11" x14ac:dyDescent="0.2">
      <c r="B424" s="49"/>
      <c r="C424" s="49"/>
      <c r="D424" s="49"/>
      <c r="E424" s="49"/>
      <c r="F424" s="94"/>
    </row>
    <row r="425" spans="2:11" x14ac:dyDescent="0.2">
      <c r="B425" s="49"/>
      <c r="C425" s="49"/>
      <c r="D425" s="49"/>
      <c r="E425" s="49"/>
      <c r="F425" s="94"/>
    </row>
    <row r="426" spans="2:11" x14ac:dyDescent="0.2">
      <c r="B426" s="49"/>
      <c r="C426" s="49"/>
      <c r="D426" s="49"/>
      <c r="E426" s="49"/>
      <c r="F426" s="94"/>
    </row>
    <row r="427" spans="2:11" x14ac:dyDescent="0.2">
      <c r="B427" s="49"/>
      <c r="C427" s="49"/>
      <c r="D427" s="49"/>
      <c r="E427" s="49"/>
      <c r="F427" s="94"/>
    </row>
    <row r="428" spans="2:11" x14ac:dyDescent="0.2">
      <c r="B428" s="49"/>
      <c r="C428" s="49"/>
      <c r="D428" s="49"/>
      <c r="E428" s="49"/>
      <c r="F428" s="94"/>
    </row>
    <row r="429" spans="2:11" x14ac:dyDescent="0.2">
      <c r="B429" s="49"/>
      <c r="C429" s="49"/>
      <c r="D429" s="49"/>
      <c r="E429" s="49"/>
      <c r="F429" s="94"/>
    </row>
    <row r="430" spans="2:11" s="41" customFormat="1" ht="15" x14ac:dyDescent="0.2">
      <c r="B430" s="49"/>
      <c r="C430" s="49"/>
      <c r="D430" s="49"/>
      <c r="E430" s="49"/>
      <c r="F430" s="94"/>
      <c r="K430"/>
    </row>
    <row r="431" spans="2:11" s="41" customFormat="1" ht="15" x14ac:dyDescent="0.2">
      <c r="B431" s="49"/>
      <c r="C431" s="49"/>
      <c r="D431" s="49"/>
      <c r="E431" s="49"/>
      <c r="F431" s="94"/>
      <c r="K431"/>
    </row>
    <row r="432" spans="2:11" s="41" customFormat="1" ht="15" x14ac:dyDescent="0.2">
      <c r="B432" s="49"/>
      <c r="C432" s="49"/>
      <c r="D432" s="49"/>
      <c r="E432" s="49"/>
      <c r="F432" s="94"/>
      <c r="K432"/>
    </row>
    <row r="433" spans="2:11" x14ac:dyDescent="0.2">
      <c r="B433" s="49"/>
      <c r="C433" s="49"/>
      <c r="D433" s="49"/>
      <c r="E433" s="49"/>
      <c r="F433" s="94"/>
    </row>
    <row r="434" spans="2:11" x14ac:dyDescent="0.2">
      <c r="B434" s="49"/>
      <c r="C434" s="49"/>
      <c r="D434" s="49"/>
      <c r="E434" s="49"/>
      <c r="F434" s="94"/>
    </row>
    <row r="435" spans="2:11" s="44" customFormat="1" x14ac:dyDescent="0.2">
      <c r="F435" s="91"/>
      <c r="K435"/>
    </row>
    <row r="436" spans="2:11" x14ac:dyDescent="0.2">
      <c r="B436" s="49"/>
      <c r="C436" s="49"/>
      <c r="D436" s="49"/>
      <c r="E436" s="49"/>
      <c r="F436" s="94"/>
    </row>
    <row r="437" spans="2:11" x14ac:dyDescent="0.2">
      <c r="B437" s="49"/>
      <c r="C437" s="49"/>
      <c r="D437" s="49"/>
      <c r="E437" s="49"/>
      <c r="F437" s="94"/>
    </row>
    <row r="438" spans="2:11" x14ac:dyDescent="0.2">
      <c r="B438" s="49"/>
      <c r="C438" s="49"/>
      <c r="D438" s="49"/>
      <c r="E438" s="49"/>
      <c r="F438" s="94"/>
    </row>
    <row r="439" spans="2:11" x14ac:dyDescent="0.2">
      <c r="B439" s="49"/>
      <c r="C439" s="49"/>
      <c r="D439" s="49"/>
      <c r="E439" s="49"/>
      <c r="F439" s="94"/>
    </row>
    <row r="440" spans="2:11" x14ac:dyDescent="0.2">
      <c r="B440" s="49"/>
      <c r="C440" s="49"/>
      <c r="D440" s="49"/>
      <c r="E440" s="49"/>
      <c r="F440" s="94"/>
    </row>
    <row r="441" spans="2:11" x14ac:dyDescent="0.2">
      <c r="B441" s="49"/>
      <c r="C441" s="49"/>
      <c r="D441" s="49"/>
      <c r="E441" s="49"/>
      <c r="F441" s="94"/>
    </row>
    <row r="442" spans="2:11" x14ac:dyDescent="0.2">
      <c r="B442" s="49"/>
      <c r="C442" s="49"/>
      <c r="D442" s="49"/>
      <c r="E442" s="49"/>
      <c r="F442" s="94"/>
    </row>
    <row r="443" spans="2:11" x14ac:dyDescent="0.2">
      <c r="B443" s="49"/>
      <c r="C443" s="49"/>
      <c r="D443" s="49"/>
      <c r="E443" s="49"/>
      <c r="F443" s="94"/>
    </row>
    <row r="444" spans="2:11" x14ac:dyDescent="0.2">
      <c r="B444" s="49"/>
      <c r="C444" s="49"/>
      <c r="D444" s="49"/>
      <c r="E444" s="49"/>
      <c r="F444" s="94"/>
    </row>
    <row r="445" spans="2:11" x14ac:dyDescent="0.2">
      <c r="B445" s="49"/>
      <c r="C445" s="49"/>
      <c r="D445" s="49"/>
      <c r="E445" s="49"/>
      <c r="F445" s="94"/>
    </row>
    <row r="446" spans="2:11" x14ac:dyDescent="0.2">
      <c r="B446" s="49"/>
      <c r="C446" s="49"/>
      <c r="D446" s="49"/>
      <c r="E446" s="49"/>
      <c r="F446" s="94"/>
    </row>
    <row r="447" spans="2:11" x14ac:dyDescent="0.2">
      <c r="B447" s="49"/>
      <c r="C447" s="49"/>
      <c r="D447" s="49"/>
      <c r="E447" s="49"/>
      <c r="F447" s="94"/>
    </row>
    <row r="448" spans="2:11" x14ac:dyDescent="0.2">
      <c r="B448" s="49"/>
      <c r="C448" s="49"/>
      <c r="D448" s="49"/>
      <c r="E448" s="49"/>
      <c r="F448" s="94"/>
    </row>
    <row r="449" spans="2:6" x14ac:dyDescent="0.2">
      <c r="B449" s="49"/>
      <c r="C449" s="49"/>
      <c r="D449" s="49"/>
      <c r="E449" s="49"/>
      <c r="F449" s="94"/>
    </row>
    <row r="450" spans="2:6" x14ac:dyDescent="0.2">
      <c r="B450" s="49"/>
      <c r="C450" s="49"/>
      <c r="D450" s="49"/>
      <c r="E450" s="49"/>
      <c r="F450" s="94"/>
    </row>
    <row r="451" spans="2:6" x14ac:dyDescent="0.2">
      <c r="B451" s="49"/>
      <c r="C451" s="49"/>
      <c r="D451" s="49"/>
      <c r="E451" s="49"/>
      <c r="F451" s="94"/>
    </row>
    <row r="452" spans="2:6" x14ac:dyDescent="0.2">
      <c r="B452" s="49"/>
      <c r="C452" s="49"/>
      <c r="D452" s="49"/>
      <c r="E452" s="49"/>
      <c r="F452" s="94"/>
    </row>
    <row r="453" spans="2:6" x14ac:dyDescent="0.2">
      <c r="B453" s="49"/>
      <c r="C453" s="49"/>
      <c r="D453" s="49"/>
      <c r="E453" s="49"/>
      <c r="F453" s="94"/>
    </row>
    <row r="454" spans="2:6" x14ac:dyDescent="0.2">
      <c r="B454" s="49"/>
      <c r="C454" s="49"/>
      <c r="D454" s="49"/>
      <c r="E454" s="49"/>
      <c r="F454" s="94"/>
    </row>
    <row r="455" spans="2:6" x14ac:dyDescent="0.2">
      <c r="B455" s="49"/>
      <c r="C455" s="49"/>
      <c r="D455" s="49"/>
      <c r="E455" s="49"/>
      <c r="F455" s="94"/>
    </row>
    <row r="456" spans="2:6" x14ac:dyDescent="0.2">
      <c r="B456" s="49"/>
      <c r="C456" s="49"/>
      <c r="D456" s="49"/>
      <c r="E456" s="49"/>
      <c r="F456" s="94"/>
    </row>
    <row r="457" spans="2:6" x14ac:dyDescent="0.2">
      <c r="B457" s="49"/>
      <c r="C457" s="49"/>
      <c r="D457" s="49"/>
      <c r="E457" s="49"/>
      <c r="F457" s="94"/>
    </row>
    <row r="458" spans="2:6" x14ac:dyDescent="0.2">
      <c r="B458" s="49"/>
      <c r="C458" s="49"/>
      <c r="D458" s="49"/>
      <c r="E458" s="49"/>
      <c r="F458" s="94"/>
    </row>
    <row r="459" spans="2:6" x14ac:dyDescent="0.2">
      <c r="B459" s="49"/>
      <c r="C459" s="49"/>
      <c r="D459" s="49"/>
      <c r="E459" s="49"/>
      <c r="F459" s="94"/>
    </row>
    <row r="460" spans="2:6" x14ac:dyDescent="0.2">
      <c r="B460" s="49"/>
      <c r="C460" s="49"/>
      <c r="D460" s="49"/>
      <c r="E460" s="49"/>
      <c r="F460" s="94"/>
    </row>
    <row r="461" spans="2:6" x14ac:dyDescent="0.2">
      <c r="B461" s="49"/>
      <c r="C461" s="49"/>
      <c r="D461" s="49"/>
      <c r="E461" s="49"/>
      <c r="F461" s="94"/>
    </row>
    <row r="462" spans="2:6" x14ac:dyDescent="0.2">
      <c r="B462" s="49"/>
      <c r="C462" s="49"/>
      <c r="D462" s="49"/>
      <c r="E462" s="49"/>
      <c r="F462" s="94"/>
    </row>
    <row r="463" spans="2:6" x14ac:dyDescent="0.2">
      <c r="B463" s="49"/>
      <c r="C463" s="49"/>
      <c r="D463" s="49"/>
      <c r="E463" s="49"/>
      <c r="F463" s="94"/>
    </row>
    <row r="464" spans="2:6" x14ac:dyDescent="0.2">
      <c r="B464" s="49"/>
      <c r="C464" s="49"/>
      <c r="D464" s="49"/>
      <c r="E464" s="49"/>
      <c r="F464" s="94"/>
    </row>
    <row r="465" spans="2:11" x14ac:dyDescent="0.2">
      <c r="B465" s="49"/>
      <c r="C465" s="49"/>
      <c r="D465" s="49"/>
      <c r="E465" s="49"/>
      <c r="F465" s="94"/>
    </row>
    <row r="466" spans="2:11" x14ac:dyDescent="0.2">
      <c r="B466" s="49"/>
      <c r="C466" s="49"/>
      <c r="D466" s="49"/>
      <c r="E466" s="49"/>
      <c r="F466" s="94"/>
    </row>
    <row r="467" spans="2:11" x14ac:dyDescent="0.2">
      <c r="B467" s="49"/>
      <c r="C467" s="49"/>
      <c r="D467" s="49"/>
      <c r="E467" s="49"/>
      <c r="F467" s="94"/>
    </row>
    <row r="468" spans="2:11" ht="15" x14ac:dyDescent="0.2">
      <c r="B468" s="49"/>
      <c r="C468" s="49"/>
      <c r="D468" s="49"/>
      <c r="E468" s="49"/>
      <c r="F468" s="94"/>
      <c r="K468" s="41"/>
    </row>
    <row r="469" spans="2:11" ht="15" x14ac:dyDescent="0.2">
      <c r="B469" s="49"/>
      <c r="C469" s="49"/>
      <c r="D469" s="49"/>
      <c r="E469" s="49"/>
      <c r="F469" s="94"/>
      <c r="K469" s="41"/>
    </row>
    <row r="470" spans="2:11" ht="15" x14ac:dyDescent="0.2">
      <c r="B470" s="49"/>
      <c r="C470" s="49"/>
      <c r="D470" s="49"/>
      <c r="E470" s="49"/>
      <c r="F470" s="94"/>
      <c r="K470" s="41"/>
    </row>
    <row r="471" spans="2:11" x14ac:dyDescent="0.2">
      <c r="B471" s="49"/>
      <c r="C471" s="49"/>
      <c r="D471" s="49"/>
      <c r="E471" s="49"/>
      <c r="F471" s="94"/>
    </row>
    <row r="472" spans="2:11" x14ac:dyDescent="0.2">
      <c r="B472" s="49"/>
      <c r="C472" s="49"/>
      <c r="D472" s="49"/>
      <c r="E472" s="49"/>
      <c r="F472" s="94"/>
    </row>
    <row r="473" spans="2:11" x14ac:dyDescent="0.2">
      <c r="B473" s="49"/>
      <c r="C473" s="49"/>
      <c r="D473" s="49"/>
      <c r="E473" s="49"/>
      <c r="F473" s="94"/>
      <c r="K473" s="44"/>
    </row>
    <row r="474" spans="2:11" x14ac:dyDescent="0.2">
      <c r="B474" s="49"/>
      <c r="C474" s="49"/>
      <c r="D474" s="49"/>
      <c r="E474" s="49"/>
      <c r="F474" s="94"/>
    </row>
    <row r="475" spans="2:11" x14ac:dyDescent="0.2">
      <c r="B475" s="49"/>
      <c r="C475" s="49"/>
      <c r="D475" s="49"/>
      <c r="E475" s="49"/>
      <c r="F475" s="94"/>
    </row>
    <row r="482" spans="2:11" s="41" customFormat="1" ht="15" x14ac:dyDescent="0.2">
      <c r="F482" s="93"/>
      <c r="K482"/>
    </row>
    <row r="483" spans="2:11" s="41" customFormat="1" ht="15" x14ac:dyDescent="0.2">
      <c r="F483" s="93"/>
      <c r="K483"/>
    </row>
    <row r="484" spans="2:11" s="41" customFormat="1" ht="15" x14ac:dyDescent="0.2">
      <c r="F484" s="93"/>
      <c r="K484"/>
    </row>
    <row r="487" spans="2:11" s="44" customFormat="1" x14ac:dyDescent="0.2">
      <c r="F487" s="91"/>
      <c r="K487"/>
    </row>
    <row r="490" spans="2:11" x14ac:dyDescent="0.2">
      <c r="B490" s="49"/>
      <c r="C490" s="49"/>
      <c r="D490" s="49"/>
      <c r="E490" s="49"/>
      <c r="F490" s="94"/>
    </row>
    <row r="491" spans="2:11" x14ac:dyDescent="0.2">
      <c r="B491" s="49"/>
      <c r="C491" s="49"/>
      <c r="D491" s="49"/>
      <c r="E491" s="49"/>
      <c r="F491" s="94"/>
    </row>
    <row r="492" spans="2:11" x14ac:dyDescent="0.2">
      <c r="B492" s="49"/>
      <c r="C492" s="49"/>
      <c r="D492" s="49"/>
      <c r="E492" s="49"/>
      <c r="F492" s="94"/>
    </row>
    <row r="493" spans="2:11" x14ac:dyDescent="0.2">
      <c r="B493" s="49"/>
      <c r="C493" s="49"/>
      <c r="D493" s="49"/>
      <c r="E493" s="49"/>
      <c r="F493" s="94"/>
    </row>
    <row r="494" spans="2:11" x14ac:dyDescent="0.2">
      <c r="B494" s="49"/>
      <c r="C494" s="49"/>
      <c r="D494" s="49"/>
      <c r="E494" s="49"/>
      <c r="F494" s="94"/>
    </row>
    <row r="495" spans="2:11" x14ac:dyDescent="0.2">
      <c r="B495" s="49"/>
      <c r="C495" s="49"/>
      <c r="D495" s="49"/>
      <c r="E495" s="49"/>
      <c r="F495" s="94"/>
    </row>
    <row r="496" spans="2:11" x14ac:dyDescent="0.2">
      <c r="B496" s="49"/>
      <c r="C496" s="49"/>
      <c r="D496" s="49"/>
      <c r="E496" s="49"/>
      <c r="F496" s="94"/>
    </row>
    <row r="497" spans="2:6" x14ac:dyDescent="0.2">
      <c r="B497" s="49"/>
      <c r="C497" s="49"/>
      <c r="D497" s="49"/>
      <c r="E497" s="49"/>
      <c r="F497" s="94"/>
    </row>
    <row r="498" spans="2:6" x14ac:dyDescent="0.2">
      <c r="B498" s="49"/>
      <c r="C498" s="49"/>
      <c r="D498" s="49"/>
      <c r="E498" s="49"/>
      <c r="F498" s="94"/>
    </row>
    <row r="499" spans="2:6" x14ac:dyDescent="0.2">
      <c r="B499" s="49"/>
      <c r="C499" s="49"/>
      <c r="D499" s="49"/>
      <c r="E499" s="49"/>
      <c r="F499" s="94"/>
    </row>
    <row r="500" spans="2:6" x14ac:dyDescent="0.2">
      <c r="B500" s="49"/>
      <c r="C500" s="49"/>
      <c r="D500" s="49"/>
      <c r="E500" s="49"/>
      <c r="F500" s="94"/>
    </row>
    <row r="501" spans="2:6" x14ac:dyDescent="0.2">
      <c r="B501" s="49"/>
      <c r="C501" s="49"/>
      <c r="D501" s="49"/>
      <c r="E501" s="49"/>
      <c r="F501" s="94"/>
    </row>
    <row r="502" spans="2:6" x14ac:dyDescent="0.2">
      <c r="B502" s="49"/>
      <c r="C502" s="49"/>
      <c r="D502" s="49"/>
      <c r="E502" s="49"/>
      <c r="F502" s="94"/>
    </row>
    <row r="503" spans="2:6" x14ac:dyDescent="0.2">
      <c r="B503" s="49"/>
      <c r="C503" s="49"/>
      <c r="D503" s="49"/>
      <c r="E503" s="49"/>
      <c r="F503" s="94"/>
    </row>
    <row r="504" spans="2:6" x14ac:dyDescent="0.2">
      <c r="B504" s="49"/>
      <c r="C504" s="49"/>
      <c r="D504" s="49"/>
      <c r="E504" s="49"/>
      <c r="F504" s="94"/>
    </row>
    <row r="505" spans="2:6" x14ac:dyDescent="0.2">
      <c r="B505" s="49"/>
      <c r="C505" s="49"/>
      <c r="D505" s="49"/>
      <c r="E505" s="49"/>
      <c r="F505" s="94"/>
    </row>
    <row r="506" spans="2:6" x14ac:dyDescent="0.2">
      <c r="B506" s="49"/>
      <c r="C506" s="49"/>
      <c r="D506" s="49"/>
      <c r="E506" s="49"/>
      <c r="F506" s="94"/>
    </row>
    <row r="507" spans="2:6" x14ac:dyDescent="0.2">
      <c r="B507" s="49"/>
      <c r="C507" s="49"/>
      <c r="D507" s="49"/>
      <c r="E507" s="49"/>
      <c r="F507" s="94"/>
    </row>
    <row r="508" spans="2:6" x14ac:dyDescent="0.2">
      <c r="B508" s="49"/>
      <c r="C508" s="49"/>
      <c r="D508" s="49"/>
      <c r="E508" s="49"/>
      <c r="F508" s="94"/>
    </row>
    <row r="509" spans="2:6" x14ac:dyDescent="0.2">
      <c r="B509" s="49"/>
      <c r="C509" s="49"/>
      <c r="D509" s="49"/>
      <c r="E509" s="49"/>
      <c r="F509" s="94"/>
    </row>
    <row r="510" spans="2:6" x14ac:dyDescent="0.2">
      <c r="B510" s="49"/>
      <c r="C510" s="49"/>
      <c r="D510" s="49"/>
      <c r="E510" s="49"/>
      <c r="F510" s="94"/>
    </row>
    <row r="511" spans="2:6" x14ac:dyDescent="0.2">
      <c r="B511" s="49"/>
      <c r="C511" s="49"/>
      <c r="D511" s="49"/>
      <c r="E511" s="49"/>
      <c r="F511" s="94"/>
    </row>
    <row r="512" spans="2:6" x14ac:dyDescent="0.2">
      <c r="B512" s="49"/>
      <c r="C512" s="49"/>
      <c r="D512" s="49"/>
      <c r="E512" s="49"/>
      <c r="F512" s="94"/>
    </row>
    <row r="513" spans="2:11" x14ac:dyDescent="0.2">
      <c r="B513" s="49"/>
      <c r="C513" s="49"/>
      <c r="D513" s="49"/>
      <c r="E513" s="49"/>
      <c r="F513" s="94"/>
    </row>
    <row r="514" spans="2:11" x14ac:dyDescent="0.2">
      <c r="B514" s="49"/>
      <c r="C514" s="49"/>
      <c r="D514" s="49"/>
      <c r="E514" s="49"/>
      <c r="F514" s="94"/>
    </row>
    <row r="515" spans="2:11" x14ac:dyDescent="0.2">
      <c r="B515" s="49"/>
      <c r="C515" s="49"/>
      <c r="D515" s="49"/>
      <c r="E515" s="49"/>
      <c r="F515" s="94"/>
    </row>
    <row r="516" spans="2:11" x14ac:dyDescent="0.2">
      <c r="B516" s="49"/>
      <c r="C516" s="49"/>
      <c r="D516" s="49"/>
      <c r="E516" s="49"/>
      <c r="F516" s="94"/>
    </row>
    <row r="517" spans="2:11" x14ac:dyDescent="0.2">
      <c r="B517" s="49"/>
      <c r="C517" s="49"/>
      <c r="D517" s="49"/>
      <c r="E517" s="49"/>
      <c r="F517" s="94"/>
    </row>
    <row r="518" spans="2:11" x14ac:dyDescent="0.2">
      <c r="B518" s="49"/>
      <c r="C518" s="49"/>
      <c r="D518" s="49"/>
      <c r="E518" s="49"/>
      <c r="F518" s="94"/>
    </row>
    <row r="519" spans="2:11" x14ac:dyDescent="0.2">
      <c r="B519" s="49"/>
      <c r="C519" s="49"/>
      <c r="D519" s="49"/>
      <c r="E519" s="49"/>
      <c r="F519" s="94"/>
    </row>
    <row r="520" spans="2:11" ht="15" x14ac:dyDescent="0.2">
      <c r="B520" s="49"/>
      <c r="C520" s="49"/>
      <c r="D520" s="49"/>
      <c r="E520" s="49"/>
      <c r="F520" s="94"/>
      <c r="K520" s="41"/>
    </row>
    <row r="521" spans="2:11" ht="15" x14ac:dyDescent="0.2">
      <c r="B521" s="49"/>
      <c r="C521" s="49"/>
      <c r="D521" s="49"/>
      <c r="E521" s="49"/>
      <c r="F521" s="94"/>
      <c r="K521" s="41"/>
    </row>
    <row r="522" spans="2:11" ht="15" x14ac:dyDescent="0.2">
      <c r="B522" s="49"/>
      <c r="C522" s="49"/>
      <c r="D522" s="49"/>
      <c r="E522" s="49"/>
      <c r="F522" s="94"/>
      <c r="K522" s="41"/>
    </row>
    <row r="523" spans="2:11" x14ac:dyDescent="0.2">
      <c r="B523" s="49"/>
      <c r="C523" s="49"/>
      <c r="D523" s="49"/>
      <c r="E523" s="49"/>
      <c r="F523" s="94"/>
    </row>
    <row r="524" spans="2:11" x14ac:dyDescent="0.2">
      <c r="B524" s="49"/>
      <c r="C524" s="49"/>
      <c r="D524" s="49"/>
      <c r="E524" s="49"/>
      <c r="F524" s="94"/>
    </row>
    <row r="525" spans="2:11" x14ac:dyDescent="0.2">
      <c r="B525" s="49"/>
      <c r="C525" s="49"/>
      <c r="D525" s="49"/>
      <c r="E525" s="49"/>
      <c r="F525" s="94"/>
      <c r="K525" s="44"/>
    </row>
    <row r="526" spans="2:11" x14ac:dyDescent="0.2">
      <c r="B526" s="49"/>
      <c r="C526" s="49"/>
      <c r="D526" s="49"/>
      <c r="E526" s="49"/>
      <c r="F526" s="94"/>
    </row>
    <row r="527" spans="2:11" x14ac:dyDescent="0.2">
      <c r="B527" s="49"/>
      <c r="C527" s="49"/>
      <c r="D527" s="49"/>
      <c r="E527" s="49"/>
      <c r="F527" s="94"/>
    </row>
    <row r="528" spans="2:11" x14ac:dyDescent="0.2">
      <c r="B528" s="49"/>
      <c r="C528" s="49"/>
      <c r="D528" s="49"/>
      <c r="E528" s="49"/>
      <c r="F528" s="94"/>
    </row>
    <row r="529" spans="2:11" x14ac:dyDescent="0.2">
      <c r="B529" s="49"/>
      <c r="C529" s="49"/>
      <c r="D529" s="49"/>
      <c r="E529" s="49"/>
      <c r="F529" s="94"/>
    </row>
    <row r="530" spans="2:11" x14ac:dyDescent="0.2">
      <c r="B530" s="49"/>
      <c r="C530" s="49"/>
      <c r="D530" s="49"/>
      <c r="E530" s="49"/>
      <c r="F530" s="94"/>
    </row>
    <row r="531" spans="2:11" x14ac:dyDescent="0.2">
      <c r="B531" s="49"/>
      <c r="C531" s="49"/>
      <c r="D531" s="49"/>
      <c r="E531" s="49"/>
      <c r="F531" s="94"/>
    </row>
    <row r="532" spans="2:11" x14ac:dyDescent="0.2">
      <c r="B532" s="49"/>
      <c r="C532" s="49"/>
      <c r="D532" s="49"/>
      <c r="E532" s="49"/>
      <c r="F532" s="94"/>
    </row>
    <row r="533" spans="2:11" x14ac:dyDescent="0.2">
      <c r="B533" s="49"/>
      <c r="C533" s="49"/>
      <c r="D533" s="49"/>
      <c r="E533" s="49"/>
      <c r="F533" s="94"/>
    </row>
    <row r="534" spans="2:11" s="41" customFormat="1" ht="15" x14ac:dyDescent="0.2">
      <c r="B534" s="49"/>
      <c r="C534" s="49"/>
      <c r="D534" s="49"/>
      <c r="E534" s="49"/>
      <c r="F534" s="94"/>
      <c r="K534"/>
    </row>
    <row r="535" spans="2:11" s="41" customFormat="1" ht="15" x14ac:dyDescent="0.2">
      <c r="B535" s="49"/>
      <c r="C535" s="49"/>
      <c r="D535" s="49"/>
      <c r="E535" s="49"/>
      <c r="F535" s="94"/>
      <c r="K535"/>
    </row>
    <row r="536" spans="2:11" s="41" customFormat="1" ht="15" x14ac:dyDescent="0.2">
      <c r="B536" s="49"/>
      <c r="C536" s="49"/>
      <c r="D536" s="49"/>
      <c r="E536" s="49"/>
      <c r="F536" s="94"/>
      <c r="K536"/>
    </row>
    <row r="537" spans="2:11" x14ac:dyDescent="0.2">
      <c r="B537" s="49"/>
      <c r="C537" s="49"/>
      <c r="D537" s="49"/>
      <c r="E537" s="49"/>
      <c r="F537" s="94"/>
    </row>
    <row r="538" spans="2:11" x14ac:dyDescent="0.2">
      <c r="B538" s="49"/>
      <c r="C538" s="49"/>
      <c r="D538" s="49"/>
      <c r="E538" s="49"/>
      <c r="F538" s="94"/>
    </row>
    <row r="539" spans="2:11" s="44" customFormat="1" x14ac:dyDescent="0.2">
      <c r="F539" s="91"/>
      <c r="K539"/>
    </row>
    <row r="540" spans="2:11" x14ac:dyDescent="0.2">
      <c r="B540" s="49"/>
      <c r="C540" s="49"/>
      <c r="D540" s="49"/>
      <c r="E540" s="49"/>
      <c r="F540" s="94"/>
    </row>
    <row r="541" spans="2:11" x14ac:dyDescent="0.2">
      <c r="B541" s="49"/>
      <c r="C541" s="49"/>
      <c r="D541" s="49"/>
      <c r="E541" s="49"/>
      <c r="F541" s="94"/>
    </row>
    <row r="542" spans="2:11" x14ac:dyDescent="0.2">
      <c r="B542" s="49"/>
      <c r="C542" s="49"/>
      <c r="D542" s="49"/>
      <c r="E542" s="49"/>
      <c r="F542" s="94"/>
    </row>
    <row r="543" spans="2:11" x14ac:dyDescent="0.2">
      <c r="B543" s="49"/>
      <c r="C543" s="49"/>
      <c r="D543" s="49"/>
      <c r="E543" s="49"/>
      <c r="F543" s="94"/>
    </row>
    <row r="544" spans="2:11" x14ac:dyDescent="0.2">
      <c r="B544" s="49"/>
      <c r="C544" s="49"/>
      <c r="D544" s="49"/>
      <c r="E544" s="49"/>
      <c r="F544" s="94"/>
    </row>
    <row r="545" spans="2:6" x14ac:dyDescent="0.2">
      <c r="B545" s="49"/>
      <c r="C545" s="49"/>
      <c r="D545" s="49"/>
      <c r="E545" s="49"/>
      <c r="F545" s="94"/>
    </row>
    <row r="546" spans="2:6" x14ac:dyDescent="0.2">
      <c r="B546" s="49"/>
      <c r="C546" s="49"/>
      <c r="D546" s="49"/>
      <c r="E546" s="49"/>
      <c r="F546" s="94"/>
    </row>
    <row r="547" spans="2:6" x14ac:dyDescent="0.2">
      <c r="B547" s="49"/>
      <c r="C547" s="49"/>
      <c r="D547" s="49"/>
      <c r="E547" s="49"/>
      <c r="F547" s="94"/>
    </row>
    <row r="548" spans="2:6" x14ac:dyDescent="0.2">
      <c r="B548" s="49"/>
      <c r="C548" s="49"/>
      <c r="D548" s="49"/>
      <c r="E548" s="49"/>
      <c r="F548" s="94"/>
    </row>
    <row r="549" spans="2:6" x14ac:dyDescent="0.2">
      <c r="B549" s="49"/>
      <c r="C549" s="49"/>
      <c r="D549" s="49"/>
      <c r="E549" s="49"/>
      <c r="F549" s="94"/>
    </row>
    <row r="550" spans="2:6" x14ac:dyDescent="0.2">
      <c r="B550" s="49"/>
      <c r="C550" s="49"/>
      <c r="D550" s="49"/>
      <c r="E550" s="49"/>
      <c r="F550" s="94"/>
    </row>
    <row r="551" spans="2:6" x14ac:dyDescent="0.2">
      <c r="B551" s="49"/>
      <c r="C551" s="49"/>
      <c r="D551" s="49"/>
      <c r="E551" s="49"/>
      <c r="F551" s="94"/>
    </row>
    <row r="552" spans="2:6" x14ac:dyDescent="0.2">
      <c r="B552" s="49"/>
      <c r="C552" s="49"/>
      <c r="D552" s="49"/>
      <c r="E552" s="49"/>
      <c r="F552" s="94"/>
    </row>
    <row r="553" spans="2:6" x14ac:dyDescent="0.2">
      <c r="B553" s="49"/>
      <c r="C553" s="49"/>
      <c r="D553" s="49"/>
      <c r="E553" s="49"/>
      <c r="F553" s="94"/>
    </row>
    <row r="554" spans="2:6" x14ac:dyDescent="0.2">
      <c r="B554" s="49"/>
      <c r="C554" s="49"/>
      <c r="D554" s="49"/>
      <c r="E554" s="49"/>
      <c r="F554" s="94"/>
    </row>
    <row r="555" spans="2:6" x14ac:dyDescent="0.2">
      <c r="B555" s="49"/>
      <c r="C555" s="49"/>
      <c r="D555" s="49"/>
      <c r="E555" s="49"/>
      <c r="F555" s="94"/>
    </row>
    <row r="556" spans="2:6" x14ac:dyDescent="0.2">
      <c r="B556" s="49"/>
      <c r="C556" s="49"/>
      <c r="D556" s="49"/>
      <c r="E556" s="49"/>
      <c r="F556" s="94"/>
    </row>
    <row r="557" spans="2:6" x14ac:dyDescent="0.2">
      <c r="B557" s="49"/>
      <c r="C557" s="49"/>
      <c r="D557" s="49"/>
      <c r="E557" s="49"/>
      <c r="F557" s="94"/>
    </row>
    <row r="558" spans="2:6" x14ac:dyDescent="0.2">
      <c r="B558" s="49"/>
      <c r="C558" s="49"/>
      <c r="D558" s="49"/>
      <c r="E558" s="49"/>
      <c r="F558" s="94"/>
    </row>
    <row r="559" spans="2:6" x14ac:dyDescent="0.2">
      <c r="B559" s="49"/>
      <c r="C559" s="49"/>
      <c r="D559" s="49"/>
      <c r="E559" s="49"/>
      <c r="F559" s="94"/>
    </row>
    <row r="560" spans="2:6" x14ac:dyDescent="0.2">
      <c r="B560" s="49"/>
      <c r="C560" s="49"/>
      <c r="D560" s="49"/>
      <c r="E560" s="49"/>
      <c r="F560" s="94"/>
    </row>
    <row r="561" spans="2:11" x14ac:dyDescent="0.2">
      <c r="B561" s="49"/>
      <c r="C561" s="49"/>
      <c r="D561" s="49"/>
      <c r="E561" s="49"/>
      <c r="F561" s="94"/>
    </row>
    <row r="562" spans="2:11" x14ac:dyDescent="0.2">
      <c r="B562" s="49"/>
      <c r="C562" s="49"/>
      <c r="D562" s="49"/>
      <c r="E562" s="49"/>
      <c r="F562" s="94"/>
    </row>
    <row r="563" spans="2:11" x14ac:dyDescent="0.2">
      <c r="B563" s="49"/>
      <c r="C563" s="49"/>
      <c r="D563" s="49"/>
      <c r="E563" s="49"/>
      <c r="F563" s="94"/>
    </row>
    <row r="564" spans="2:11" x14ac:dyDescent="0.2">
      <c r="B564" s="49"/>
      <c r="C564" s="49"/>
      <c r="D564" s="49"/>
      <c r="E564" s="49"/>
      <c r="F564" s="94"/>
    </row>
    <row r="565" spans="2:11" x14ac:dyDescent="0.2">
      <c r="B565" s="49"/>
      <c r="C565" s="49"/>
      <c r="D565" s="49"/>
      <c r="E565" s="49"/>
      <c r="F565" s="94"/>
    </row>
    <row r="566" spans="2:11" x14ac:dyDescent="0.2">
      <c r="B566" s="49"/>
      <c r="C566" s="49"/>
      <c r="D566" s="49"/>
      <c r="E566" s="49"/>
      <c r="F566" s="94"/>
    </row>
    <row r="567" spans="2:11" x14ac:dyDescent="0.2">
      <c r="B567" s="49"/>
      <c r="C567" s="49"/>
      <c r="D567" s="49"/>
      <c r="E567" s="49"/>
      <c r="F567" s="94"/>
    </row>
    <row r="568" spans="2:11" x14ac:dyDescent="0.2">
      <c r="B568" s="49"/>
      <c r="C568" s="49"/>
      <c r="D568" s="49"/>
      <c r="E568" s="49"/>
      <c r="F568" s="94"/>
    </row>
    <row r="569" spans="2:11" x14ac:dyDescent="0.2">
      <c r="B569" s="49"/>
      <c r="C569" s="49"/>
      <c r="D569" s="49"/>
      <c r="E569" s="49"/>
      <c r="F569" s="94"/>
    </row>
    <row r="570" spans="2:11" x14ac:dyDescent="0.2">
      <c r="B570" s="49"/>
      <c r="C570" s="49"/>
      <c r="D570" s="49"/>
      <c r="E570" s="49"/>
      <c r="F570" s="94"/>
    </row>
    <row r="571" spans="2:11" x14ac:dyDescent="0.2">
      <c r="B571" s="49"/>
      <c r="C571" s="49"/>
      <c r="D571" s="49"/>
      <c r="E571" s="49"/>
      <c r="F571" s="94"/>
    </row>
    <row r="572" spans="2:11" ht="15" x14ac:dyDescent="0.2">
      <c r="B572" s="49"/>
      <c r="C572" s="49"/>
      <c r="D572" s="49"/>
      <c r="E572" s="49"/>
      <c r="F572" s="94"/>
      <c r="K572" s="41"/>
    </row>
    <row r="573" spans="2:11" ht="15" x14ac:dyDescent="0.2">
      <c r="B573" s="49"/>
      <c r="C573" s="49"/>
      <c r="D573" s="49"/>
      <c r="E573" s="49"/>
      <c r="F573" s="94"/>
      <c r="K573" s="41"/>
    </row>
    <row r="574" spans="2:11" ht="15" x14ac:dyDescent="0.2">
      <c r="B574" s="49"/>
      <c r="C574" s="49"/>
      <c r="D574" s="49"/>
      <c r="E574" s="49"/>
      <c r="F574" s="94"/>
      <c r="K574" s="41"/>
    </row>
    <row r="575" spans="2:11" x14ac:dyDescent="0.2">
      <c r="B575" s="49"/>
      <c r="C575" s="49"/>
      <c r="D575" s="49"/>
      <c r="E575" s="49"/>
      <c r="F575" s="94"/>
    </row>
    <row r="576" spans="2:11" x14ac:dyDescent="0.2">
      <c r="B576" s="49"/>
      <c r="C576" s="49"/>
      <c r="D576" s="49"/>
      <c r="E576" s="49"/>
      <c r="F576" s="94"/>
    </row>
    <row r="577" spans="2:11" x14ac:dyDescent="0.2">
      <c r="B577" s="49"/>
      <c r="C577" s="49"/>
      <c r="D577" s="49"/>
      <c r="E577" s="49"/>
      <c r="F577" s="94"/>
      <c r="K577" s="44"/>
    </row>
    <row r="578" spans="2:11" x14ac:dyDescent="0.2">
      <c r="B578" s="49"/>
      <c r="C578" s="49"/>
      <c r="D578" s="49"/>
      <c r="E578" s="49"/>
      <c r="F578" s="94"/>
    </row>
    <row r="579" spans="2:11" x14ac:dyDescent="0.2">
      <c r="B579" s="49"/>
      <c r="C579" s="49"/>
      <c r="D579" s="49"/>
      <c r="E579" s="49"/>
      <c r="F579" s="94"/>
    </row>
    <row r="586" spans="2:11" s="41" customFormat="1" ht="15" x14ac:dyDescent="0.2">
      <c r="F586" s="93"/>
      <c r="K586"/>
    </row>
    <row r="587" spans="2:11" s="41" customFormat="1" ht="15" x14ac:dyDescent="0.2">
      <c r="F587" s="93"/>
      <c r="K587"/>
    </row>
    <row r="588" spans="2:11" s="41" customFormat="1" ht="15" x14ac:dyDescent="0.2">
      <c r="F588" s="93"/>
      <c r="K588"/>
    </row>
    <row r="591" spans="2:11" s="44" customFormat="1" x14ac:dyDescent="0.2">
      <c r="F591" s="91"/>
      <c r="K591"/>
    </row>
    <row r="594" spans="2:6" x14ac:dyDescent="0.2">
      <c r="B594" s="49"/>
      <c r="C594" s="49"/>
      <c r="D594" s="49"/>
      <c r="E594" s="49"/>
      <c r="F594" s="94"/>
    </row>
    <row r="595" spans="2:6" x14ac:dyDescent="0.2">
      <c r="B595" s="49"/>
      <c r="C595" s="49"/>
      <c r="D595" s="49"/>
      <c r="E595" s="49"/>
      <c r="F595" s="94"/>
    </row>
    <row r="596" spans="2:6" x14ac:dyDescent="0.2">
      <c r="B596" s="49"/>
      <c r="C596" s="49"/>
      <c r="D596" s="49"/>
      <c r="E596" s="49"/>
      <c r="F596" s="94"/>
    </row>
    <row r="597" spans="2:6" x14ac:dyDescent="0.2">
      <c r="B597" s="49"/>
      <c r="C597" s="49"/>
      <c r="D597" s="49"/>
      <c r="E597" s="49"/>
      <c r="F597" s="94"/>
    </row>
    <row r="598" spans="2:6" x14ac:dyDescent="0.2">
      <c r="B598" s="49"/>
      <c r="C598" s="49"/>
      <c r="D598" s="49"/>
      <c r="E598" s="49"/>
      <c r="F598" s="94"/>
    </row>
    <row r="599" spans="2:6" x14ac:dyDescent="0.2">
      <c r="B599" s="49"/>
      <c r="C599" s="49"/>
      <c r="D599" s="49"/>
      <c r="E599" s="49"/>
      <c r="F599" s="94"/>
    </row>
    <row r="600" spans="2:6" x14ac:dyDescent="0.2">
      <c r="B600" s="49"/>
      <c r="C600" s="49"/>
      <c r="D600" s="49"/>
      <c r="E600" s="49"/>
      <c r="F600" s="94"/>
    </row>
    <row r="601" spans="2:6" x14ac:dyDescent="0.2">
      <c r="B601" s="49"/>
      <c r="C601" s="49"/>
      <c r="D601" s="49"/>
      <c r="E601" s="49"/>
      <c r="F601" s="94"/>
    </row>
    <row r="602" spans="2:6" x14ac:dyDescent="0.2">
      <c r="B602" s="49"/>
      <c r="C602" s="49"/>
      <c r="D602" s="49"/>
      <c r="E602" s="49"/>
      <c r="F602" s="94"/>
    </row>
    <row r="603" spans="2:6" x14ac:dyDescent="0.2">
      <c r="B603" s="49"/>
      <c r="C603" s="49"/>
      <c r="D603" s="49"/>
      <c r="E603" s="49"/>
      <c r="F603" s="94"/>
    </row>
    <row r="604" spans="2:6" x14ac:dyDescent="0.2">
      <c r="B604" s="49"/>
      <c r="C604" s="49"/>
      <c r="D604" s="49"/>
      <c r="E604" s="49"/>
      <c r="F604" s="94"/>
    </row>
    <row r="605" spans="2:6" x14ac:dyDescent="0.2">
      <c r="B605" s="49"/>
      <c r="C605" s="49"/>
      <c r="D605" s="49"/>
      <c r="E605" s="49"/>
      <c r="F605" s="94"/>
    </row>
    <row r="606" spans="2:6" x14ac:dyDescent="0.2">
      <c r="B606" s="49"/>
      <c r="C606" s="49"/>
      <c r="D606" s="49"/>
      <c r="E606" s="49"/>
      <c r="F606" s="94"/>
    </row>
    <row r="607" spans="2:6" x14ac:dyDescent="0.2">
      <c r="B607" s="49"/>
      <c r="C607" s="49"/>
      <c r="D607" s="49"/>
      <c r="E607" s="49"/>
      <c r="F607" s="94"/>
    </row>
    <row r="608" spans="2:6" x14ac:dyDescent="0.2">
      <c r="B608" s="49"/>
      <c r="C608" s="49"/>
      <c r="D608" s="49"/>
      <c r="E608" s="49"/>
      <c r="F608" s="94"/>
    </row>
    <row r="609" spans="2:11" x14ac:dyDescent="0.2">
      <c r="B609" s="49"/>
      <c r="C609" s="49"/>
      <c r="D609" s="49"/>
      <c r="E609" s="49"/>
      <c r="F609" s="94"/>
    </row>
    <row r="610" spans="2:11" x14ac:dyDescent="0.2">
      <c r="B610" s="49"/>
      <c r="C610" s="49"/>
      <c r="D610" s="49"/>
      <c r="E610" s="49"/>
      <c r="F610" s="94"/>
    </row>
    <row r="611" spans="2:11" x14ac:dyDescent="0.2">
      <c r="B611" s="49"/>
      <c r="C611" s="49"/>
      <c r="D611" s="49"/>
      <c r="E611" s="49"/>
      <c r="F611" s="94"/>
    </row>
    <row r="612" spans="2:11" x14ac:dyDescent="0.2">
      <c r="B612" s="49"/>
      <c r="C612" s="49"/>
      <c r="D612" s="49"/>
      <c r="E612" s="49"/>
      <c r="F612" s="94"/>
    </row>
    <row r="613" spans="2:11" x14ac:dyDescent="0.2">
      <c r="B613" s="49"/>
      <c r="C613" s="49"/>
      <c r="D613" s="49"/>
      <c r="E613" s="49"/>
      <c r="F613" s="94"/>
    </row>
    <row r="614" spans="2:11" x14ac:dyDescent="0.2">
      <c r="B614" s="49"/>
      <c r="C614" s="49"/>
      <c r="D614" s="49"/>
      <c r="E614" s="49"/>
      <c r="F614" s="94"/>
    </row>
    <row r="615" spans="2:11" x14ac:dyDescent="0.2">
      <c r="B615" s="49"/>
      <c r="C615" s="49"/>
      <c r="D615" s="49"/>
      <c r="E615" s="49"/>
      <c r="F615" s="94"/>
    </row>
    <row r="616" spans="2:11" x14ac:dyDescent="0.2">
      <c r="B616" s="49"/>
      <c r="C616" s="49"/>
      <c r="D616" s="49"/>
      <c r="E616" s="49"/>
      <c r="F616" s="94"/>
    </row>
    <row r="617" spans="2:11" x14ac:dyDescent="0.2">
      <c r="B617" s="49"/>
      <c r="C617" s="49"/>
      <c r="D617" s="49"/>
      <c r="E617" s="49"/>
      <c r="F617" s="94"/>
    </row>
    <row r="618" spans="2:11" x14ac:dyDescent="0.2">
      <c r="B618" s="49"/>
      <c r="C618" s="49"/>
      <c r="D618" s="49"/>
      <c r="E618" s="49"/>
      <c r="F618" s="94"/>
    </row>
    <row r="619" spans="2:11" x14ac:dyDescent="0.2">
      <c r="B619" s="49"/>
      <c r="C619" s="49"/>
      <c r="D619" s="49"/>
      <c r="E619" s="49"/>
      <c r="F619" s="94"/>
    </row>
    <row r="620" spans="2:11" x14ac:dyDescent="0.2">
      <c r="B620" s="49"/>
      <c r="C620" s="49"/>
      <c r="D620" s="49"/>
      <c r="E620" s="49"/>
      <c r="F620" s="94"/>
    </row>
    <row r="621" spans="2:11" x14ac:dyDescent="0.2">
      <c r="B621" s="49"/>
      <c r="C621" s="49"/>
      <c r="D621" s="49"/>
      <c r="E621" s="49"/>
      <c r="F621" s="94"/>
    </row>
    <row r="622" spans="2:11" x14ac:dyDescent="0.2">
      <c r="B622" s="49"/>
      <c r="C622" s="49"/>
      <c r="D622" s="49"/>
      <c r="E622" s="49"/>
      <c r="F622" s="94"/>
    </row>
    <row r="623" spans="2:11" x14ac:dyDescent="0.2">
      <c r="B623" s="49"/>
      <c r="C623" s="49"/>
      <c r="D623" s="49"/>
      <c r="E623" s="49"/>
      <c r="F623" s="94"/>
    </row>
    <row r="624" spans="2:11" ht="15" x14ac:dyDescent="0.2">
      <c r="B624" s="49"/>
      <c r="C624" s="49"/>
      <c r="D624" s="49"/>
      <c r="E624" s="49"/>
      <c r="F624" s="94"/>
      <c r="K624" s="41"/>
    </row>
    <row r="625" spans="2:11" ht="15" x14ac:dyDescent="0.2">
      <c r="B625" s="49"/>
      <c r="C625" s="49"/>
      <c r="D625" s="49"/>
      <c r="E625" s="49"/>
      <c r="F625" s="94"/>
      <c r="K625" s="41"/>
    </row>
    <row r="626" spans="2:11" ht="15" x14ac:dyDescent="0.2">
      <c r="B626" s="49"/>
      <c r="C626" s="49"/>
      <c r="D626" s="49"/>
      <c r="E626" s="49"/>
      <c r="F626" s="94"/>
      <c r="K626" s="41"/>
    </row>
    <row r="627" spans="2:11" x14ac:dyDescent="0.2">
      <c r="B627" s="49"/>
      <c r="C627" s="49"/>
      <c r="D627" s="49"/>
      <c r="E627" s="49"/>
      <c r="F627" s="94"/>
    </row>
    <row r="628" spans="2:11" x14ac:dyDescent="0.2">
      <c r="B628" s="49"/>
      <c r="C628" s="49"/>
      <c r="D628" s="49"/>
      <c r="E628" s="49"/>
      <c r="F628" s="94"/>
    </row>
    <row r="629" spans="2:11" x14ac:dyDescent="0.2">
      <c r="B629" s="49"/>
      <c r="C629" s="49"/>
      <c r="D629" s="49"/>
      <c r="E629" s="49"/>
      <c r="F629" s="94"/>
      <c r="K629" s="44"/>
    </row>
    <row r="630" spans="2:11" x14ac:dyDescent="0.2">
      <c r="B630" s="49"/>
      <c r="C630" s="49"/>
      <c r="D630" s="49"/>
      <c r="E630" s="49"/>
      <c r="F630" s="94"/>
    </row>
    <row r="631" spans="2:11" x14ac:dyDescent="0.2">
      <c r="B631" s="49"/>
      <c r="C631" s="49"/>
      <c r="D631" s="49"/>
      <c r="E631" s="49"/>
      <c r="F631" s="94"/>
    </row>
    <row r="638" spans="2:11" s="41" customFormat="1" ht="15" x14ac:dyDescent="0.2">
      <c r="F638" s="93"/>
      <c r="K638"/>
    </row>
    <row r="639" spans="2:11" s="41" customFormat="1" ht="15" x14ac:dyDescent="0.2">
      <c r="F639" s="93"/>
      <c r="K639"/>
    </row>
    <row r="640" spans="2:11" s="41" customFormat="1" ht="15" x14ac:dyDescent="0.2">
      <c r="F640" s="93"/>
      <c r="K640"/>
    </row>
    <row r="643" spans="2:11" s="44" customFormat="1" x14ac:dyDescent="0.2">
      <c r="F643" s="91"/>
      <c r="K643"/>
    </row>
    <row r="646" spans="2:11" x14ac:dyDescent="0.2">
      <c r="B646" s="49"/>
      <c r="C646" s="49"/>
      <c r="D646" s="49"/>
      <c r="E646" s="49"/>
      <c r="F646" s="94"/>
    </row>
    <row r="647" spans="2:11" x14ac:dyDescent="0.2">
      <c r="B647" s="49"/>
      <c r="C647" s="49"/>
      <c r="D647" s="49"/>
      <c r="E647" s="49"/>
      <c r="F647" s="94"/>
    </row>
    <row r="648" spans="2:11" x14ac:dyDescent="0.2">
      <c r="B648" s="49"/>
      <c r="C648" s="49"/>
      <c r="D648" s="49"/>
      <c r="E648" s="49"/>
      <c r="F648" s="94"/>
    </row>
    <row r="649" spans="2:11" x14ac:dyDescent="0.2">
      <c r="B649" s="49"/>
      <c r="C649" s="49"/>
      <c r="D649" s="49"/>
      <c r="E649" s="49"/>
      <c r="F649" s="94"/>
    </row>
    <row r="650" spans="2:11" x14ac:dyDescent="0.2">
      <c r="B650" s="49"/>
      <c r="C650" s="49"/>
      <c r="D650" s="49"/>
      <c r="E650" s="49"/>
      <c r="F650" s="94"/>
    </row>
    <row r="651" spans="2:11" x14ac:dyDescent="0.2">
      <c r="B651" s="49"/>
      <c r="C651" s="49"/>
      <c r="D651" s="49"/>
      <c r="E651" s="49"/>
      <c r="F651" s="94"/>
    </row>
    <row r="652" spans="2:11" x14ac:dyDescent="0.2">
      <c r="B652" s="49"/>
      <c r="C652" s="49"/>
      <c r="D652" s="49"/>
      <c r="E652" s="49"/>
      <c r="F652" s="94"/>
    </row>
    <row r="653" spans="2:11" x14ac:dyDescent="0.2">
      <c r="B653" s="49"/>
      <c r="C653" s="49"/>
      <c r="D653" s="49"/>
      <c r="E653" s="49"/>
      <c r="F653" s="94"/>
    </row>
    <row r="654" spans="2:11" x14ac:dyDescent="0.2">
      <c r="B654" s="49"/>
      <c r="C654" s="49"/>
      <c r="D654" s="49"/>
      <c r="E654" s="49"/>
      <c r="F654" s="94"/>
    </row>
    <row r="655" spans="2:11" x14ac:dyDescent="0.2">
      <c r="B655" s="49"/>
      <c r="C655" s="49"/>
      <c r="D655" s="49"/>
      <c r="E655" s="49"/>
      <c r="F655" s="94"/>
    </row>
    <row r="656" spans="2:11" x14ac:dyDescent="0.2">
      <c r="B656" s="49"/>
      <c r="C656" s="49"/>
      <c r="D656" s="49"/>
      <c r="E656" s="49"/>
      <c r="F656" s="94"/>
    </row>
    <row r="657" spans="2:6" x14ac:dyDescent="0.2">
      <c r="B657" s="49"/>
      <c r="C657" s="49"/>
      <c r="D657" s="49"/>
      <c r="E657" s="49"/>
      <c r="F657" s="94"/>
    </row>
    <row r="658" spans="2:6" x14ac:dyDescent="0.2">
      <c r="B658" s="49"/>
      <c r="C658" s="49"/>
      <c r="D658" s="49"/>
      <c r="E658" s="49"/>
      <c r="F658" s="94"/>
    </row>
    <row r="659" spans="2:6" x14ac:dyDescent="0.2">
      <c r="B659" s="49"/>
      <c r="C659" s="49"/>
      <c r="D659" s="49"/>
      <c r="E659" s="49"/>
      <c r="F659" s="94"/>
    </row>
    <row r="660" spans="2:6" x14ac:dyDescent="0.2">
      <c r="B660" s="49"/>
      <c r="C660" s="49"/>
      <c r="D660" s="49"/>
      <c r="E660" s="49"/>
      <c r="F660" s="94"/>
    </row>
    <row r="661" spans="2:6" x14ac:dyDescent="0.2">
      <c r="B661" s="49"/>
      <c r="C661" s="49"/>
      <c r="D661" s="49"/>
      <c r="E661" s="49"/>
      <c r="F661" s="94"/>
    </row>
    <row r="662" spans="2:6" x14ac:dyDescent="0.2">
      <c r="B662" s="49"/>
      <c r="C662" s="49"/>
      <c r="D662" s="49"/>
      <c r="E662" s="49"/>
      <c r="F662" s="94"/>
    </row>
    <row r="663" spans="2:6" x14ac:dyDescent="0.2">
      <c r="B663" s="49"/>
      <c r="C663" s="49"/>
      <c r="D663" s="49"/>
      <c r="E663" s="49"/>
      <c r="F663" s="94"/>
    </row>
    <row r="664" spans="2:6" x14ac:dyDescent="0.2">
      <c r="B664" s="49"/>
      <c r="C664" s="49"/>
      <c r="D664" s="49"/>
      <c r="E664" s="49"/>
      <c r="F664" s="94"/>
    </row>
    <row r="665" spans="2:6" x14ac:dyDescent="0.2">
      <c r="B665" s="49"/>
      <c r="C665" s="49"/>
      <c r="D665" s="49"/>
      <c r="E665" s="49"/>
      <c r="F665" s="94"/>
    </row>
    <row r="666" spans="2:6" x14ac:dyDescent="0.2">
      <c r="B666" s="49"/>
      <c r="C666" s="49"/>
      <c r="D666" s="49"/>
      <c r="E666" s="49"/>
      <c r="F666" s="94"/>
    </row>
    <row r="667" spans="2:6" x14ac:dyDescent="0.2">
      <c r="B667" s="49"/>
      <c r="C667" s="49"/>
      <c r="D667" s="49"/>
      <c r="E667" s="49"/>
      <c r="F667" s="94"/>
    </row>
    <row r="668" spans="2:6" x14ac:dyDescent="0.2">
      <c r="B668" s="49"/>
      <c r="C668" s="49"/>
      <c r="D668" s="49"/>
      <c r="E668" s="49"/>
      <c r="F668" s="94"/>
    </row>
    <row r="669" spans="2:6" x14ac:dyDescent="0.2">
      <c r="B669" s="49"/>
      <c r="C669" s="49"/>
      <c r="D669" s="49"/>
      <c r="E669" s="49"/>
      <c r="F669" s="94"/>
    </row>
    <row r="670" spans="2:6" x14ac:dyDescent="0.2">
      <c r="B670" s="49"/>
      <c r="C670" s="49"/>
      <c r="D670" s="49"/>
      <c r="E670" s="49"/>
      <c r="F670" s="94"/>
    </row>
    <row r="671" spans="2:6" x14ac:dyDescent="0.2">
      <c r="B671" s="49"/>
      <c r="C671" s="49"/>
      <c r="D671" s="49"/>
      <c r="E671" s="49"/>
      <c r="F671" s="94"/>
    </row>
    <row r="672" spans="2:6" x14ac:dyDescent="0.2">
      <c r="B672" s="49"/>
      <c r="C672" s="49"/>
      <c r="D672" s="49"/>
      <c r="E672" s="49"/>
      <c r="F672" s="94"/>
    </row>
    <row r="673" spans="2:11" x14ac:dyDescent="0.2">
      <c r="B673" s="49"/>
      <c r="C673" s="49"/>
      <c r="D673" s="49"/>
      <c r="E673" s="49"/>
      <c r="F673" s="94"/>
    </row>
    <row r="674" spans="2:11" x14ac:dyDescent="0.2">
      <c r="B674" s="49"/>
      <c r="C674" s="49"/>
      <c r="D674" s="49"/>
      <c r="E674" s="49"/>
      <c r="F674" s="94"/>
    </row>
    <row r="675" spans="2:11" x14ac:dyDescent="0.2">
      <c r="B675" s="49"/>
      <c r="C675" s="49"/>
      <c r="D675" s="49"/>
      <c r="E675" s="49"/>
      <c r="F675" s="94"/>
    </row>
    <row r="676" spans="2:11" ht="15" x14ac:dyDescent="0.2">
      <c r="B676" s="49"/>
      <c r="C676" s="49"/>
      <c r="D676" s="49"/>
      <c r="E676" s="49"/>
      <c r="F676" s="94"/>
      <c r="K676" s="41"/>
    </row>
    <row r="677" spans="2:11" ht="15" x14ac:dyDescent="0.2">
      <c r="B677" s="49"/>
      <c r="C677" s="49"/>
      <c r="D677" s="49"/>
      <c r="E677" s="49"/>
      <c r="F677" s="94"/>
      <c r="K677" s="41"/>
    </row>
    <row r="678" spans="2:11" ht="15" x14ac:dyDescent="0.2">
      <c r="B678" s="49"/>
      <c r="C678" s="49"/>
      <c r="D678" s="49"/>
      <c r="E678" s="49"/>
      <c r="F678" s="94"/>
      <c r="K678" s="41"/>
    </row>
    <row r="679" spans="2:11" x14ac:dyDescent="0.2">
      <c r="B679" s="49"/>
      <c r="C679" s="49"/>
      <c r="D679" s="49"/>
      <c r="E679" s="49"/>
      <c r="F679" s="94"/>
    </row>
    <row r="680" spans="2:11" x14ac:dyDescent="0.2">
      <c r="B680" s="49"/>
      <c r="C680" s="49"/>
      <c r="D680" s="49"/>
      <c r="E680" s="49"/>
      <c r="F680" s="94"/>
    </row>
    <row r="681" spans="2:11" x14ac:dyDescent="0.2">
      <c r="B681" s="49"/>
      <c r="C681" s="49"/>
      <c r="D681" s="49"/>
      <c r="E681" s="49"/>
      <c r="F681" s="94"/>
      <c r="K681" s="44"/>
    </row>
    <row r="682" spans="2:11" x14ac:dyDescent="0.2">
      <c r="B682" s="49"/>
      <c r="C682" s="49"/>
      <c r="D682" s="49"/>
      <c r="E682" s="49"/>
      <c r="F682" s="94"/>
    </row>
    <row r="683" spans="2:11" x14ac:dyDescent="0.2">
      <c r="B683" s="49"/>
      <c r="C683" s="49"/>
      <c r="D683" s="49"/>
      <c r="E683" s="49"/>
      <c r="F683" s="94"/>
    </row>
    <row r="690" spans="2:11" s="41" customFormat="1" ht="15" x14ac:dyDescent="0.2">
      <c r="F690" s="93"/>
      <c r="K690"/>
    </row>
    <row r="691" spans="2:11" s="41" customFormat="1" ht="15" x14ac:dyDescent="0.2">
      <c r="F691" s="93"/>
      <c r="K691"/>
    </row>
    <row r="692" spans="2:11" s="41" customFormat="1" ht="15" x14ac:dyDescent="0.2">
      <c r="F692" s="93"/>
      <c r="K692"/>
    </row>
    <row r="695" spans="2:11" s="44" customFormat="1" x14ac:dyDescent="0.2">
      <c r="F695" s="91"/>
      <c r="K695"/>
    </row>
    <row r="698" spans="2:11" x14ac:dyDescent="0.2">
      <c r="B698" s="49"/>
      <c r="C698" s="49"/>
      <c r="D698" s="49"/>
      <c r="E698" s="49"/>
      <c r="F698" s="94"/>
    </row>
    <row r="699" spans="2:11" x14ac:dyDescent="0.2">
      <c r="B699" s="49"/>
      <c r="C699" s="49"/>
      <c r="D699" s="49"/>
      <c r="E699" s="49"/>
      <c r="F699" s="94"/>
    </row>
    <row r="700" spans="2:11" x14ac:dyDescent="0.2">
      <c r="B700" s="49"/>
      <c r="C700" s="49"/>
      <c r="D700" s="49"/>
      <c r="E700" s="49"/>
      <c r="F700" s="94"/>
    </row>
    <row r="701" spans="2:11" x14ac:dyDescent="0.2">
      <c r="B701" s="49"/>
      <c r="C701" s="49"/>
      <c r="D701" s="49"/>
      <c r="E701" s="49"/>
      <c r="F701" s="94"/>
    </row>
    <row r="702" spans="2:11" x14ac:dyDescent="0.2">
      <c r="B702" s="49"/>
      <c r="C702" s="49"/>
      <c r="D702" s="49"/>
      <c r="E702" s="49"/>
      <c r="F702" s="94"/>
    </row>
    <row r="703" spans="2:11" x14ac:dyDescent="0.2">
      <c r="B703" s="49"/>
      <c r="C703" s="49"/>
      <c r="D703" s="49"/>
      <c r="E703" s="49"/>
      <c r="F703" s="94"/>
    </row>
    <row r="704" spans="2:11" x14ac:dyDescent="0.2">
      <c r="B704" s="49"/>
      <c r="C704" s="49"/>
      <c r="D704" s="49"/>
      <c r="E704" s="49"/>
      <c r="F704" s="94"/>
    </row>
    <row r="705" spans="2:6" x14ac:dyDescent="0.2">
      <c r="B705" s="49"/>
      <c r="C705" s="49"/>
      <c r="D705" s="49"/>
      <c r="E705" s="49"/>
      <c r="F705" s="94"/>
    </row>
    <row r="706" spans="2:6" x14ac:dyDescent="0.2">
      <c r="B706" s="49"/>
      <c r="C706" s="49"/>
      <c r="D706" s="49"/>
      <c r="E706" s="49"/>
      <c r="F706" s="94"/>
    </row>
    <row r="707" spans="2:6" x14ac:dyDescent="0.2">
      <c r="B707" s="49"/>
      <c r="C707" s="49"/>
      <c r="D707" s="49"/>
      <c r="E707" s="49"/>
      <c r="F707" s="94"/>
    </row>
    <row r="708" spans="2:6" x14ac:dyDescent="0.2">
      <c r="B708" s="49"/>
      <c r="C708" s="49"/>
      <c r="D708" s="49"/>
      <c r="E708" s="49"/>
      <c r="F708" s="94"/>
    </row>
    <row r="709" spans="2:6" x14ac:dyDescent="0.2">
      <c r="B709" s="49"/>
      <c r="C709" s="49"/>
      <c r="D709" s="49"/>
      <c r="E709" s="49"/>
      <c r="F709" s="94"/>
    </row>
    <row r="710" spans="2:6" x14ac:dyDescent="0.2">
      <c r="B710" s="49"/>
      <c r="C710" s="49"/>
      <c r="D710" s="49"/>
      <c r="E710" s="49"/>
      <c r="F710" s="94"/>
    </row>
    <row r="711" spans="2:6" x14ac:dyDescent="0.2">
      <c r="B711" s="49"/>
      <c r="C711" s="49"/>
      <c r="D711" s="49"/>
      <c r="E711" s="49"/>
      <c r="F711" s="94"/>
    </row>
    <row r="712" spans="2:6" x14ac:dyDescent="0.2">
      <c r="B712" s="49"/>
      <c r="C712" s="49"/>
      <c r="D712" s="49"/>
      <c r="E712" s="49"/>
      <c r="F712" s="94"/>
    </row>
    <row r="713" spans="2:6" x14ac:dyDescent="0.2">
      <c r="B713" s="49"/>
      <c r="C713" s="49"/>
      <c r="D713" s="49"/>
      <c r="E713" s="49"/>
      <c r="F713" s="94"/>
    </row>
    <row r="714" spans="2:6" x14ac:dyDescent="0.2">
      <c r="B714" s="49"/>
      <c r="C714" s="49"/>
      <c r="D714" s="49"/>
      <c r="E714" s="49"/>
      <c r="F714" s="94"/>
    </row>
    <row r="715" spans="2:6" x14ac:dyDescent="0.2">
      <c r="B715" s="49"/>
      <c r="C715" s="49"/>
      <c r="D715" s="49"/>
      <c r="E715" s="49"/>
      <c r="F715" s="94"/>
    </row>
    <row r="716" spans="2:6" x14ac:dyDescent="0.2">
      <c r="B716" s="49"/>
      <c r="C716" s="49"/>
      <c r="D716" s="49"/>
      <c r="E716" s="49"/>
      <c r="F716" s="94"/>
    </row>
    <row r="717" spans="2:6" x14ac:dyDescent="0.2">
      <c r="B717" s="49"/>
      <c r="C717" s="49"/>
      <c r="D717" s="49"/>
      <c r="E717" s="49"/>
      <c r="F717" s="94"/>
    </row>
    <row r="718" spans="2:6" x14ac:dyDescent="0.2">
      <c r="B718" s="49"/>
      <c r="C718" s="49"/>
      <c r="D718" s="49"/>
      <c r="E718" s="49"/>
      <c r="F718" s="94"/>
    </row>
    <row r="719" spans="2:6" x14ac:dyDescent="0.2">
      <c r="B719" s="49"/>
      <c r="C719" s="49"/>
      <c r="D719" s="49"/>
      <c r="E719" s="49"/>
      <c r="F719" s="94"/>
    </row>
    <row r="720" spans="2:6" x14ac:dyDescent="0.2">
      <c r="B720" s="49"/>
      <c r="C720" s="49"/>
      <c r="D720" s="49"/>
      <c r="E720" s="49"/>
      <c r="F720" s="94"/>
    </row>
    <row r="721" spans="2:11" x14ac:dyDescent="0.2">
      <c r="B721" s="49"/>
      <c r="C721" s="49"/>
      <c r="D721" s="49"/>
      <c r="E721" s="49"/>
      <c r="F721" s="94"/>
    </row>
    <row r="722" spans="2:11" x14ac:dyDescent="0.2">
      <c r="B722" s="49"/>
      <c r="C722" s="49"/>
      <c r="D722" s="49"/>
      <c r="E722" s="49"/>
      <c r="F722" s="94"/>
    </row>
    <row r="723" spans="2:11" x14ac:dyDescent="0.2">
      <c r="B723" s="49"/>
      <c r="C723" s="49"/>
      <c r="D723" s="49"/>
      <c r="E723" s="49"/>
      <c r="F723" s="94"/>
    </row>
    <row r="724" spans="2:11" x14ac:dyDescent="0.2">
      <c r="B724" s="49"/>
      <c r="C724" s="49"/>
      <c r="D724" s="49"/>
      <c r="E724" s="49"/>
      <c r="F724" s="94"/>
    </row>
    <row r="725" spans="2:11" x14ac:dyDescent="0.2">
      <c r="B725" s="49"/>
      <c r="C725" s="49"/>
      <c r="D725" s="49"/>
      <c r="E725" s="49"/>
      <c r="F725" s="94"/>
    </row>
    <row r="726" spans="2:11" x14ac:dyDescent="0.2">
      <c r="B726" s="49"/>
      <c r="C726" s="49"/>
      <c r="D726" s="49"/>
      <c r="E726" s="49"/>
      <c r="F726" s="94"/>
    </row>
    <row r="727" spans="2:11" x14ac:dyDescent="0.2">
      <c r="B727" s="49"/>
      <c r="C727" s="49"/>
      <c r="D727" s="49"/>
      <c r="E727" s="49"/>
      <c r="F727" s="94"/>
    </row>
    <row r="728" spans="2:11" ht="15" x14ac:dyDescent="0.2">
      <c r="B728" s="49"/>
      <c r="C728" s="49"/>
      <c r="D728" s="49"/>
      <c r="E728" s="49"/>
      <c r="F728" s="94"/>
      <c r="K728" s="41"/>
    </row>
    <row r="729" spans="2:11" ht="15" x14ac:dyDescent="0.2">
      <c r="B729" s="49"/>
      <c r="C729" s="49"/>
      <c r="D729" s="49"/>
      <c r="E729" s="49"/>
      <c r="F729" s="94"/>
      <c r="K729" s="41"/>
    </row>
    <row r="730" spans="2:11" ht="15" x14ac:dyDescent="0.2">
      <c r="B730" s="49"/>
      <c r="C730" s="49"/>
      <c r="D730" s="49"/>
      <c r="E730" s="49"/>
      <c r="F730" s="94"/>
      <c r="K730" s="41"/>
    </row>
    <row r="731" spans="2:11" x14ac:dyDescent="0.2">
      <c r="B731" s="49"/>
      <c r="C731" s="49"/>
      <c r="D731" s="49"/>
      <c r="E731" s="49"/>
      <c r="F731" s="94"/>
    </row>
    <row r="732" spans="2:11" x14ac:dyDescent="0.2">
      <c r="B732" s="49"/>
      <c r="C732" s="49"/>
      <c r="D732" s="49"/>
      <c r="E732" s="49"/>
      <c r="F732" s="94"/>
    </row>
    <row r="733" spans="2:11" x14ac:dyDescent="0.2">
      <c r="B733" s="49"/>
      <c r="C733" s="49"/>
      <c r="D733" s="49"/>
      <c r="E733" s="49"/>
      <c r="F733" s="94"/>
      <c r="K733" s="44"/>
    </row>
    <row r="734" spans="2:11" x14ac:dyDescent="0.2">
      <c r="B734" s="49"/>
      <c r="C734" s="49"/>
      <c r="D734" s="49"/>
      <c r="E734" s="49"/>
      <c r="F734" s="94"/>
    </row>
    <row r="735" spans="2:11" x14ac:dyDescent="0.2">
      <c r="B735" s="49"/>
      <c r="C735" s="49"/>
      <c r="D735" s="49"/>
      <c r="E735" s="49"/>
      <c r="F735" s="94"/>
    </row>
  </sheetData>
  <mergeCells count="1">
    <mergeCell ref="A3:I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1"/>
  <dimension ref="A1:K773"/>
  <sheetViews>
    <sheetView showGridLines="0" zoomScaleNormal="100" workbookViewId="0">
      <selection activeCell="A3" sqref="A3:J3"/>
    </sheetView>
  </sheetViews>
  <sheetFormatPr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s="41" customFormat="1" ht="15.75" customHeight="1" x14ac:dyDescent="0.25">
      <c r="A4" s="33"/>
    </row>
    <row r="5" spans="1:11" s="41" customFormat="1" ht="15.75" customHeight="1" x14ac:dyDescent="0.25">
      <c r="A5" s="33"/>
    </row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6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60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J8"/>
      <c r="K8" s="47"/>
    </row>
    <row r="9" spans="1:11" ht="15.75" customHeight="1" x14ac:dyDescent="0.2">
      <c r="A9" s="50" t="s">
        <v>229</v>
      </c>
      <c r="B9" s="57">
        <v>126.09555</v>
      </c>
      <c r="C9" s="57">
        <v>15.340859999999999</v>
      </c>
      <c r="D9" s="108">
        <v>94.462670000000003</v>
      </c>
      <c r="E9" s="57">
        <v>35.665190000000003</v>
      </c>
      <c r="F9" s="57">
        <v>60.587539999999997</v>
      </c>
      <c r="G9" s="57">
        <v>32.829160000000002</v>
      </c>
      <c r="H9" s="57">
        <v>422.33393999999998</v>
      </c>
      <c r="I9" s="108">
        <v>0.99980999999999998</v>
      </c>
      <c r="J9" s="60"/>
      <c r="K9" s="108">
        <v>788.80683999999997</v>
      </c>
    </row>
    <row r="10" spans="1:11" ht="15.75" customHeight="1" x14ac:dyDescent="0.2">
      <c r="A10" s="52" t="s">
        <v>230</v>
      </c>
      <c r="B10" s="58">
        <v>55.722569999999997</v>
      </c>
      <c r="C10" s="58">
        <v>34.394060000000003</v>
      </c>
      <c r="D10" s="113">
        <v>154.44458</v>
      </c>
      <c r="E10" s="58">
        <v>72.252229999999997</v>
      </c>
      <c r="F10" s="58">
        <v>84.640429999999995</v>
      </c>
      <c r="G10" s="58">
        <v>60.527659999999997</v>
      </c>
      <c r="H10" s="58">
        <v>330.03867000000002</v>
      </c>
      <c r="I10" s="113">
        <v>3.99925</v>
      </c>
      <c r="J10" s="60"/>
      <c r="K10" s="113">
        <v>796.98185000000001</v>
      </c>
    </row>
    <row r="11" spans="1:11" ht="15.75" customHeight="1" x14ac:dyDescent="0.2">
      <c r="A11" s="50" t="s">
        <v>231</v>
      </c>
      <c r="B11" s="57">
        <v>152.02020999999999</v>
      </c>
      <c r="C11" s="57">
        <v>12.69694</v>
      </c>
      <c r="D11" s="108">
        <v>197.16335000000001</v>
      </c>
      <c r="E11" s="57">
        <v>29.89085</v>
      </c>
      <c r="F11" s="57">
        <v>130.44720000000001</v>
      </c>
      <c r="G11" s="57">
        <v>58.63843</v>
      </c>
      <c r="H11" s="57">
        <v>665.22047999999995</v>
      </c>
      <c r="I11" s="108">
        <v>2.4898600000000002</v>
      </c>
      <c r="J11" s="60"/>
      <c r="K11" s="108">
        <v>1249.5671400000001</v>
      </c>
    </row>
    <row r="12" spans="1:11" ht="15.75" customHeight="1" x14ac:dyDescent="0.2">
      <c r="A12" s="52" t="s">
        <v>26</v>
      </c>
      <c r="B12" s="58">
        <v>241.43329</v>
      </c>
      <c r="C12" s="58">
        <v>63.207140000000003</v>
      </c>
      <c r="D12" s="113">
        <v>683.77221999999995</v>
      </c>
      <c r="E12" s="58">
        <v>123.53646000000001</v>
      </c>
      <c r="F12" s="58">
        <v>278.04466000000002</v>
      </c>
      <c r="G12" s="58">
        <v>153.39425</v>
      </c>
      <c r="H12" s="58">
        <v>1524.3691100000001</v>
      </c>
      <c r="I12" s="113">
        <v>9.4149600000000007</v>
      </c>
      <c r="J12" s="60"/>
      <c r="K12" s="113">
        <v>3077.8438200000001</v>
      </c>
    </row>
    <row r="13" spans="1:11" ht="15.75" customHeight="1" x14ac:dyDescent="0.2">
      <c r="A13" s="50" t="s">
        <v>27</v>
      </c>
      <c r="B13" s="57">
        <v>26.928830000000001</v>
      </c>
      <c r="C13" s="57">
        <v>15.38514</v>
      </c>
      <c r="D13" s="108">
        <v>94.379720000000006</v>
      </c>
      <c r="E13" s="57">
        <v>14.39406</v>
      </c>
      <c r="F13" s="57">
        <v>52.221670000000003</v>
      </c>
      <c r="G13" s="57">
        <v>45.576000000000001</v>
      </c>
      <c r="H13" s="57">
        <v>225.48867999999999</v>
      </c>
      <c r="I13" s="108">
        <v>4.8450100000000003</v>
      </c>
      <c r="J13" s="60"/>
      <c r="K13" s="108">
        <v>479.52659999999997</v>
      </c>
    </row>
    <row r="14" spans="1:11" ht="15.75" customHeight="1" x14ac:dyDescent="0.2">
      <c r="A14" s="52" t="s">
        <v>28</v>
      </c>
      <c r="B14" s="58">
        <v>1.9621999999999999</v>
      </c>
      <c r="C14" s="58">
        <v>3.8146300000000002</v>
      </c>
      <c r="D14" s="113">
        <v>23.56889</v>
      </c>
      <c r="E14" s="58">
        <v>0.35987999999999998</v>
      </c>
      <c r="F14" s="58">
        <v>7.7059800000000003</v>
      </c>
      <c r="G14" s="58">
        <v>3.90944</v>
      </c>
      <c r="H14" s="58">
        <v>56.590780000000002</v>
      </c>
      <c r="I14" s="113">
        <v>0</v>
      </c>
      <c r="J14" s="60"/>
      <c r="K14" s="113">
        <v>97.911810000000003</v>
      </c>
    </row>
    <row r="15" spans="1:11" ht="15.75" customHeight="1" x14ac:dyDescent="0.2">
      <c r="A15" s="50" t="s">
        <v>29</v>
      </c>
      <c r="B15" s="57">
        <v>55.556040000000003</v>
      </c>
      <c r="C15" s="57">
        <v>4.3067399999999996</v>
      </c>
      <c r="D15" s="108">
        <v>81.447019999999995</v>
      </c>
      <c r="E15" s="57">
        <v>20.60812</v>
      </c>
      <c r="F15" s="57">
        <v>17.744029999999999</v>
      </c>
      <c r="G15" s="57">
        <v>23.296949999999999</v>
      </c>
      <c r="H15" s="57">
        <v>345.27474999999998</v>
      </c>
      <c r="I15" s="108">
        <v>0.86134999999999995</v>
      </c>
      <c r="J15" s="60"/>
      <c r="K15" s="108">
        <v>549.09499000000005</v>
      </c>
    </row>
    <row r="16" spans="1:11" ht="15.75" customHeight="1" x14ac:dyDescent="0.2">
      <c r="A16" s="52" t="s">
        <v>30</v>
      </c>
      <c r="B16" s="58">
        <v>17.754010000000001</v>
      </c>
      <c r="C16" s="58">
        <v>3.2726299999999999</v>
      </c>
      <c r="D16" s="113">
        <v>40.01435</v>
      </c>
      <c r="E16" s="58">
        <v>5.1961599999999999</v>
      </c>
      <c r="F16" s="58">
        <v>12.95204</v>
      </c>
      <c r="G16" s="58">
        <v>11.25554</v>
      </c>
      <c r="H16" s="58">
        <v>98.75694</v>
      </c>
      <c r="I16" s="113">
        <v>0.58442000000000005</v>
      </c>
      <c r="J16" s="60"/>
      <c r="K16" s="113">
        <v>189.78607</v>
      </c>
    </row>
    <row r="17" spans="1:11" ht="15.75" hidden="1" customHeight="1" x14ac:dyDescent="0.2">
      <c r="A17" s="50" t="s">
        <v>31</v>
      </c>
      <c r="B17" s="57">
        <v>4.9067499999999997</v>
      </c>
      <c r="C17" s="57">
        <v>5.2398199999999999</v>
      </c>
      <c r="D17" s="108">
        <v>8.3228299999999997</v>
      </c>
      <c r="E17" s="57">
        <v>2.86097</v>
      </c>
      <c r="F17" s="57">
        <v>2.6657500000000001</v>
      </c>
      <c r="G17" s="57">
        <v>10.052390000000001</v>
      </c>
      <c r="H17" s="57">
        <v>38.90663</v>
      </c>
      <c r="I17" s="108">
        <v>0</v>
      </c>
      <c r="J17" s="60"/>
      <c r="K17" s="108">
        <v>72.955150000000003</v>
      </c>
    </row>
    <row r="18" spans="1:11" ht="15.75" hidden="1" customHeight="1" x14ac:dyDescent="0.2">
      <c r="A18" s="52" t="s">
        <v>32</v>
      </c>
      <c r="B18" s="58">
        <v>0</v>
      </c>
      <c r="C18" s="58">
        <v>0</v>
      </c>
      <c r="D18" s="113">
        <v>2.6844600000000001</v>
      </c>
      <c r="E18" s="58">
        <v>0.72724999999999995</v>
      </c>
      <c r="F18" s="58">
        <v>0.99980999999999998</v>
      </c>
      <c r="G18" s="58">
        <v>2.8877899999999999</v>
      </c>
      <c r="H18" s="58">
        <v>25.054569999999998</v>
      </c>
      <c r="I18" s="113">
        <v>0</v>
      </c>
      <c r="J18" s="60"/>
      <c r="K18" s="113">
        <v>32.353900000000003</v>
      </c>
    </row>
    <row r="19" spans="1:11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1.87364</v>
      </c>
      <c r="G19" s="57">
        <v>0</v>
      </c>
      <c r="H19" s="57">
        <v>4.4913600000000002</v>
      </c>
      <c r="I19" s="108">
        <v>0</v>
      </c>
      <c r="J19" s="60"/>
      <c r="K19" s="108">
        <v>6.3650000000000002</v>
      </c>
    </row>
    <row r="20" spans="1:11" ht="15.75" hidden="1" customHeight="1" x14ac:dyDescent="0.2">
      <c r="A20" s="52" t="s">
        <v>34</v>
      </c>
      <c r="B20" s="58">
        <v>0</v>
      </c>
      <c r="C20" s="58">
        <v>0</v>
      </c>
      <c r="D20" s="113">
        <v>2.8123200000000002</v>
      </c>
      <c r="E20" s="58">
        <v>0.99980999999999998</v>
      </c>
      <c r="F20" s="58">
        <v>0.30748999999999999</v>
      </c>
      <c r="G20" s="58">
        <v>1.54681</v>
      </c>
      <c r="H20" s="58">
        <v>10.70542</v>
      </c>
      <c r="I20" s="113">
        <v>0</v>
      </c>
      <c r="J20" s="60"/>
      <c r="K20" s="113">
        <v>16.371860000000002</v>
      </c>
    </row>
    <row r="21" spans="1:11" ht="15.75" customHeight="1" x14ac:dyDescent="0.2">
      <c r="A21" s="50" t="s">
        <v>35</v>
      </c>
      <c r="B21" s="108">
        <v>4.9067499999999997</v>
      </c>
      <c r="C21" s="108">
        <v>5.2398199999999999</v>
      </c>
      <c r="D21" s="108">
        <v>13.81962</v>
      </c>
      <c r="E21" s="57">
        <v>4.5880400000000003</v>
      </c>
      <c r="F21" s="57">
        <v>5.8466899999999997</v>
      </c>
      <c r="G21" s="57">
        <v>14.487</v>
      </c>
      <c r="H21" s="57">
        <v>79.157989999999998</v>
      </c>
      <c r="I21" s="108">
        <v>0</v>
      </c>
      <c r="J21" s="60"/>
      <c r="K21" s="108">
        <v>128.04590999999999</v>
      </c>
    </row>
    <row r="22" spans="1:11" ht="15.75" customHeight="1" x14ac:dyDescent="0.2">
      <c r="A22" s="52" t="s">
        <v>36</v>
      </c>
      <c r="B22" s="58">
        <v>0.99980999999999998</v>
      </c>
      <c r="C22" s="58">
        <v>0</v>
      </c>
      <c r="D22" s="113">
        <v>2.1093999999999999</v>
      </c>
      <c r="E22" s="58">
        <v>1.9073199999999999</v>
      </c>
      <c r="F22" s="58">
        <v>0</v>
      </c>
      <c r="G22" s="58">
        <v>0.41352</v>
      </c>
      <c r="H22" s="58">
        <v>10.653650000000001</v>
      </c>
      <c r="I22" s="113">
        <v>0</v>
      </c>
      <c r="J22" s="60"/>
      <c r="K22" s="113">
        <v>16.0837</v>
      </c>
    </row>
    <row r="23" spans="1:11" ht="15.75" customHeight="1" x14ac:dyDescent="0.2">
      <c r="A23" s="50" t="s">
        <v>37</v>
      </c>
      <c r="B23" s="57">
        <v>0.78151000000000004</v>
      </c>
      <c r="C23" s="57">
        <v>0.90749999999999997</v>
      </c>
      <c r="D23" s="108">
        <v>2.86097</v>
      </c>
      <c r="E23" s="57">
        <v>1.21499</v>
      </c>
      <c r="F23" s="57">
        <v>1.80752</v>
      </c>
      <c r="G23" s="57">
        <v>2.3158500000000002</v>
      </c>
      <c r="H23" s="57">
        <v>23.209630000000001</v>
      </c>
      <c r="I23" s="108">
        <v>0</v>
      </c>
      <c r="J23" s="60"/>
      <c r="K23" s="108">
        <v>33.097990000000003</v>
      </c>
    </row>
    <row r="24" spans="1:11" ht="15.75" customHeight="1" x14ac:dyDescent="0.2">
      <c r="A24" s="52" t="s">
        <v>38</v>
      </c>
      <c r="B24" s="58">
        <v>0</v>
      </c>
      <c r="C24" s="58">
        <v>0</v>
      </c>
      <c r="D24" s="113">
        <v>1.17757</v>
      </c>
      <c r="E24" s="58">
        <v>2.0457800000000002</v>
      </c>
      <c r="F24" s="58">
        <v>0.77527999999999997</v>
      </c>
      <c r="G24" s="58">
        <v>8.4849999999999994</v>
      </c>
      <c r="H24" s="58">
        <v>45.515500000000003</v>
      </c>
      <c r="I24" s="113">
        <v>0</v>
      </c>
      <c r="J24" s="60"/>
      <c r="K24" s="113">
        <v>57.999130000000001</v>
      </c>
    </row>
    <row r="25" spans="1:11" ht="15.75" customHeight="1" x14ac:dyDescent="0.2">
      <c r="A25" s="50" t="s">
        <v>39</v>
      </c>
      <c r="B25" s="57">
        <v>3.3992399999999998</v>
      </c>
      <c r="C25" s="57">
        <v>1.8748800000000001</v>
      </c>
      <c r="D25" s="108">
        <v>17.537579999999998</v>
      </c>
      <c r="E25" s="57">
        <v>6.4030399999999998</v>
      </c>
      <c r="F25" s="57">
        <v>17.82573</v>
      </c>
      <c r="G25" s="57">
        <v>9.6469799999999992</v>
      </c>
      <c r="H25" s="57">
        <v>120.48088</v>
      </c>
      <c r="I25" s="108">
        <v>0</v>
      </c>
      <c r="J25" s="60"/>
      <c r="K25" s="108">
        <v>178.06836000000001</v>
      </c>
    </row>
    <row r="26" spans="1:11" ht="15.75" customHeight="1" x14ac:dyDescent="0.2">
      <c r="A26" s="52" t="s">
        <v>40</v>
      </c>
      <c r="B26" s="58">
        <v>9.3818999999999999</v>
      </c>
      <c r="C26" s="58">
        <v>2.15306</v>
      </c>
      <c r="D26" s="113">
        <v>76.392439999999993</v>
      </c>
      <c r="E26" s="58">
        <v>3.6718000000000002</v>
      </c>
      <c r="F26" s="58">
        <v>36.973739999999999</v>
      </c>
      <c r="G26" s="58">
        <v>7.5182399999999996</v>
      </c>
      <c r="H26" s="58">
        <v>83.764110000000002</v>
      </c>
      <c r="I26" s="113">
        <v>0</v>
      </c>
      <c r="J26" s="60"/>
      <c r="K26" s="113">
        <v>219.8553</v>
      </c>
    </row>
    <row r="27" spans="1:11" ht="15.75" customHeight="1" x14ac:dyDescent="0.2">
      <c r="A27" s="50" t="s">
        <v>41</v>
      </c>
      <c r="B27" s="57">
        <v>0.47652</v>
      </c>
      <c r="C27" s="57">
        <v>1.4919199999999999</v>
      </c>
      <c r="D27" s="108">
        <v>12.919600000000001</v>
      </c>
      <c r="E27" s="57">
        <v>0.38421</v>
      </c>
      <c r="F27" s="57">
        <v>0</v>
      </c>
      <c r="G27" s="57">
        <v>2.82979</v>
      </c>
      <c r="H27" s="57">
        <v>27.68852</v>
      </c>
      <c r="I27" s="108">
        <v>0</v>
      </c>
      <c r="J27" s="60"/>
      <c r="K27" s="108">
        <v>45.790559999999999</v>
      </c>
    </row>
    <row r="28" spans="1:11" ht="15.75" customHeight="1" x14ac:dyDescent="0.2">
      <c r="A28" s="52" t="s">
        <v>191</v>
      </c>
      <c r="B28" s="58">
        <v>13.19154</v>
      </c>
      <c r="C28" s="58">
        <v>8.3147300000000008</v>
      </c>
      <c r="D28" s="113">
        <v>81.493790000000004</v>
      </c>
      <c r="E28" s="58">
        <v>8.9702500000000001</v>
      </c>
      <c r="F28" s="58">
        <v>12.31086</v>
      </c>
      <c r="G28" s="58">
        <v>9.6831499999999995</v>
      </c>
      <c r="H28" s="58">
        <v>302.74247000000003</v>
      </c>
      <c r="I28" s="113">
        <v>0</v>
      </c>
      <c r="J28" s="60"/>
      <c r="K28" s="113">
        <v>436.70679000000001</v>
      </c>
    </row>
    <row r="29" spans="1:11" ht="15.75" customHeight="1" x14ac:dyDescent="0.2">
      <c r="A29" s="50" t="s">
        <v>43</v>
      </c>
      <c r="B29" s="57">
        <v>1.5829899999999999</v>
      </c>
      <c r="C29" s="57">
        <v>0.21518000000000001</v>
      </c>
      <c r="D29" s="108">
        <v>0.72287999999999997</v>
      </c>
      <c r="E29" s="57">
        <v>0.53825999999999996</v>
      </c>
      <c r="F29" s="57">
        <v>0</v>
      </c>
      <c r="G29" s="57">
        <v>0.99980999999999998</v>
      </c>
      <c r="H29" s="57">
        <v>1.99963</v>
      </c>
      <c r="I29" s="108">
        <v>0</v>
      </c>
      <c r="J29" s="60"/>
      <c r="K29" s="108">
        <v>6.0587499999999999</v>
      </c>
    </row>
    <row r="30" spans="1:11" ht="15.75" customHeight="1" x14ac:dyDescent="0.2">
      <c r="A30" s="52" t="s">
        <v>44</v>
      </c>
      <c r="B30" s="58">
        <v>13.859540000000001</v>
      </c>
      <c r="C30" s="58">
        <v>3.6761699999999999</v>
      </c>
      <c r="D30" s="113">
        <v>16.535270000000001</v>
      </c>
      <c r="E30" s="58">
        <v>3.5377000000000001</v>
      </c>
      <c r="F30" s="58">
        <v>6.7086600000000001</v>
      </c>
      <c r="G30" s="58">
        <v>17.8644</v>
      </c>
      <c r="H30" s="58">
        <v>64.975359999999995</v>
      </c>
      <c r="I30" s="113">
        <v>0</v>
      </c>
      <c r="J30" s="60"/>
      <c r="K30" s="113">
        <v>127.15711</v>
      </c>
    </row>
    <row r="31" spans="1:11" ht="15.75" customHeight="1" x14ac:dyDescent="0.2">
      <c r="A31" s="50" t="s">
        <v>45</v>
      </c>
      <c r="B31" s="57">
        <v>3.6655600000000002</v>
      </c>
      <c r="C31" s="57">
        <v>0.99980999999999998</v>
      </c>
      <c r="D31" s="108">
        <v>2.93208</v>
      </c>
      <c r="E31" s="57">
        <v>0</v>
      </c>
      <c r="F31" s="57">
        <v>2.7686600000000001</v>
      </c>
      <c r="G31" s="57">
        <v>0.99980999999999998</v>
      </c>
      <c r="H31" s="57">
        <v>10.834530000000001</v>
      </c>
      <c r="I31" s="108">
        <v>0</v>
      </c>
      <c r="J31" s="60"/>
      <c r="K31" s="108">
        <v>22.20046</v>
      </c>
    </row>
    <row r="32" spans="1:11" ht="15.75" customHeight="1" x14ac:dyDescent="0.2">
      <c r="A32" s="52" t="s">
        <v>46</v>
      </c>
      <c r="B32" s="58">
        <v>2.9376899999999999</v>
      </c>
      <c r="C32" s="58">
        <v>1.5380799999999999</v>
      </c>
      <c r="D32" s="113">
        <v>26.11177</v>
      </c>
      <c r="E32" s="58">
        <v>4.25061</v>
      </c>
      <c r="F32" s="58">
        <v>1.9073199999999999</v>
      </c>
      <c r="G32" s="58">
        <v>1.4900500000000001</v>
      </c>
      <c r="H32" s="58">
        <v>24.226279999999999</v>
      </c>
      <c r="I32" s="113">
        <v>0</v>
      </c>
      <c r="J32" s="60"/>
      <c r="K32" s="113">
        <v>62.461799999999997</v>
      </c>
    </row>
    <row r="33" spans="1:11" ht="15.75" customHeight="1" x14ac:dyDescent="0.2">
      <c r="A33" s="50" t="s">
        <v>47</v>
      </c>
      <c r="B33" s="57">
        <v>31.97156</v>
      </c>
      <c r="C33" s="57">
        <v>4.1813799999999999</v>
      </c>
      <c r="D33" s="108">
        <v>112.7512</v>
      </c>
      <c r="E33" s="57">
        <v>4.83378</v>
      </c>
      <c r="F33" s="57">
        <v>37.0411</v>
      </c>
      <c r="G33" s="57">
        <v>14.053509999999999</v>
      </c>
      <c r="H33" s="57">
        <v>169.08813000000001</v>
      </c>
      <c r="I33" s="108">
        <v>0</v>
      </c>
      <c r="J33" s="60"/>
      <c r="K33" s="108">
        <v>373.92066</v>
      </c>
    </row>
    <row r="34" spans="1:11" ht="15.75" customHeight="1" x14ac:dyDescent="0.2">
      <c r="A34" s="52" t="s">
        <v>48</v>
      </c>
      <c r="B34" s="58">
        <v>17.884989999999998</v>
      </c>
      <c r="C34" s="58">
        <v>7.4770799999999999</v>
      </c>
      <c r="D34" s="113">
        <v>31.171330000000001</v>
      </c>
      <c r="E34" s="58">
        <v>8.2299000000000007</v>
      </c>
      <c r="F34" s="58">
        <v>11.838710000000001</v>
      </c>
      <c r="G34" s="58">
        <v>19.02825</v>
      </c>
      <c r="H34" s="58">
        <v>163.19528</v>
      </c>
      <c r="I34" s="113">
        <v>0.46092</v>
      </c>
      <c r="J34" s="60"/>
      <c r="K34" s="113">
        <v>259.28647000000001</v>
      </c>
    </row>
    <row r="35" spans="1:11" ht="15.75" customHeight="1" x14ac:dyDescent="0.2">
      <c r="A35" s="50" t="s">
        <v>49</v>
      </c>
      <c r="B35" s="57">
        <v>23.538329999999998</v>
      </c>
      <c r="C35" s="57">
        <v>3.7404099999999998</v>
      </c>
      <c r="D35" s="108">
        <v>45.793680000000002</v>
      </c>
      <c r="E35" s="57">
        <v>7.3573300000000001</v>
      </c>
      <c r="F35" s="57">
        <v>18.254850000000001</v>
      </c>
      <c r="G35" s="57">
        <v>11.418950000000001</v>
      </c>
      <c r="H35" s="57">
        <v>100.78337999999999</v>
      </c>
      <c r="I35" s="108">
        <v>0</v>
      </c>
      <c r="J35" s="60"/>
      <c r="K35" s="108">
        <v>210.88692</v>
      </c>
    </row>
    <row r="36" spans="1:11" ht="15.75" customHeight="1" x14ac:dyDescent="0.2">
      <c r="A36" s="52" t="s">
        <v>50</v>
      </c>
      <c r="B36" s="58">
        <v>130.38669999999999</v>
      </c>
      <c r="C36" s="58">
        <v>20.243870000000001</v>
      </c>
      <c r="D36" s="113">
        <v>184.68595999999999</v>
      </c>
      <c r="E36" s="58">
        <v>35.881</v>
      </c>
      <c r="F36" s="58">
        <v>107.88312000000001</v>
      </c>
      <c r="G36" s="58">
        <v>81.577370000000002</v>
      </c>
      <c r="H36" s="58">
        <v>730.09231</v>
      </c>
      <c r="I36" s="113">
        <v>0.40977999999999998</v>
      </c>
      <c r="J36" s="60"/>
      <c r="K36" s="113">
        <v>1291.16011</v>
      </c>
    </row>
    <row r="37" spans="1:11" ht="15.75" customHeight="1" x14ac:dyDescent="0.2">
      <c r="A37" s="50" t="s">
        <v>51</v>
      </c>
      <c r="B37" s="57">
        <v>112.81856000000001</v>
      </c>
      <c r="C37" s="57">
        <v>28.884180000000001</v>
      </c>
      <c r="D37" s="108">
        <v>285.20240000000001</v>
      </c>
      <c r="E37" s="57">
        <v>71.677790000000002</v>
      </c>
      <c r="F37" s="57">
        <v>117.21512</v>
      </c>
      <c r="G37" s="57">
        <v>63.725439999999999</v>
      </c>
      <c r="H37" s="57">
        <v>880.84513000000004</v>
      </c>
      <c r="I37" s="108">
        <v>1.95597</v>
      </c>
      <c r="J37" s="60"/>
      <c r="K37" s="108">
        <v>1562.4474499999999</v>
      </c>
    </row>
    <row r="38" spans="1:11" ht="15.75" customHeight="1" x14ac:dyDescent="0.2">
      <c r="A38" s="52" t="s">
        <v>52</v>
      </c>
      <c r="B38" s="58">
        <v>21.20065</v>
      </c>
      <c r="C38" s="58">
        <v>9.4355399999999996</v>
      </c>
      <c r="D38" s="113">
        <v>91.146389999999997</v>
      </c>
      <c r="E38" s="58">
        <v>27.602440000000001</v>
      </c>
      <c r="F38" s="58">
        <v>42.444330000000001</v>
      </c>
      <c r="G38" s="58">
        <v>17.382899999999999</v>
      </c>
      <c r="H38" s="58">
        <v>146.83028999999999</v>
      </c>
      <c r="I38" s="113">
        <v>0</v>
      </c>
      <c r="J38" s="60"/>
      <c r="K38" s="113">
        <v>356.04253999999997</v>
      </c>
    </row>
    <row r="39" spans="1:11" ht="15.75" customHeight="1" x14ac:dyDescent="0.2">
      <c r="A39" s="50" t="s">
        <v>53</v>
      </c>
      <c r="B39" s="57">
        <v>28.347159999999999</v>
      </c>
      <c r="C39" s="57">
        <v>2.1225000000000001</v>
      </c>
      <c r="D39" s="108">
        <v>40.130980000000001</v>
      </c>
      <c r="E39" s="57">
        <v>17.55941</v>
      </c>
      <c r="F39" s="57">
        <v>27.519490000000001</v>
      </c>
      <c r="G39" s="57">
        <v>18.653400000000001</v>
      </c>
      <c r="H39" s="57">
        <v>204.12586999999999</v>
      </c>
      <c r="I39" s="108">
        <v>0</v>
      </c>
      <c r="J39" s="60"/>
      <c r="K39" s="108">
        <v>338.4588</v>
      </c>
    </row>
    <row r="40" spans="1:11" ht="15.75" customHeight="1" x14ac:dyDescent="0.2">
      <c r="A40" s="52" t="s">
        <v>54</v>
      </c>
      <c r="B40" s="58">
        <v>32.633940000000003</v>
      </c>
      <c r="C40" s="58">
        <v>11.55991</v>
      </c>
      <c r="D40" s="113">
        <v>78.241129999999998</v>
      </c>
      <c r="E40" s="58">
        <v>22.594650000000001</v>
      </c>
      <c r="F40" s="58">
        <v>27.82948</v>
      </c>
      <c r="G40" s="58">
        <v>25.382650000000002</v>
      </c>
      <c r="H40" s="58">
        <v>254.87182999999999</v>
      </c>
      <c r="I40" s="113">
        <v>2.82979</v>
      </c>
      <c r="J40" s="60"/>
      <c r="K40" s="113">
        <v>455.94337000000002</v>
      </c>
    </row>
    <row r="41" spans="1:11" ht="15.75" customHeight="1" x14ac:dyDescent="0.2">
      <c r="A41" s="50" t="s">
        <v>55</v>
      </c>
      <c r="B41" s="57">
        <v>73.117320000000007</v>
      </c>
      <c r="C41" s="57">
        <v>5.1369100000000003</v>
      </c>
      <c r="D41" s="108">
        <v>56.181629999999998</v>
      </c>
      <c r="E41" s="57">
        <v>13.275740000000001</v>
      </c>
      <c r="F41" s="57">
        <v>12.59714</v>
      </c>
      <c r="G41" s="57">
        <v>6.3369299999999997</v>
      </c>
      <c r="H41" s="57">
        <v>126.64317</v>
      </c>
      <c r="I41" s="108">
        <v>0.95365999999999995</v>
      </c>
      <c r="J41" s="60"/>
      <c r="K41" s="108">
        <v>294.24250000000001</v>
      </c>
    </row>
    <row r="42" spans="1:11" ht="15.75" customHeight="1" x14ac:dyDescent="0.2">
      <c r="A42" s="52" t="s">
        <v>56</v>
      </c>
      <c r="B42" s="58">
        <v>8.88293</v>
      </c>
      <c r="C42" s="58">
        <v>0.30748999999999999</v>
      </c>
      <c r="D42" s="113">
        <v>11.664070000000001</v>
      </c>
      <c r="E42" s="58">
        <v>3.4298000000000002</v>
      </c>
      <c r="F42" s="58">
        <v>5.4911700000000003</v>
      </c>
      <c r="G42" s="58">
        <v>2.9096199999999999</v>
      </c>
      <c r="H42" s="58">
        <v>38.108280000000001</v>
      </c>
      <c r="I42" s="113">
        <v>0</v>
      </c>
      <c r="J42" s="60"/>
      <c r="K42" s="113">
        <v>70.793360000000007</v>
      </c>
    </row>
    <row r="43" spans="1:11" ht="15.75" customHeight="1" x14ac:dyDescent="0.2">
      <c r="A43" s="50" t="s">
        <v>57</v>
      </c>
      <c r="B43" s="57">
        <v>35.556660000000001</v>
      </c>
      <c r="C43" s="57">
        <v>6.2452399999999999</v>
      </c>
      <c r="D43" s="108">
        <v>97.952969999999993</v>
      </c>
      <c r="E43" s="57">
        <v>20.099170000000001</v>
      </c>
      <c r="F43" s="57">
        <v>39.012659999999997</v>
      </c>
      <c r="G43" s="57">
        <v>19.03387</v>
      </c>
      <c r="H43" s="57">
        <v>201.59733</v>
      </c>
      <c r="I43" s="108">
        <v>0</v>
      </c>
      <c r="J43" s="60"/>
      <c r="K43" s="108">
        <v>419.71309000000002</v>
      </c>
    </row>
    <row r="44" spans="1:11" ht="15.75" customHeight="1" x14ac:dyDescent="0.2">
      <c r="A44" s="52" t="s">
        <v>58</v>
      </c>
      <c r="B44" s="58">
        <v>22.920850000000002</v>
      </c>
      <c r="C44" s="58">
        <v>1.76885</v>
      </c>
      <c r="D44" s="113">
        <v>29.722449999999998</v>
      </c>
      <c r="E44" s="58">
        <v>9.2958300000000005</v>
      </c>
      <c r="F44" s="58">
        <v>7.74153</v>
      </c>
      <c r="G44" s="58">
        <v>2.5223</v>
      </c>
      <c r="H44" s="58">
        <v>94.287409999999994</v>
      </c>
      <c r="I44" s="113">
        <v>0.99980999999999998</v>
      </c>
      <c r="J44" s="60"/>
      <c r="K44" s="113">
        <v>169.25903</v>
      </c>
    </row>
    <row r="45" spans="1:11" ht="15.75" customHeight="1" x14ac:dyDescent="0.2">
      <c r="A45" s="50" t="s">
        <v>59</v>
      </c>
      <c r="B45" s="57">
        <v>58.223039999999997</v>
      </c>
      <c r="C45" s="57">
        <v>21.956589999999998</v>
      </c>
      <c r="D45" s="108">
        <v>175.07141999999999</v>
      </c>
      <c r="E45" s="57">
        <v>36.018210000000003</v>
      </c>
      <c r="F45" s="57">
        <v>79.124930000000006</v>
      </c>
      <c r="G45" s="57">
        <v>74.858109999999996</v>
      </c>
      <c r="H45" s="57">
        <v>657.75649999999996</v>
      </c>
      <c r="I45" s="108">
        <v>3.4179499999999998</v>
      </c>
      <c r="J45" s="60"/>
      <c r="K45" s="108">
        <v>1107.4265600000001</v>
      </c>
    </row>
    <row r="46" spans="1:11" ht="15.75" customHeight="1" x14ac:dyDescent="0.2">
      <c r="A46" s="59"/>
    </row>
    <row r="47" spans="1:11" ht="15.75" customHeight="1" x14ac:dyDescent="0.2">
      <c r="A47" s="53" t="s">
        <v>20</v>
      </c>
      <c r="B47" s="117">
        <f>SUM(B9:B45)-SUM(B17:B20)</f>
        <v>1330.1384399999999</v>
      </c>
      <c r="C47" s="117">
        <f t="shared" ref="C47:I47" si="0">SUM(C9:C45)-SUM(C17:C20)</f>
        <v>301.88924000000003</v>
      </c>
      <c r="D47" s="117">
        <f t="shared" si="0"/>
        <v>2863.5813799999992</v>
      </c>
      <c r="E47" s="117">
        <f t="shared" si="0"/>
        <v>617.27</v>
      </c>
      <c r="F47" s="117">
        <f t="shared" si="0"/>
        <v>1265.2616400000002</v>
      </c>
      <c r="G47" s="117">
        <f t="shared" si="0"/>
        <v>823.04433000000017</v>
      </c>
      <c r="H47" s="117">
        <f t="shared" si="0"/>
        <v>8231.5468099999998</v>
      </c>
      <c r="I47" s="117">
        <f t="shared" si="0"/>
        <v>34.222540000000009</v>
      </c>
      <c r="J47" s="59"/>
      <c r="K47" s="117">
        <f>SUM(K9:K45)-SUM(K17:K20)</f>
        <v>15472.625840000002</v>
      </c>
    </row>
    <row r="48" spans="1:11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</row>
    <row r="49" spans="1:11" ht="15.75" customHeight="1" x14ac:dyDescent="0.2">
      <c r="A49" s="35" t="s">
        <v>60</v>
      </c>
      <c r="B49" s="57">
        <v>181.81813</v>
      </c>
      <c r="C49" s="57">
        <v>49.734920000000002</v>
      </c>
      <c r="D49" s="108">
        <v>248.90725</v>
      </c>
      <c r="E49" s="57">
        <v>107.91742000000001</v>
      </c>
      <c r="F49" s="57">
        <v>145.22797</v>
      </c>
      <c r="G49" s="57">
        <v>93.356830000000002</v>
      </c>
      <c r="H49" s="57">
        <v>752.37261000000001</v>
      </c>
      <c r="I49" s="108">
        <v>4.9990600000000001</v>
      </c>
      <c r="J49" s="60"/>
      <c r="K49" s="57">
        <v>1585.7886900000001</v>
      </c>
    </row>
    <row r="50" spans="1:11" ht="15.75" customHeight="1" x14ac:dyDescent="0.2">
      <c r="A50" s="38" t="s">
        <v>61</v>
      </c>
      <c r="B50" s="58">
        <v>343.63438000000002</v>
      </c>
      <c r="C50" s="58">
        <v>89.986279999999994</v>
      </c>
      <c r="D50" s="113">
        <v>923.18218999999999</v>
      </c>
      <c r="E50" s="58">
        <v>164.09468000000001</v>
      </c>
      <c r="F50" s="58">
        <v>368.66836999999998</v>
      </c>
      <c r="G50" s="58">
        <v>237.43217000000001</v>
      </c>
      <c r="H50" s="58">
        <v>2250.4802599999998</v>
      </c>
      <c r="I50" s="113">
        <v>15.705730000000001</v>
      </c>
      <c r="J50" s="60"/>
      <c r="K50" s="58">
        <v>4394.1632900000004</v>
      </c>
    </row>
    <row r="51" spans="1:11" ht="15.75" customHeight="1" x14ac:dyDescent="0.2">
      <c r="A51" s="35" t="s">
        <v>62</v>
      </c>
      <c r="B51" s="57">
        <v>305.82923</v>
      </c>
      <c r="C51" s="57">
        <v>69.781080000000003</v>
      </c>
      <c r="D51" s="108">
        <v>637.99974999999995</v>
      </c>
      <c r="E51" s="57">
        <v>150.74845999999999</v>
      </c>
      <c r="F51" s="57">
        <v>297.63612999999998</v>
      </c>
      <c r="G51" s="57">
        <v>193.13291000000001</v>
      </c>
      <c r="H51" s="57">
        <v>2021.7464</v>
      </c>
      <c r="I51" s="108">
        <v>2.82667</v>
      </c>
      <c r="J51" s="60"/>
      <c r="K51" s="57">
        <v>3679.8234900000002</v>
      </c>
    </row>
    <row r="52" spans="1:11" s="41" customFormat="1" ht="15" x14ac:dyDescent="0.2">
      <c r="A52" s="44" t="s">
        <v>63</v>
      </c>
      <c r="B52"/>
      <c r="C52"/>
      <c r="D52"/>
      <c r="E52"/>
      <c r="F52" s="80"/>
      <c r="G52"/>
      <c r="H52"/>
      <c r="I52"/>
      <c r="J52"/>
    </row>
    <row r="53" spans="1:11" s="41" customFormat="1" ht="15" x14ac:dyDescent="0.2"/>
    <row r="54" spans="1:11" s="41" customFormat="1" ht="15" x14ac:dyDescent="0.2"/>
    <row r="57" spans="1:11" s="44" customFormat="1" ht="11.25" x14ac:dyDescent="0.2"/>
    <row r="59" spans="1:11" x14ac:dyDescent="0.2">
      <c r="B59" s="49"/>
      <c r="C59" s="49"/>
      <c r="D59" s="49"/>
      <c r="E59" s="49"/>
      <c r="F59" s="49"/>
      <c r="G59" s="49"/>
    </row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104" spans="2:7" s="41" customFormat="1" ht="15" x14ac:dyDescent="0.2"/>
    <row r="105" spans="2:7" s="41" customFormat="1" ht="15" x14ac:dyDescent="0.2"/>
    <row r="106" spans="2:7" s="41" customFormat="1" ht="15" x14ac:dyDescent="0.2"/>
    <row r="109" spans="2:7" s="44" customFormat="1" ht="11.25" x14ac:dyDescent="0.2"/>
    <row r="111" spans="2:7" x14ac:dyDescent="0.2">
      <c r="B111" s="49"/>
      <c r="C111" s="49"/>
      <c r="D111" s="49"/>
      <c r="E111" s="49"/>
      <c r="F111" s="49"/>
    </row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6" spans="2:6" s="41" customFormat="1" ht="15" x14ac:dyDescent="0.2"/>
    <row r="157" spans="2:6" s="41" customFormat="1" ht="15" x14ac:dyDescent="0.2"/>
    <row r="158" spans="2:6" s="41" customFormat="1" ht="15" x14ac:dyDescent="0.2"/>
    <row r="161" spans="2:6" s="44" customFormat="1" ht="11.25" x14ac:dyDescent="0.2"/>
    <row r="163" spans="2:6" x14ac:dyDescent="0.2">
      <c r="B163" s="49"/>
      <c r="C163" s="49"/>
      <c r="D163" s="49"/>
      <c r="E163" s="49"/>
      <c r="F163" s="49"/>
    </row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8" spans="2:6" s="41" customFormat="1" ht="15" x14ac:dyDescent="0.2"/>
    <row r="209" spans="2:6" s="41" customFormat="1" ht="15" x14ac:dyDescent="0.2"/>
    <row r="210" spans="2:6" s="41" customFormat="1" ht="15" x14ac:dyDescent="0.2"/>
    <row r="213" spans="2:6" s="44" customFormat="1" ht="11.25" x14ac:dyDescent="0.2"/>
    <row r="216" spans="2:6" x14ac:dyDescent="0.2">
      <c r="B216" s="49"/>
      <c r="C216" s="49"/>
      <c r="D216" s="49"/>
      <c r="E216" s="49"/>
      <c r="F216" s="49"/>
    </row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60" spans="2:6" s="41" customFormat="1" ht="15" x14ac:dyDescent="0.2"/>
    <row r="261" spans="2:6" s="41" customFormat="1" ht="15" x14ac:dyDescent="0.2"/>
    <row r="262" spans="2:6" s="41" customFormat="1" ht="15" x14ac:dyDescent="0.2"/>
    <row r="265" spans="2:6" s="44" customFormat="1" ht="11.25" x14ac:dyDescent="0.2"/>
    <row r="268" spans="2:6" x14ac:dyDescent="0.2">
      <c r="B268" s="49"/>
      <c r="C268" s="49"/>
      <c r="D268" s="49"/>
      <c r="E268" s="49"/>
      <c r="F268" s="49"/>
    </row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12" spans="2:6" s="41" customFormat="1" ht="15" x14ac:dyDescent="0.2"/>
    <row r="313" spans="2:6" s="41" customFormat="1" ht="15" x14ac:dyDescent="0.2"/>
    <row r="314" spans="2:6" s="41" customFormat="1" ht="15" x14ac:dyDescent="0.2"/>
    <row r="317" spans="2:6" s="44" customFormat="1" ht="11.25" x14ac:dyDescent="0.2"/>
    <row r="320" spans="2:6" x14ac:dyDescent="0.2">
      <c r="B320" s="49"/>
      <c r="C320" s="49"/>
      <c r="D320" s="49"/>
      <c r="E320" s="49"/>
      <c r="F320" s="49"/>
    </row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64" spans="2:6" s="41" customFormat="1" ht="15" x14ac:dyDescent="0.2"/>
    <row r="365" spans="2:6" s="41" customFormat="1" ht="15" x14ac:dyDescent="0.2"/>
    <row r="366" spans="2:6" s="41" customFormat="1" ht="15" x14ac:dyDescent="0.2"/>
    <row r="369" spans="2:6" s="44" customFormat="1" ht="11.25" x14ac:dyDescent="0.2"/>
    <row r="372" spans="2:6" x14ac:dyDescent="0.2">
      <c r="B372" s="49"/>
      <c r="C372" s="49"/>
      <c r="D372" s="49"/>
      <c r="E372" s="49"/>
      <c r="F372" s="49"/>
    </row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6" spans="2:6" s="41" customFormat="1" ht="15" x14ac:dyDescent="0.2"/>
    <row r="417" spans="2:6" s="41" customFormat="1" ht="15" x14ac:dyDescent="0.2"/>
    <row r="418" spans="2:6" s="41" customFormat="1" ht="15" x14ac:dyDescent="0.2"/>
    <row r="421" spans="2:6" s="44" customFormat="1" ht="11.25" x14ac:dyDescent="0.2"/>
    <row r="424" spans="2:6" x14ac:dyDescent="0.2">
      <c r="B424" s="49"/>
      <c r="C424" s="49"/>
      <c r="D424" s="49"/>
      <c r="E424" s="49"/>
      <c r="F424" s="49"/>
    </row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s="41" customFormat="1" ht="15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s="44" customFormat="1" ht="11.25" x14ac:dyDescent="0.2"/>
    <row r="474" spans="2:6" x14ac:dyDescent="0.2">
      <c r="B474" s="49"/>
      <c r="C474" s="49"/>
      <c r="D474" s="49"/>
      <c r="E474" s="49"/>
      <c r="F474" s="49"/>
    </row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20" spans="2:6" s="41" customFormat="1" ht="15" x14ac:dyDescent="0.2"/>
    <row r="521" spans="2:6" s="41" customFormat="1" ht="15" x14ac:dyDescent="0.2"/>
    <row r="522" spans="2:6" s="41" customFormat="1" ht="15" x14ac:dyDescent="0.2"/>
    <row r="525" spans="2:6" s="44" customFormat="1" ht="11.25" x14ac:dyDescent="0.2"/>
    <row r="528" spans="2:6" x14ac:dyDescent="0.2">
      <c r="B528" s="49"/>
      <c r="C528" s="49"/>
      <c r="D528" s="49"/>
      <c r="E528" s="49"/>
      <c r="F528" s="49"/>
    </row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s="41" customFormat="1" ht="15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s="44" customFormat="1" ht="11.25" x14ac:dyDescent="0.2"/>
    <row r="578" spans="2:6" x14ac:dyDescent="0.2">
      <c r="B578" s="49"/>
      <c r="C578" s="49"/>
      <c r="D578" s="49"/>
      <c r="E578" s="49"/>
      <c r="F578" s="49"/>
    </row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24" spans="2:6" s="41" customFormat="1" ht="15" x14ac:dyDescent="0.2"/>
    <row r="625" spans="2:6" s="41" customFormat="1" ht="15" x14ac:dyDescent="0.2"/>
    <row r="626" spans="2:6" s="41" customFormat="1" ht="15" x14ac:dyDescent="0.2"/>
    <row r="629" spans="2:6" s="44" customFormat="1" ht="11.25" x14ac:dyDescent="0.2"/>
    <row r="632" spans="2:6" x14ac:dyDescent="0.2">
      <c r="B632" s="49"/>
      <c r="C632" s="49"/>
      <c r="D632" s="49"/>
      <c r="E632" s="49"/>
      <c r="F632" s="49"/>
    </row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6" spans="2:6" s="41" customFormat="1" ht="15" x14ac:dyDescent="0.2"/>
    <row r="677" spans="2:6" s="41" customFormat="1" ht="15" x14ac:dyDescent="0.2"/>
    <row r="678" spans="2:6" s="41" customFormat="1" ht="15" x14ac:dyDescent="0.2"/>
    <row r="681" spans="2:6" s="44" customFormat="1" ht="11.25" x14ac:dyDescent="0.2"/>
    <row r="684" spans="2:6" x14ac:dyDescent="0.2">
      <c r="B684" s="49"/>
      <c r="C684" s="49"/>
      <c r="D684" s="49"/>
      <c r="E684" s="49"/>
      <c r="F684" s="49"/>
    </row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8" spans="2:6" s="41" customFormat="1" ht="15" x14ac:dyDescent="0.2"/>
    <row r="729" spans="2:6" s="41" customFormat="1" ht="15" x14ac:dyDescent="0.2"/>
    <row r="730" spans="2:6" s="41" customFormat="1" ht="15" x14ac:dyDescent="0.2"/>
    <row r="733" spans="2:6" s="44" customFormat="1" ht="11.25" x14ac:dyDescent="0.2"/>
    <row r="736" spans="2:6" x14ac:dyDescent="0.2">
      <c r="B736" s="49"/>
      <c r="C736" s="49"/>
      <c r="D736" s="49"/>
      <c r="E736" s="49"/>
      <c r="F736" s="49"/>
    </row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</sheetData>
  <mergeCells count="1">
    <mergeCell ref="A3:J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3"/>
  <dimension ref="A1:K774"/>
  <sheetViews>
    <sheetView showGridLines="0" workbookViewId="0">
      <selection activeCell="A3" sqref="A3:K3"/>
    </sheetView>
  </sheetViews>
  <sheetFormatPr defaultColWidth="9.140625"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41" customFormat="1" ht="15.75" customHeight="1" x14ac:dyDescent="0.25">
      <c r="A4" s="33"/>
    </row>
    <row r="5" spans="1:11" ht="15.75" customHeight="1" x14ac:dyDescent="0.2"/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</row>
    <row r="9" spans="1:11" ht="15.75" customHeight="1" x14ac:dyDescent="0.2">
      <c r="A9" s="50" t="s">
        <v>229</v>
      </c>
      <c r="B9" s="104">
        <f>IF(OR('Tabel A F'!B9&lt;5,'Tabel A Be'!B9&lt;0.5),"-",IFERROR('Tabel A Be'!B9/'Tabel A F'!B9*100,"-"))</f>
        <v>6.0590094836670181</v>
      </c>
      <c r="C9" s="104">
        <f>IF(OR('Tabel A F'!C9&lt;5,'Tabel A Be'!C9&lt;0.5),"-",IFERROR('Tabel A Be'!C9/'Tabel A F'!C9*100,"-"))</f>
        <v>2.1582733812949639</v>
      </c>
      <c r="D9" s="104">
        <f>IF(OR('Tabel A F'!D9&lt;5,'Tabel A Be'!D9&lt;0.5),"-",IFERROR('Tabel A Be'!D9/'Tabel A F'!D9*100,"-"))</f>
        <v>3.4773445732349839</v>
      </c>
      <c r="E9" s="104">
        <f>IF(OR('Tabel A F'!E9&lt;5,'Tabel A Be'!E9&lt;0.5),"-",IFERROR('Tabel A Be'!E9/'Tabel A F'!E9*100,"-"))</f>
        <v>2.7142096860031932</v>
      </c>
      <c r="F9" s="104">
        <f>IF(OR('Tabel A F'!F9&lt;5,'Tabel A Be'!F9&lt;0.5),"-",IFERROR('Tabel A Be'!F9/'Tabel A F'!F9*100,"-"))</f>
        <v>7.5650118203309695</v>
      </c>
      <c r="G9" s="104">
        <f>IF(OR('Tabel A F'!G9&lt;5,'Tabel A Be'!G9&lt;0.5),"-",IFERROR('Tabel A Be'!G9/'Tabel A F'!G9*100,"-"))</f>
        <v>1.8301267010793054</v>
      </c>
      <c r="H9" s="104">
        <f>IF(OR('Tabel A F'!H9&lt;5,'Tabel A Be'!H9&lt;0.5),"-",IFERROR('Tabel A Be'!H9/'Tabel A F'!H9*100,"-"))</f>
        <v>2.9651682048228638</v>
      </c>
      <c r="I9" s="104">
        <f>IF(OR('Tabel A F'!I9&lt;5,'Tabel A Be'!I9&lt;0.5),"-",IFERROR('Tabel A Be'!I9/'Tabel A F'!I9*100,"-"))</f>
        <v>3.125</v>
      </c>
      <c r="J9" s="104"/>
      <c r="K9" s="104">
        <f>IF(OR('Tabel A F'!K9&lt;5,'Tabel A Be'!K9&lt;0.5),"-",IFERROR('Tabel A Be'!K9/'Tabel A F'!K9*100,"-"))</f>
        <v>3.449838187702265</v>
      </c>
    </row>
    <row r="10" spans="1:11" ht="15.75" customHeight="1" x14ac:dyDescent="0.2">
      <c r="A10" s="52" t="s">
        <v>230</v>
      </c>
      <c r="B10" s="105">
        <f>IF(OR('Tabel A F'!B10&lt;5,'Tabel A Be'!B10&lt;0.5),"-",IFERROR('Tabel A Be'!B10/'Tabel A F'!B10*100,"-"))</f>
        <v>4.1499330655957163</v>
      </c>
      <c r="C10" s="105">
        <f>IF(OR('Tabel A F'!C10&lt;5,'Tabel A Be'!C10&lt;0.5),"-",IFERROR('Tabel A Be'!C10/'Tabel A F'!C10*100,"-"))</f>
        <v>2.3781902552204177</v>
      </c>
      <c r="D10" s="105">
        <f>IF(OR('Tabel A F'!D10&lt;5,'Tabel A Be'!D10&lt;0.5),"-",IFERROR('Tabel A Be'!D10/'Tabel A F'!D10*100,"-"))</f>
        <v>2.7716673999120105</v>
      </c>
      <c r="E10" s="105">
        <f>IF(OR('Tabel A F'!E10&lt;5,'Tabel A Be'!E10&lt;0.5),"-",IFERROR('Tabel A Be'!E10/'Tabel A F'!E10*100,"-"))</f>
        <v>1.9980970504281639</v>
      </c>
      <c r="F10" s="105">
        <f>IF(OR('Tabel A F'!F10&lt;5,'Tabel A Be'!F10&lt;0.5),"-",IFERROR('Tabel A Be'!F10/'Tabel A F'!F10*100,"-"))</f>
        <v>3.072445019404916</v>
      </c>
      <c r="G10" s="105">
        <f>IF(OR('Tabel A F'!G10&lt;5,'Tabel A Be'!G10&lt;0.5),"-",IFERROR('Tabel A Be'!G10/'Tabel A F'!G10*100,"-"))</f>
        <v>1.909814323607427</v>
      </c>
      <c r="H10" s="105">
        <f>IF(OR('Tabel A F'!H10&lt;5,'Tabel A Be'!H10&lt;0.5),"-",IFERROR('Tabel A Be'!H10/'Tabel A F'!H10*100,"-"))</f>
        <v>3.0008045052292842</v>
      </c>
      <c r="I10" s="105">
        <f>IF(OR('Tabel A F'!I10&lt;5,'Tabel A Be'!I10&lt;0.5),"-",IFERROR('Tabel A Be'!I10/'Tabel A F'!I10*100,"-"))</f>
        <v>6.1538461538461542</v>
      </c>
      <c r="J10" s="105"/>
      <c r="K10" s="105">
        <f>IF(OR('Tabel A F'!K10&lt;5,'Tabel A Be'!K10&lt;0.5),"-",IFERROR('Tabel A Be'!K10/'Tabel A F'!K10*100,"-"))</f>
        <v>2.7216312056737588</v>
      </c>
    </row>
    <row r="11" spans="1:11" ht="15.75" customHeight="1" x14ac:dyDescent="0.2">
      <c r="A11" s="50" t="s">
        <v>231</v>
      </c>
      <c r="B11" s="62">
        <f>IF(OR('Tabel A F'!B11&lt;5,'Tabel A Be'!B11&lt;0.5),"-",IFERROR('Tabel A Be'!B11/'Tabel A F'!B11*100,"-"))</f>
        <v>16.075307748008687</v>
      </c>
      <c r="C11" s="62">
        <f>IF(OR('Tabel A F'!C11&lt;5,'Tabel A Be'!C11&lt;0.5),"-",IFERROR('Tabel A Be'!C11/'Tabel A F'!C11*100,"-"))</f>
        <v>4.8484848484848486</v>
      </c>
      <c r="D11" s="62">
        <f>IF(OR('Tabel A F'!D11&lt;5,'Tabel A Be'!D11&lt;0.5),"-",IFERROR('Tabel A Be'!D11/'Tabel A F'!D11*100,"-"))</f>
        <v>10.368932038834952</v>
      </c>
      <c r="E11" s="62">
        <f>IF(OR('Tabel A F'!E11&lt;5,'Tabel A Be'!E11&lt;0.5),"-",IFERROR('Tabel A Be'!E11/'Tabel A F'!E11*100,"-"))</f>
        <v>5.1912568306010929</v>
      </c>
      <c r="F11" s="62">
        <f>IF(OR('Tabel A F'!F11&lt;5,'Tabel A Be'!F11&lt;0.5),"-",IFERROR('Tabel A Be'!F11/'Tabel A F'!F11*100,"-"))</f>
        <v>15.684496826835904</v>
      </c>
      <c r="G11" s="62">
        <f>IF(OR('Tabel A F'!G11&lt;5,'Tabel A Be'!G11&lt;0.5),"-",IFERROR('Tabel A Be'!G11/'Tabel A F'!G11*100,"-"))</f>
        <v>6.6536203522504884</v>
      </c>
      <c r="H11" s="62">
        <f>IF(OR('Tabel A F'!H11&lt;5,'Tabel A Be'!H11&lt;0.5),"-",IFERROR('Tabel A Be'!H11/'Tabel A F'!H11*100,"-"))</f>
        <v>8.6258114203982839</v>
      </c>
      <c r="I11" s="62">
        <f>IF(OR('Tabel A F'!I11&lt;5,'Tabel A Be'!I11&lt;0.5),"-",IFERROR('Tabel A Be'!I11/'Tabel A F'!I11*100,"-"))</f>
        <v>14.814814814814813</v>
      </c>
      <c r="J11" s="105"/>
      <c r="K11" s="62">
        <f>IF(OR('Tabel A F'!K11&lt;5,'Tabel A Be'!K11&lt;0.5),"-",IFERROR('Tabel A Be'!K11/'Tabel A F'!K11*100,"-"))</f>
        <v>9.5131539159358933</v>
      </c>
    </row>
    <row r="12" spans="1:11" ht="15.75" customHeight="1" x14ac:dyDescent="0.2">
      <c r="A12" s="52" t="s">
        <v>26</v>
      </c>
      <c r="B12" s="105">
        <f>IF(OR('Tabel A F'!B12&lt;5,'Tabel A Be'!B12&lt;0.5),"-",IFERROR('Tabel A Be'!B12/'Tabel A F'!B12*100,"-"))</f>
        <v>10.602981029810298</v>
      </c>
      <c r="C12" s="105">
        <f>IF(OR('Tabel A F'!C12&lt;5,'Tabel A Be'!C12&lt;0.5),"-",IFERROR('Tabel A Be'!C12/'Tabel A F'!C12*100,"-"))</f>
        <v>6.7256637168141591</v>
      </c>
      <c r="D12" s="105">
        <f>IF(OR('Tabel A F'!D12&lt;5,'Tabel A Be'!D12&lt;0.5),"-",IFERROR('Tabel A Be'!D12/'Tabel A F'!D12*100,"-"))</f>
        <v>10.44776119402985</v>
      </c>
      <c r="E12" s="105">
        <f>IF(OR('Tabel A F'!E12&lt;5,'Tabel A Be'!E12&lt;0.5),"-",IFERROR('Tabel A Be'!E12/'Tabel A F'!E12*100,"-"))</f>
        <v>6.9213483146067416</v>
      </c>
      <c r="F12" s="105">
        <f>IF(OR('Tabel A F'!F12&lt;5,'Tabel A Be'!F12&lt;0.5),"-",IFERROR('Tabel A Be'!F12/'Tabel A F'!F12*100,"-"))</f>
        <v>10.450110166824048</v>
      </c>
      <c r="G12" s="105">
        <f>IF(OR('Tabel A F'!G12&lt;5,'Tabel A Be'!G12&lt;0.5),"-",IFERROR('Tabel A Be'!G12/'Tabel A F'!G12*100,"-"))</f>
        <v>6.6139468008626885</v>
      </c>
      <c r="H12" s="105">
        <f>IF(OR('Tabel A F'!H12&lt;5,'Tabel A Be'!H12&lt;0.5),"-",IFERROR('Tabel A Be'!H12/'Tabel A F'!H12*100,"-"))</f>
        <v>9.2742551566080973</v>
      </c>
      <c r="I12" s="105">
        <f>IF(OR('Tabel A F'!I12&lt;5,'Tabel A Be'!I12&lt;0.5),"-",IFERROR('Tabel A Be'!I12/'Tabel A F'!I12*100,"-"))</f>
        <v>9.1743119266055047</v>
      </c>
      <c r="J12" s="105"/>
      <c r="K12" s="105">
        <f>IF(OR('Tabel A F'!K12&lt;5,'Tabel A Be'!K12&lt;0.5),"-",IFERROR('Tabel A Be'!K12/'Tabel A F'!K12*100,"-"))</f>
        <v>9.2278346173854882</v>
      </c>
    </row>
    <row r="13" spans="1:11" ht="15.75" customHeight="1" x14ac:dyDescent="0.2">
      <c r="A13" s="50" t="s">
        <v>27</v>
      </c>
      <c r="B13" s="104">
        <f>IF(OR('Tabel A F'!B13&lt;5,'Tabel A Be'!B13&lt;0.5),"-",IFERROR('Tabel A Be'!B13/'Tabel A F'!B13*100,"-"))</f>
        <v>4.7826086956521738</v>
      </c>
      <c r="C13" s="104">
        <f>IF(OR('Tabel A F'!C13&lt;5,'Tabel A Be'!C13&lt;0.5),"-",IFERROR('Tabel A Be'!C13/'Tabel A F'!C13*100,"-"))</f>
        <v>4.1575492341356668</v>
      </c>
      <c r="D13" s="104">
        <f>IF(OR('Tabel A F'!D13&lt;5,'Tabel A Be'!D13&lt;0.5),"-",IFERROR('Tabel A Be'!D13/'Tabel A F'!D13*100,"-"))</f>
        <v>3.8017651052274268</v>
      </c>
      <c r="E13" s="104">
        <f>IF(OR('Tabel A F'!E13&lt;5,'Tabel A Be'!E13&lt;0.5),"-",IFERROR('Tabel A Be'!E13/'Tabel A F'!E13*100,"-"))</f>
        <v>2.1447721179624666</v>
      </c>
      <c r="F13" s="104">
        <f>IF(OR('Tabel A F'!F13&lt;5,'Tabel A Be'!F13&lt;0.5),"-",IFERROR('Tabel A Be'!F13/'Tabel A F'!F13*100,"-"))</f>
        <v>5.5411255411255409</v>
      </c>
      <c r="G13" s="104">
        <f>IF(OR('Tabel A F'!G13&lt;5,'Tabel A Be'!G13&lt;0.5),"-",IFERROR('Tabel A Be'!G13/'Tabel A F'!G13*100,"-"))</f>
        <v>3.453136011275546</v>
      </c>
      <c r="H13" s="104">
        <f>IF(OR('Tabel A F'!H13&lt;5,'Tabel A Be'!H13&lt;0.5),"-",IFERROR('Tabel A Be'!H13/'Tabel A F'!H13*100,"-"))</f>
        <v>3.7169603524229071</v>
      </c>
      <c r="I13" s="104">
        <f>IF(OR('Tabel A F'!I13&lt;5,'Tabel A Be'!I13&lt;0.5),"-",IFERROR('Tabel A Be'!I13/'Tabel A F'!I13*100,"-"))</f>
        <v>12</v>
      </c>
      <c r="J13" s="105"/>
      <c r="K13" s="104">
        <f>IF(OR('Tabel A F'!K13&lt;5,'Tabel A Be'!K13&lt;0.5),"-",IFERROR('Tabel A Be'!K13/'Tabel A F'!K13*100,"-"))</f>
        <v>3.8165383327753597</v>
      </c>
    </row>
    <row r="14" spans="1:11" ht="15.75" customHeight="1" x14ac:dyDescent="0.2">
      <c r="A14" s="52" t="s">
        <v>28</v>
      </c>
      <c r="B14" s="105">
        <f>IF(OR('Tabel A F'!B14&lt;5,'Tabel A Be'!B14&lt;0.5),"-",IFERROR('Tabel A Be'!B14/'Tabel A F'!B14*100,"-"))</f>
        <v>2.2727272727272729</v>
      </c>
      <c r="C14" s="105">
        <f>IF(OR('Tabel A F'!C14&lt;5,'Tabel A Be'!C14&lt;0.5),"-",IFERROR('Tabel A Be'!C14/'Tabel A F'!C14*100,"-"))</f>
        <v>9.3023255813953494</v>
      </c>
      <c r="D14" s="105">
        <f>IF(OR('Tabel A F'!D14&lt;5,'Tabel A Be'!D14&lt;0.5),"-",IFERROR('Tabel A Be'!D14/'Tabel A F'!D14*100,"-"))</f>
        <v>5.3254437869822491</v>
      </c>
      <c r="E14" s="105">
        <f>IF(OR('Tabel A F'!E14&lt;5,'Tabel A Be'!E14&lt;0.5),"-",IFERROR('Tabel A Be'!E14/'Tabel A F'!E14*100,"-"))</f>
        <v>1.5151515151515151</v>
      </c>
      <c r="F14" s="105">
        <f>IF(OR('Tabel A F'!F14&lt;5,'Tabel A Be'!F14&lt;0.5),"-",IFERROR('Tabel A Be'!F14/'Tabel A F'!F14*100,"-"))</f>
        <v>5.7692307692307692</v>
      </c>
      <c r="G14" s="105">
        <f>IF(OR('Tabel A F'!G14&lt;5,'Tabel A Be'!G14&lt;0.5),"-",IFERROR('Tabel A Be'!G14/'Tabel A F'!G14*100,"-"))</f>
        <v>3.7313432835820892</v>
      </c>
      <c r="H14" s="105">
        <f>IF(OR('Tabel A F'!H14&lt;5,'Tabel A Be'!H14&lt;0.5),"-",IFERROR('Tabel A Be'!H14/'Tabel A F'!H14*100,"-"))</f>
        <v>5.376344086021505</v>
      </c>
      <c r="I14" s="105" t="str">
        <f>IF(OR('Tabel A F'!I14&lt;5,'Tabel A Be'!I14&lt;0.5),"-",IFERROR('Tabel A Be'!I14/'Tabel A F'!I14*100,"-"))</f>
        <v>-</v>
      </c>
      <c r="J14" s="105"/>
      <c r="K14" s="105">
        <f>IF(OR('Tabel A F'!K14&lt;5,'Tabel A Be'!K14&lt;0.5),"-",IFERROR('Tabel A Be'!K14/'Tabel A F'!K14*100,"-"))</f>
        <v>4.860215053763441</v>
      </c>
    </row>
    <row r="15" spans="1:11" ht="15.75" customHeight="1" x14ac:dyDescent="0.2">
      <c r="A15" s="50" t="s">
        <v>29</v>
      </c>
      <c r="B15" s="104">
        <f>IF(OR('Tabel A F'!B15&lt;5,'Tabel A Be'!B15&lt;0.5),"-",IFERROR('Tabel A Be'!B15/'Tabel A F'!B15*100,"-"))</f>
        <v>24.012158054711247</v>
      </c>
      <c r="C15" s="104">
        <f>IF(OR('Tabel A F'!C15&lt;5,'Tabel A Be'!C15&lt;0.5),"-",IFERROR('Tabel A Be'!C15/'Tabel A F'!C15*100,"-"))</f>
        <v>10.416666666666668</v>
      </c>
      <c r="D15" s="104">
        <f>IF(OR('Tabel A F'!D15&lt;5,'Tabel A Be'!D15&lt;0.5),"-",IFERROR('Tabel A Be'!D15/'Tabel A F'!D15*100,"-"))</f>
        <v>15.639810426540285</v>
      </c>
      <c r="E15" s="104">
        <f>IF(OR('Tabel A F'!E15&lt;5,'Tabel A Be'!E15&lt;0.5),"-",IFERROR('Tabel A Be'!E15/'Tabel A F'!E15*100,"-"))</f>
        <v>20.168067226890756</v>
      </c>
      <c r="F15" s="104">
        <f>IF(OR('Tabel A F'!F15&lt;5,'Tabel A Be'!F15&lt;0.5),"-",IFERROR('Tabel A Be'!F15/'Tabel A F'!F15*100,"-"))</f>
        <v>14.093959731543624</v>
      </c>
      <c r="G15" s="104">
        <f>IF(OR('Tabel A F'!G15&lt;5,'Tabel A Be'!G15&lt;0.5),"-",IFERROR('Tabel A Be'!G15/'Tabel A F'!G15*100,"-"))</f>
        <v>9.3939393939393927</v>
      </c>
      <c r="H15" s="104">
        <f>IF(OR('Tabel A F'!H15&lt;5,'Tabel A Be'!H15&lt;0.5),"-",IFERROR('Tabel A Be'!H15/'Tabel A F'!H15*100,"-"))</f>
        <v>13.534083388484447</v>
      </c>
      <c r="I15" s="104">
        <f>IF(OR('Tabel A F'!I15&lt;5,'Tabel A Be'!I15&lt;0.5),"-",IFERROR('Tabel A Be'!I15/'Tabel A F'!I15*100,"-"))</f>
        <v>6.666666666666667</v>
      </c>
      <c r="J15" s="105"/>
      <c r="K15" s="104">
        <f>IF(OR('Tabel A F'!K15&lt;5,'Tabel A Be'!K15&lt;0.5),"-",IFERROR('Tabel A Be'!K15/'Tabel A F'!K15*100,"-"))</f>
        <v>14.249201277955272</v>
      </c>
    </row>
    <row r="16" spans="1:11" ht="15.75" customHeight="1" x14ac:dyDescent="0.2">
      <c r="A16" s="52" t="s">
        <v>30</v>
      </c>
      <c r="B16" s="105">
        <f>IF(OR('Tabel A F'!B16&lt;5,'Tabel A Be'!B16&lt;0.5),"-",IFERROR('Tabel A Be'!B16/'Tabel A F'!B16*100,"-"))</f>
        <v>9.8214285714285712</v>
      </c>
      <c r="C16" s="105">
        <f>IF(OR('Tabel A F'!C16&lt;5,'Tabel A Be'!C16&lt;0.5),"-",IFERROR('Tabel A Be'!C16/'Tabel A F'!C16*100,"-"))</f>
        <v>5.5555555555555554</v>
      </c>
      <c r="D16" s="105">
        <f>IF(OR('Tabel A F'!D16&lt;5,'Tabel A Be'!D16&lt;0.5),"-",IFERROR('Tabel A Be'!D16/'Tabel A F'!D16*100,"-"))</f>
        <v>8.1174438687392065</v>
      </c>
      <c r="E16" s="105">
        <f>IF(OR('Tabel A F'!E16&lt;5,'Tabel A Be'!E16&lt;0.5),"-",IFERROR('Tabel A Be'!E16/'Tabel A F'!E16*100,"-"))</f>
        <v>3.0837004405286343</v>
      </c>
      <c r="F16" s="105">
        <f>IF(OR('Tabel A F'!F16&lt;5,'Tabel A Be'!F16&lt;0.5),"-",IFERROR('Tabel A Be'!F16/'Tabel A F'!F16*100,"-"))</f>
        <v>7.0484581497797363</v>
      </c>
      <c r="G16" s="105">
        <f>IF(OR('Tabel A F'!G16&lt;5,'Tabel A Be'!G16&lt;0.5),"-",IFERROR('Tabel A Be'!G16/'Tabel A F'!G16*100,"-"))</f>
        <v>5.3278688524590159</v>
      </c>
      <c r="H16" s="105">
        <f>IF(OR('Tabel A F'!H16&lt;5,'Tabel A Be'!H16&lt;0.5),"-",IFERROR('Tabel A Be'!H16/'Tabel A F'!H16*100,"-"))</f>
        <v>7.5483870967741939</v>
      </c>
      <c r="I16" s="105">
        <f>IF(OR('Tabel A F'!I16&lt;5,'Tabel A Be'!I16&lt;0.5),"-",IFERROR('Tabel A Be'!I16/'Tabel A F'!I16*100,"-"))</f>
        <v>7.1428571428571423</v>
      </c>
      <c r="J16" s="105"/>
      <c r="K16" s="105">
        <f>IF(OR('Tabel A F'!K16&lt;5,'Tabel A Be'!K16&lt;0.5),"-",IFERROR('Tabel A Be'!K16/'Tabel A F'!K16*100,"-"))</f>
        <v>7.0261941448382128</v>
      </c>
    </row>
    <row r="17" spans="1:11" ht="15.75" hidden="1" customHeight="1" x14ac:dyDescent="0.2">
      <c r="A17" s="50" t="s">
        <v>31</v>
      </c>
      <c r="B17" s="104">
        <f>IF(OR('Tabel A F'!B17&lt;5,'Tabel A Be'!B17&lt;0.5),"-",IFERROR('Tabel A Be'!B17/'Tabel A F'!B17*100,"-"))</f>
        <v>3.5714285714285712</v>
      </c>
      <c r="C17" s="104">
        <f>IF(OR('Tabel A F'!C17&lt;5,'Tabel A Be'!C17&lt;0.5),"-",IFERROR('Tabel A Be'!C17/'Tabel A F'!C17*100,"-"))</f>
        <v>2.5210084033613445</v>
      </c>
      <c r="D17" s="104">
        <f>IF(OR('Tabel A F'!D17&lt;5,'Tabel A Be'!D17&lt;0.5),"-",IFERROR('Tabel A Be'!D17/'Tabel A F'!D17*100,"-"))</f>
        <v>2.535211267605634</v>
      </c>
      <c r="E17" s="104">
        <f>IF(OR('Tabel A F'!E17&lt;5,'Tabel A Be'!E17&lt;0.5),"-",IFERROR('Tabel A Be'!E17/'Tabel A F'!E17*100,"-"))</f>
        <v>1.2987012987012987</v>
      </c>
      <c r="F17" s="104">
        <f>IF(OR('Tabel A F'!F17&lt;5,'Tabel A Be'!F17&lt;0.5),"-",IFERROR('Tabel A Be'!F17/'Tabel A F'!F17*100,"-"))</f>
        <v>1.948051948051948</v>
      </c>
      <c r="G17" s="104">
        <f>IF(OR('Tabel A F'!G17&lt;5,'Tabel A Be'!G17&lt;0.5),"-",IFERROR('Tabel A Be'!G17/'Tabel A F'!G17*100,"-"))</f>
        <v>2.4017467248908297</v>
      </c>
      <c r="H17" s="104">
        <f>IF(OR('Tabel A F'!H17&lt;5,'Tabel A Be'!H17&lt;0.5),"-",IFERROR('Tabel A Be'!H17/'Tabel A F'!H17*100,"-"))</f>
        <v>5.3217821782178216</v>
      </c>
      <c r="I17" s="104" t="str">
        <f>IF(OR('Tabel A F'!I17&lt;5,'Tabel A Be'!I17&lt;0.5),"-",IFERROR('Tabel A Be'!I17/'Tabel A F'!I17*100,"-"))</f>
        <v>-</v>
      </c>
      <c r="J17" s="105"/>
      <c r="K17" s="104">
        <f>IF(OR('Tabel A F'!K17&lt;5,'Tabel A Be'!K17&lt;0.5),"-",IFERROR('Tabel A Be'!K17/'Tabel A F'!K17*100,"-"))</f>
        <v>3.3153750518027354</v>
      </c>
    </row>
    <row r="18" spans="1:11" ht="15.75" hidden="1" customHeight="1" x14ac:dyDescent="0.2">
      <c r="A18" s="52" t="s">
        <v>32</v>
      </c>
      <c r="B18" s="105" t="str">
        <f>IF(OR('Tabel A F'!B18&lt;5,'Tabel A Be'!B18&lt;0.5),"-",IFERROR('Tabel A Be'!B18/'Tabel A F'!B18*100,"-"))</f>
        <v>-</v>
      </c>
      <c r="C18" s="105" t="str">
        <f>IF(OR('Tabel A F'!C18&lt;5,'Tabel A Be'!C18&lt;0.5),"-",IFERROR('Tabel A Be'!C18/'Tabel A F'!C18*100,"-"))</f>
        <v>-</v>
      </c>
      <c r="D18" s="105">
        <f>IF(OR('Tabel A F'!D18&lt;5,'Tabel A Be'!D18&lt;0.5),"-",IFERROR('Tabel A Be'!D18/'Tabel A F'!D18*100,"-"))</f>
        <v>7.8947368421052628</v>
      </c>
      <c r="E18" s="105">
        <f>IF(OR('Tabel A F'!E18&lt;5,'Tabel A Be'!E18&lt;0.5),"-",IFERROR('Tabel A Be'!E18/'Tabel A F'!E18*100,"-"))</f>
        <v>3.4482758620689653</v>
      </c>
      <c r="F18" s="105">
        <f>IF(OR('Tabel A F'!F18&lt;5,'Tabel A Be'!F18&lt;0.5),"-",IFERROR('Tabel A Be'!F18/'Tabel A F'!F18*100,"-"))</f>
        <v>3.5714285714285712</v>
      </c>
      <c r="G18" s="105">
        <f>IF(OR('Tabel A F'!G18&lt;5,'Tabel A Be'!G18&lt;0.5),"-",IFERROR('Tabel A Be'!G18/'Tabel A F'!G18*100,"-"))</f>
        <v>4.1237113402061851</v>
      </c>
      <c r="H18" s="105">
        <f>IF(OR('Tabel A F'!H18&lt;5,'Tabel A Be'!H18&lt;0.5),"-",IFERROR('Tabel A Be'!H18/'Tabel A F'!H18*100,"-"))</f>
        <v>6.8965517241379306</v>
      </c>
      <c r="I18" s="105" t="str">
        <f>IF(OR('Tabel A F'!I18&lt;5,'Tabel A Be'!I18&lt;0.5),"-",IFERROR('Tabel A Be'!I18/'Tabel A F'!I18*100,"-"))</f>
        <v>-</v>
      </c>
      <c r="J18" s="105"/>
      <c r="K18" s="105">
        <f>IF(OR('Tabel A F'!K18&lt;5,'Tabel A Be'!K18&lt;0.5),"-",IFERROR('Tabel A Be'!K18/'Tabel A F'!K18*100,"-"))</f>
        <v>6.0205580029368582</v>
      </c>
    </row>
    <row r="19" spans="1:11" ht="15.75" hidden="1" customHeight="1" x14ac:dyDescent="0.2">
      <c r="A19" s="50" t="s">
        <v>33</v>
      </c>
      <c r="B19" s="104" t="str">
        <f>IF(OR('Tabel A F'!B19&lt;5,'Tabel A Be'!B19&lt;0.5),"-",IFERROR('Tabel A Be'!B19/'Tabel A F'!B19*100,"-"))</f>
        <v>-</v>
      </c>
      <c r="C19" s="104" t="str">
        <f>IF(OR('Tabel A F'!C19&lt;5,'Tabel A Be'!C19&lt;0.5),"-",IFERROR('Tabel A Be'!C19/'Tabel A F'!C19*100,"-"))</f>
        <v>-</v>
      </c>
      <c r="D19" s="104" t="str">
        <f>IF(OR('Tabel A F'!D19&lt;5,'Tabel A Be'!D19&lt;0.5),"-",IFERROR('Tabel A Be'!D19/'Tabel A F'!D19*100,"-"))</f>
        <v>-</v>
      </c>
      <c r="E19" s="104" t="str">
        <f>IF(OR('Tabel A F'!E19&lt;5,'Tabel A Be'!E19&lt;0.5),"-",IFERROR('Tabel A Be'!E19/'Tabel A F'!E19*100,"-"))</f>
        <v>-</v>
      </c>
      <c r="F19" s="104">
        <f>IF(OR('Tabel A F'!F19&lt;5,'Tabel A Be'!F19&lt;0.5),"-",IFERROR('Tabel A Be'!F19/'Tabel A F'!F19*100,"-"))</f>
        <v>7.1428571428571423</v>
      </c>
      <c r="G19" s="104" t="str">
        <f>IF(OR('Tabel A F'!G19&lt;5,'Tabel A Be'!G19&lt;0.5),"-",IFERROR('Tabel A Be'!G19/'Tabel A F'!G19*100,"-"))</f>
        <v>-</v>
      </c>
      <c r="H19" s="104">
        <f>IF(OR('Tabel A F'!H19&lt;5,'Tabel A Be'!H19&lt;0.5),"-",IFERROR('Tabel A Be'!H19/'Tabel A F'!H19*100,"-"))</f>
        <v>3.0864197530864197</v>
      </c>
      <c r="I19" s="104" t="str">
        <f>IF(OR('Tabel A F'!I19&lt;5,'Tabel A Be'!I19&lt;0.5),"-",IFERROR('Tabel A Be'!I19/'Tabel A F'!I19*100,"-"))</f>
        <v>-</v>
      </c>
      <c r="J19" s="105"/>
      <c r="K19" s="104">
        <f>IF(OR('Tabel A F'!K19&lt;5,'Tabel A Be'!K19&lt;0.5),"-",IFERROR('Tabel A Be'!K19/'Tabel A F'!K19*100,"-"))</f>
        <v>2.4242424242424243</v>
      </c>
    </row>
    <row r="20" spans="1:11" ht="15.75" hidden="1" customHeight="1" x14ac:dyDescent="0.2">
      <c r="A20" s="52" t="s">
        <v>34</v>
      </c>
      <c r="B20" s="105" t="str">
        <f>IF(OR('Tabel A F'!B20&lt;5,'Tabel A Be'!B20&lt;0.5),"-",IFERROR('Tabel A Be'!B20/'Tabel A F'!B20*100,"-"))</f>
        <v>-</v>
      </c>
      <c r="C20" s="105" t="str">
        <f>IF(OR('Tabel A F'!C20&lt;5,'Tabel A Be'!C20&lt;0.5),"-",IFERROR('Tabel A Be'!C20/'Tabel A F'!C20*100,"-"))</f>
        <v>-</v>
      </c>
      <c r="D20" s="105">
        <f>IF(OR('Tabel A F'!D20&lt;5,'Tabel A Be'!D20&lt;0.5),"-",IFERROR('Tabel A Be'!D20/'Tabel A F'!D20*100,"-"))</f>
        <v>7.8431372549019605</v>
      </c>
      <c r="E20" s="105">
        <f>IF(OR('Tabel A F'!E20&lt;5,'Tabel A Be'!E20&lt;0.5),"-",IFERROR('Tabel A Be'!E20/'Tabel A F'!E20*100,"-"))</f>
        <v>2.1739130434782608</v>
      </c>
      <c r="F20" s="105">
        <f>IF(OR('Tabel A F'!F20&lt;5,'Tabel A Be'!F20&lt;0.5),"-",IFERROR('Tabel A Be'!F20/'Tabel A F'!F20*100,"-"))</f>
        <v>3.8461538461538463</v>
      </c>
      <c r="G20" s="105">
        <f>IF(OR('Tabel A F'!G20&lt;5,'Tabel A Be'!G20&lt;0.5),"-",IFERROR('Tabel A Be'!G20/'Tabel A F'!G20*100,"-"))</f>
        <v>2.7027027027027026</v>
      </c>
      <c r="H20" s="105">
        <f>IF(OR('Tabel A F'!H20&lt;5,'Tabel A Be'!H20&lt;0.5),"-",IFERROR('Tabel A Be'!H20/'Tabel A F'!H20*100,"-"))</f>
        <v>4.6692607003891053</v>
      </c>
      <c r="I20" s="105" t="str">
        <f>IF(OR('Tabel A F'!I20&lt;5,'Tabel A Be'!I20&lt;0.5),"-",IFERROR('Tabel A Be'!I20/'Tabel A F'!I20*100,"-"))</f>
        <v>-</v>
      </c>
      <c r="J20" s="105"/>
      <c r="K20" s="105">
        <f>IF(OR('Tabel A F'!K20&lt;5,'Tabel A Be'!K20&lt;0.5),"-",IFERROR('Tabel A Be'!K20/'Tabel A F'!K20*100,"-"))</f>
        <v>3.8986354775828458</v>
      </c>
    </row>
    <row r="21" spans="1:11" ht="15.75" customHeight="1" x14ac:dyDescent="0.2">
      <c r="A21" s="50" t="s">
        <v>35</v>
      </c>
      <c r="B21" s="104">
        <f>IF(OR('Tabel A F'!B21&lt;5,'Tabel A Be'!B21&lt;0.5),"-",IFERROR('Tabel A Be'!B21/'Tabel A F'!B21*100,"-"))</f>
        <v>2.7777777777777777</v>
      </c>
      <c r="C21" s="104">
        <f>IF(OR('Tabel A F'!C21&lt;5,'Tabel A Be'!C21&lt;0.5),"-",IFERROR('Tabel A Be'!C21/'Tabel A F'!C21*100,"-"))</f>
        <v>2.1660649819494582</v>
      </c>
      <c r="D21" s="104">
        <f>IF(OR('Tabel A F'!D21&lt;5,'Tabel A Be'!D21&lt;0.5),"-",IFERROR('Tabel A Be'!D21/'Tabel A F'!D21*100,"-"))</f>
        <v>3.3898305084745761</v>
      </c>
      <c r="E21" s="104">
        <f>IF(OR('Tabel A F'!E21&lt;5,'Tabel A Be'!E21&lt;0.5),"-",IFERROR('Tabel A Be'!E21/'Tabel A F'!E21*100,"-"))</f>
        <v>1.5479876160990713</v>
      </c>
      <c r="F21" s="104">
        <f>IF(OR('Tabel A F'!F21&lt;5,'Tabel A Be'!F21&lt;0.5),"-",IFERROR('Tabel A Be'!F21/'Tabel A F'!F21*100,"-"))</f>
        <v>3.2</v>
      </c>
      <c r="G21" s="104">
        <f>IF(OR('Tabel A F'!G21&lt;5,'Tabel A Be'!G21&lt;0.5),"-",IFERROR('Tabel A Be'!G21/'Tabel A F'!G21*100,"-"))</f>
        <v>2.4745269286754001</v>
      </c>
      <c r="H21" s="104">
        <f>IF(OR('Tabel A F'!H21&lt;5,'Tabel A Be'!H21&lt;0.5),"-",IFERROR('Tabel A Be'!H21/'Tabel A F'!H21*100,"-"))</f>
        <v>5.4405677114133644</v>
      </c>
      <c r="I21" s="104" t="str">
        <f>IF(OR('Tabel A F'!I21&lt;5,'Tabel A Be'!I21&lt;0.5),"-",IFERROR('Tabel A Be'!I21/'Tabel A F'!I21*100,"-"))</f>
        <v>-</v>
      </c>
      <c r="J21" s="105"/>
      <c r="K21" s="104">
        <f>IF(OR('Tabel A F'!K21&lt;5,'Tabel A Be'!K21&lt;0.5),"-",IFERROR('Tabel A Be'!K21/'Tabel A F'!K21*100,"-"))</f>
        <v>3.7846075692151384</v>
      </c>
    </row>
    <row r="22" spans="1:11" ht="15.75" customHeight="1" x14ac:dyDescent="0.2">
      <c r="A22" s="52" t="s">
        <v>36</v>
      </c>
      <c r="B22" s="105">
        <f>IF(OR('Tabel A F'!B22&lt;5,'Tabel A Be'!B22&lt;0.5),"-",IFERROR('Tabel A Be'!B22/'Tabel A F'!B22*100,"-"))</f>
        <v>4.7619047619047619</v>
      </c>
      <c r="C22" s="105" t="str">
        <f>IF(OR('Tabel A F'!C22&lt;5,'Tabel A Be'!C22&lt;0.5),"-",IFERROR('Tabel A Be'!C22/'Tabel A F'!C22*100,"-"))</f>
        <v>-</v>
      </c>
      <c r="D22" s="105">
        <f>IF(OR('Tabel A F'!D22&lt;5,'Tabel A Be'!D22&lt;0.5),"-",IFERROR('Tabel A Be'!D22/'Tabel A F'!D22*100,"-"))</f>
        <v>4.4943820224719104</v>
      </c>
      <c r="E22" s="105">
        <f>IF(OR('Tabel A F'!E22&lt;5,'Tabel A Be'!E22&lt;0.5),"-",IFERROR('Tabel A Be'!E22/'Tabel A F'!E22*100,"-"))</f>
        <v>5.2631578947368416</v>
      </c>
      <c r="F22" s="105" t="str">
        <f>IF(OR('Tabel A F'!F22&lt;5,'Tabel A Be'!F22&lt;0.5),"-",IFERROR('Tabel A Be'!F22/'Tabel A F'!F22*100,"-"))</f>
        <v>-</v>
      </c>
      <c r="G22" s="105">
        <f>IF(OR('Tabel A F'!G22&lt;5,'Tabel A Be'!G22&lt;0.5),"-",IFERROR('Tabel A Be'!G22/'Tabel A F'!G22*100,"-"))</f>
        <v>2.8571428571428572</v>
      </c>
      <c r="H22" s="105">
        <f>IF(OR('Tabel A F'!H22&lt;5,'Tabel A Be'!H22&lt;0.5),"-",IFERROR('Tabel A Be'!H22/'Tabel A F'!H22*100,"-"))</f>
        <v>8.9552238805970141</v>
      </c>
      <c r="I22" s="105" t="str">
        <f>IF(OR('Tabel A F'!I22&lt;5,'Tabel A Be'!I22&lt;0.5),"-",IFERROR('Tabel A Be'!I22/'Tabel A F'!I22*100,"-"))</f>
        <v>-</v>
      </c>
      <c r="J22" s="105"/>
      <c r="K22" s="105">
        <f>IF(OR('Tabel A F'!K22&lt;5,'Tabel A Be'!K22&lt;0.5),"-",IFERROR('Tabel A Be'!K22/'Tabel A F'!K22*100,"-"))</f>
        <v>5.6179775280898872</v>
      </c>
    </row>
    <row r="23" spans="1:11" ht="15.75" customHeight="1" x14ac:dyDescent="0.2">
      <c r="A23" s="50" t="s">
        <v>37</v>
      </c>
      <c r="B23" s="104" t="str">
        <f>IF(OR('Tabel A F'!B23&lt;5,'Tabel A Be'!B23&lt;0.5),"-",IFERROR('Tabel A Be'!B23/'Tabel A F'!B23*100,"-"))</f>
        <v>-</v>
      </c>
      <c r="C23" s="104">
        <f>IF(OR('Tabel A F'!C23&lt;5,'Tabel A Be'!C23&lt;0.5),"-",IFERROR('Tabel A Be'!C23/'Tabel A F'!C23*100,"-"))</f>
        <v>20</v>
      </c>
      <c r="D23" s="104">
        <f>IF(OR('Tabel A F'!D23&lt;5,'Tabel A Be'!D23&lt;0.5),"-",IFERROR('Tabel A Be'!D23/'Tabel A F'!D23*100,"-"))</f>
        <v>12.5</v>
      </c>
      <c r="E23" s="104">
        <f>IF(OR('Tabel A F'!E23&lt;5,'Tabel A Be'!E23&lt;0.5),"-",IFERROR('Tabel A Be'!E23/'Tabel A F'!E23*100,"-"))</f>
        <v>20</v>
      </c>
      <c r="F23" s="104">
        <f>IF(OR('Tabel A F'!F23&lt;5,'Tabel A Be'!F23&lt;0.5),"-",IFERROR('Tabel A Be'!F23/'Tabel A F'!F23*100,"-"))</f>
        <v>16.666666666666664</v>
      </c>
      <c r="G23" s="104">
        <f>IF(OR('Tabel A F'!G23&lt;5,'Tabel A Be'!G23&lt;0.5),"-",IFERROR('Tabel A Be'!G23/'Tabel A F'!G23*100,"-"))</f>
        <v>7.3170731707317067</v>
      </c>
      <c r="H23" s="104">
        <f>IF(OR('Tabel A F'!H23&lt;5,'Tabel A Be'!H23&lt;0.5),"-",IFERROR('Tabel A Be'!H23/'Tabel A F'!H23*100,"-"))</f>
        <v>10.526315789473683</v>
      </c>
      <c r="I23" s="104" t="str">
        <f>IF(OR('Tabel A F'!I23&lt;5,'Tabel A Be'!I23&lt;0.5),"-",IFERROR('Tabel A Be'!I23/'Tabel A F'!I23*100,"-"))</f>
        <v>-</v>
      </c>
      <c r="J23" s="105"/>
      <c r="K23" s="104">
        <f>IF(OR('Tabel A F'!K23&lt;5,'Tabel A Be'!K23&lt;0.5),"-",IFERROR('Tabel A Be'!K23/'Tabel A F'!K23*100,"-"))</f>
        <v>11.052631578947368</v>
      </c>
    </row>
    <row r="24" spans="1:11" ht="15.75" customHeight="1" x14ac:dyDescent="0.2">
      <c r="A24" s="52" t="s">
        <v>38</v>
      </c>
      <c r="B24" s="105" t="str">
        <f>IF(OR('Tabel A F'!B24&lt;5,'Tabel A Be'!B24&lt;0.5),"-",IFERROR('Tabel A Be'!B24/'Tabel A F'!B24*100,"-"))</f>
        <v>-</v>
      </c>
      <c r="C24" s="105" t="str">
        <f>IF(OR('Tabel A F'!C24&lt;5,'Tabel A Be'!C24&lt;0.5),"-",IFERROR('Tabel A Be'!C24/'Tabel A F'!C24*100,"-"))</f>
        <v>-</v>
      </c>
      <c r="D24" s="105">
        <f>IF(OR('Tabel A F'!D24&lt;5,'Tabel A Be'!D24&lt;0.5),"-",IFERROR('Tabel A Be'!D24/'Tabel A F'!D24*100,"-"))</f>
        <v>0.90090090090090091</v>
      </c>
      <c r="E24" s="105">
        <f>IF(OR('Tabel A F'!E24&lt;5,'Tabel A Be'!E24&lt;0.5),"-",IFERROR('Tabel A Be'!E24/'Tabel A F'!E24*100,"-"))</f>
        <v>1.4084507042253522</v>
      </c>
      <c r="F24" s="105">
        <f>IF(OR('Tabel A F'!F24&lt;5,'Tabel A Be'!F24&lt;0.5),"-",IFERROR('Tabel A Be'!F24/'Tabel A F'!F24*100,"-"))</f>
        <v>0.8</v>
      </c>
      <c r="G24" s="105">
        <f>IF(OR('Tabel A F'!G24&lt;5,'Tabel A Be'!G24&lt;0.5),"-",IFERROR('Tabel A Be'!G24/'Tabel A F'!G24*100,"-"))</f>
        <v>2.842377260981912</v>
      </c>
      <c r="H24" s="105">
        <f>IF(OR('Tabel A F'!H24&lt;5,'Tabel A Be'!H24&lt;0.5),"-",IFERROR('Tabel A Be'!H24/'Tabel A F'!H24*100,"-"))</f>
        <v>6.4130434782608701</v>
      </c>
      <c r="I24" s="105" t="str">
        <f>IF(OR('Tabel A F'!I24&lt;5,'Tabel A Be'!I24&lt;0.5),"-",IFERROR('Tabel A Be'!I24/'Tabel A F'!I24*100,"-"))</f>
        <v>-</v>
      </c>
      <c r="J24" s="105"/>
      <c r="K24" s="105">
        <f>IF(OR('Tabel A F'!K24&lt;5,'Tabel A Be'!K24&lt;0.5),"-",IFERROR('Tabel A Be'!K24/'Tabel A F'!K24*100,"-"))</f>
        <v>3.3565823888404531</v>
      </c>
    </row>
    <row r="25" spans="1:11" ht="15.75" customHeight="1" x14ac:dyDescent="0.2">
      <c r="A25" s="50" t="s">
        <v>39</v>
      </c>
      <c r="B25" s="104">
        <f>IF(OR('Tabel A F'!B25&lt;5,'Tabel A Be'!B25&lt;0.5),"-",IFERROR('Tabel A Be'!B25/'Tabel A F'!B25*100,"-"))</f>
        <v>3.5398230088495577</v>
      </c>
      <c r="C25" s="104">
        <f>IF(OR('Tabel A F'!C25&lt;5,'Tabel A Be'!C25&lt;0.5),"-",IFERROR('Tabel A Be'!C25/'Tabel A F'!C25*100,"-"))</f>
        <v>2.666666666666667</v>
      </c>
      <c r="D25" s="104">
        <f>IF(OR('Tabel A F'!D25&lt;5,'Tabel A Be'!D25&lt;0.5),"-",IFERROR('Tabel A Be'!D25/'Tabel A F'!D25*100,"-"))</f>
        <v>8.7108013937282234</v>
      </c>
      <c r="E25" s="104">
        <f>IF(OR('Tabel A F'!E25&lt;5,'Tabel A Be'!E25&lt;0.5),"-",IFERROR('Tabel A Be'!E25/'Tabel A F'!E25*100,"-"))</f>
        <v>5.0561797752808983</v>
      </c>
      <c r="F25" s="104">
        <f>IF(OR('Tabel A F'!F25&lt;5,'Tabel A Be'!F25&lt;0.5),"-",IFERROR('Tabel A Be'!F25/'Tabel A F'!F25*100,"-"))</f>
        <v>9.9585062240663902</v>
      </c>
      <c r="G25" s="104">
        <f>IF(OR('Tabel A F'!G25&lt;5,'Tabel A Be'!G25&lt;0.5),"-",IFERROR('Tabel A Be'!G25/'Tabel A F'!G25*100,"-"))</f>
        <v>2.2304832713754648</v>
      </c>
      <c r="H25" s="104">
        <f>IF(OR('Tabel A F'!H25&lt;5,'Tabel A Be'!H25&lt;0.5),"-",IFERROR('Tabel A Be'!H25/'Tabel A F'!H25*100,"-"))</f>
        <v>3.7057370299203951</v>
      </c>
      <c r="I25" s="104" t="str">
        <f>IF(OR('Tabel A F'!I25&lt;5,'Tabel A Be'!I25&lt;0.5),"-",IFERROR('Tabel A Be'!I25/'Tabel A F'!I25*100,"-"))</f>
        <v>-</v>
      </c>
      <c r="J25" s="105"/>
      <c r="K25" s="104">
        <f>IF(OR('Tabel A F'!K25&lt;5,'Tabel A Be'!K25&lt;0.5),"-",IFERROR('Tabel A Be'!K25/'Tabel A F'!K25*100,"-"))</f>
        <v>4.0982022037502421</v>
      </c>
    </row>
    <row r="26" spans="1:11" ht="15.75" customHeight="1" x14ac:dyDescent="0.2">
      <c r="A26" s="52" t="s">
        <v>40</v>
      </c>
      <c r="B26" s="105">
        <f>IF(OR('Tabel A F'!B26&lt;5,'Tabel A Be'!B26&lt;0.5),"-",IFERROR('Tabel A Be'!B26/'Tabel A F'!B26*100,"-"))</f>
        <v>2.8610354223433241</v>
      </c>
      <c r="C26" s="105">
        <f>IF(OR('Tabel A F'!C26&lt;5,'Tabel A Be'!C26&lt;0.5),"-",IFERROR('Tabel A Be'!C26/'Tabel A F'!C26*100,"-"))</f>
        <v>1.2084592145015105</v>
      </c>
      <c r="D26" s="105">
        <f>IF(OR('Tabel A F'!D26&lt;5,'Tabel A Be'!D26&lt;0.5),"-",IFERROR('Tabel A Be'!D26/'Tabel A F'!D26*100,"-"))</f>
        <v>6.3701923076923075</v>
      </c>
      <c r="E26" s="105">
        <f>IF(OR('Tabel A F'!E26&lt;5,'Tabel A Be'!E26&lt;0.5),"-",IFERROR('Tabel A Be'!E26/'Tabel A F'!E26*100,"-"))</f>
        <v>0.95238095238095244</v>
      </c>
      <c r="F26" s="105">
        <f>IF(OR('Tabel A F'!F26&lt;5,'Tabel A Be'!F26&lt;0.5),"-",IFERROR('Tabel A Be'!F26/'Tabel A F'!F26*100,"-"))</f>
        <v>5.3970701619121053</v>
      </c>
      <c r="G26" s="105">
        <f>IF(OR('Tabel A F'!G26&lt;5,'Tabel A Be'!G26&lt;0.5),"-",IFERROR('Tabel A Be'!G26/'Tabel A F'!G26*100,"-"))</f>
        <v>1.4814814814814816</v>
      </c>
      <c r="H26" s="105">
        <f>IF(OR('Tabel A F'!H26&lt;5,'Tabel A Be'!H26&lt;0.5),"-",IFERROR('Tabel A Be'!H26/'Tabel A F'!H26*100,"-"))</f>
        <v>2.7330878077146732</v>
      </c>
      <c r="I26" s="105" t="str">
        <f>IF(OR('Tabel A F'!I26&lt;5,'Tabel A Be'!I26&lt;0.5),"-",IFERROR('Tabel A Be'!I26/'Tabel A F'!I26*100,"-"))</f>
        <v>-</v>
      </c>
      <c r="J26" s="105"/>
      <c r="K26" s="105">
        <f>IF(OR('Tabel A F'!K26&lt;5,'Tabel A Be'!K26&lt;0.5),"-",IFERROR('Tabel A Be'!K26/'Tabel A F'!K26*100,"-"))</f>
        <v>3.5729771919174396</v>
      </c>
    </row>
    <row r="27" spans="1:11" ht="15.75" customHeight="1" x14ac:dyDescent="0.2">
      <c r="A27" s="50" t="s">
        <v>41</v>
      </c>
      <c r="B27" s="104">
        <f>IF(OR('Tabel A F'!B27&lt;5,'Tabel A Be'!B27&lt;0.5),"-",IFERROR('Tabel A Be'!B27/'Tabel A F'!B27*100,"-"))</f>
        <v>1.5873015873015872</v>
      </c>
      <c r="C27" s="104">
        <f>IF(OR('Tabel A F'!C27&lt;5,'Tabel A Be'!C27&lt;0.5),"-",IFERROR('Tabel A Be'!C27/'Tabel A F'!C27*100,"-"))</f>
        <v>2.197802197802198</v>
      </c>
      <c r="D27" s="104">
        <f>IF(OR('Tabel A F'!D27&lt;5,'Tabel A Be'!D27&lt;0.5),"-",IFERROR('Tabel A Be'!D27/'Tabel A F'!D27*100,"-"))</f>
        <v>6.313645621181263</v>
      </c>
      <c r="E27" s="104">
        <f>IF(OR('Tabel A F'!E27&lt;5,'Tabel A Be'!E27&lt;0.5),"-",IFERROR('Tabel A Be'!E27/'Tabel A F'!E27*100,"-"))</f>
        <v>1.1627906976744187</v>
      </c>
      <c r="F27" s="104" t="str">
        <f>IF(OR('Tabel A F'!F27&lt;5,'Tabel A Be'!F27&lt;0.5),"-",IFERROR('Tabel A Be'!F27/'Tabel A F'!F27*100,"-"))</f>
        <v>-</v>
      </c>
      <c r="G27" s="104">
        <f>IF(OR('Tabel A F'!G27&lt;5,'Tabel A Be'!G27&lt;0.5),"-",IFERROR('Tabel A Be'!G27/'Tabel A F'!G27*100,"-"))</f>
        <v>2.9239766081871341</v>
      </c>
      <c r="H27" s="104">
        <f>IF(OR('Tabel A F'!H27&lt;5,'Tabel A Be'!H27&lt;0.5),"-",IFERROR('Tabel A Be'!H27/'Tabel A F'!H27*100,"-"))</f>
        <v>5.983889528193326</v>
      </c>
      <c r="I27" s="104" t="str">
        <f>IF(OR('Tabel A F'!I27&lt;5,'Tabel A Be'!I27&lt;0.5),"-",IFERROR('Tabel A Be'!I27/'Tabel A F'!I27*100,"-"))</f>
        <v>-</v>
      </c>
      <c r="J27" s="105"/>
      <c r="K27" s="104">
        <f>IF(OR('Tabel A F'!K27&lt;5,'Tabel A Be'!K27&lt;0.5),"-",IFERROR('Tabel A Be'!K27/'Tabel A F'!K27*100,"-"))</f>
        <v>4.5742092457420922</v>
      </c>
    </row>
    <row r="28" spans="1:11" ht="15.75" customHeight="1" x14ac:dyDescent="0.2">
      <c r="A28" s="52" t="s">
        <v>191</v>
      </c>
      <c r="B28" s="105">
        <f>IF(OR('Tabel A F'!B28&lt;5,'Tabel A Be'!B28&lt;0.5),"-",IFERROR('Tabel A Be'!B28/'Tabel A F'!B28*100,"-"))</f>
        <v>11.038961038961039</v>
      </c>
      <c r="C28" s="105">
        <f>IF(OR('Tabel A F'!C28&lt;5,'Tabel A Be'!C28&lt;0.5),"-",IFERROR('Tabel A Be'!C28/'Tabel A F'!C28*100,"-"))</f>
        <v>8.9285714285714288</v>
      </c>
      <c r="D28" s="105">
        <f>IF(OR('Tabel A F'!D28&lt;5,'Tabel A Be'!D28&lt;0.5),"-",IFERROR('Tabel A Be'!D28/'Tabel A F'!D28*100,"-"))</f>
        <v>6.2577447335811653</v>
      </c>
      <c r="E28" s="105">
        <f>IF(OR('Tabel A F'!E28&lt;5,'Tabel A Be'!E28&lt;0.5),"-",IFERROR('Tabel A Be'!E28/'Tabel A F'!E28*100,"-"))</f>
        <v>4.048582995951417</v>
      </c>
      <c r="F28" s="105">
        <f>IF(OR('Tabel A F'!F28&lt;5,'Tabel A Be'!F28&lt;0.5),"-",IFERROR('Tabel A Be'!F28/'Tabel A F'!F28*100,"-"))</f>
        <v>9.67741935483871</v>
      </c>
      <c r="G28" s="105">
        <f>IF(OR('Tabel A F'!G28&lt;5,'Tabel A Be'!G28&lt;0.5),"-",IFERROR('Tabel A Be'!G28/'Tabel A F'!G28*100,"-"))</f>
        <v>4.8</v>
      </c>
      <c r="H28" s="105">
        <f>IF(OR('Tabel A F'!H28&lt;5,'Tabel A Be'!H28&lt;0.5),"-",IFERROR('Tabel A Be'!H28/'Tabel A F'!H28*100,"-"))</f>
        <v>8.3668163554715189</v>
      </c>
      <c r="I28" s="105" t="str">
        <f>IF(OR('Tabel A F'!I28&lt;5,'Tabel A Be'!I28&lt;0.5),"-",IFERROR('Tabel A Be'!I28/'Tabel A F'!I28*100,"-"))</f>
        <v>-</v>
      </c>
      <c r="J28" s="105"/>
      <c r="K28" s="105">
        <f>IF(OR('Tabel A F'!K28&lt;5,'Tabel A Be'!K28&lt;0.5),"-",IFERROR('Tabel A Be'!K28/'Tabel A F'!K28*100,"-"))</f>
        <v>7.6088550065972731</v>
      </c>
    </row>
    <row r="29" spans="1:11" ht="15.75" customHeight="1" x14ac:dyDescent="0.2">
      <c r="A29" s="50" t="s">
        <v>43</v>
      </c>
      <c r="B29" s="104">
        <f>IF(OR('Tabel A F'!B29&lt;5,'Tabel A Be'!B29&lt;0.5),"-",IFERROR('Tabel A Be'!B29/'Tabel A F'!B29*100,"-"))</f>
        <v>2.2026431718061676</v>
      </c>
      <c r="C29" s="104">
        <f>IF(OR('Tabel A F'!C29&lt;5,'Tabel A Be'!C29&lt;0.5),"-",IFERROR('Tabel A Be'!C29/'Tabel A F'!C29*100,"-"))</f>
        <v>1.7857142857142856</v>
      </c>
      <c r="D29" s="104">
        <f>IF(OR('Tabel A F'!D29&lt;5,'Tabel A Be'!D29&lt;0.5),"-",IFERROR('Tabel A Be'!D29/'Tabel A F'!D29*100,"-"))</f>
        <v>0.72463768115942029</v>
      </c>
      <c r="E29" s="104">
        <f>IF(OR('Tabel A F'!E29&lt;5,'Tabel A Be'!E29&lt;0.5),"-",IFERROR('Tabel A Be'!E29/'Tabel A F'!E29*100,"-"))</f>
        <v>1.0416666666666665</v>
      </c>
      <c r="F29" s="104" t="str">
        <f>IF(OR('Tabel A F'!F29&lt;5,'Tabel A Be'!F29&lt;0.5),"-",IFERROR('Tabel A Be'!F29/'Tabel A F'!F29*100,"-"))</f>
        <v>-</v>
      </c>
      <c r="G29" s="104">
        <f>IF(OR('Tabel A F'!G29&lt;5,'Tabel A Be'!G29&lt;0.5),"-",IFERROR('Tabel A Be'!G29/'Tabel A F'!G29*100,"-"))</f>
        <v>1.3513513513513513</v>
      </c>
      <c r="H29" s="104">
        <f>IF(OR('Tabel A F'!H29&lt;5,'Tabel A Be'!H29&lt;0.5),"-",IFERROR('Tabel A Be'!H29/'Tabel A F'!H29*100,"-"))</f>
        <v>1.0362694300518136</v>
      </c>
      <c r="I29" s="104" t="str">
        <f>IF(OR('Tabel A F'!I29&lt;5,'Tabel A Be'!I29&lt;0.5),"-",IFERROR('Tabel A Be'!I29/'Tabel A F'!I29*100,"-"))</f>
        <v>-</v>
      </c>
      <c r="J29" s="105"/>
      <c r="K29" s="104">
        <f>IF(OR('Tabel A F'!K29&lt;5,'Tabel A Be'!K29&lt;0.5),"-",IFERROR('Tabel A Be'!K29/'Tabel A F'!K29*100,"-"))</f>
        <v>1.2895662368112544</v>
      </c>
    </row>
    <row r="30" spans="1:11" ht="15.75" customHeight="1" x14ac:dyDescent="0.2">
      <c r="A30" s="52" t="s">
        <v>44</v>
      </c>
      <c r="B30" s="105">
        <f>IF(OR('Tabel A F'!B30&lt;5,'Tabel A Be'!B30&lt;0.5),"-",IFERROR('Tabel A Be'!B30/'Tabel A F'!B30*100,"-"))</f>
        <v>4.6109510086455332</v>
      </c>
      <c r="C30" s="105">
        <f>IF(OR('Tabel A F'!C30&lt;5,'Tabel A Be'!C30&lt;0.5),"-",IFERROR('Tabel A Be'!C30/'Tabel A F'!C30*100,"-"))</f>
        <v>2.5641025641025639</v>
      </c>
      <c r="D30" s="105">
        <f>IF(OR('Tabel A F'!D30&lt;5,'Tabel A Be'!D30&lt;0.5),"-",IFERROR('Tabel A Be'!D30/'Tabel A F'!D30*100,"-"))</f>
        <v>5.3333333333333339</v>
      </c>
      <c r="E30" s="105">
        <f>IF(OR('Tabel A F'!E30&lt;5,'Tabel A Be'!E30&lt;0.5),"-",IFERROR('Tabel A Be'!E30/'Tabel A F'!E30*100,"-"))</f>
        <v>1.4814814814814816</v>
      </c>
      <c r="F30" s="105">
        <f>IF(OR('Tabel A F'!F30&lt;5,'Tabel A Be'!F30&lt;0.5),"-",IFERROR('Tabel A Be'!F30/'Tabel A F'!F30*100,"-"))</f>
        <v>4.1284403669724776</v>
      </c>
      <c r="G30" s="105">
        <f>IF(OR('Tabel A F'!G30&lt;5,'Tabel A Be'!G30&lt;0.5),"-",IFERROR('Tabel A Be'!G30/'Tabel A F'!G30*100,"-"))</f>
        <v>4.9261083743842367</v>
      </c>
      <c r="H30" s="105">
        <f>IF(OR('Tabel A F'!H30&lt;5,'Tabel A Be'!H30&lt;0.5),"-",IFERROR('Tabel A Be'!H30/'Tabel A F'!H30*100,"-"))</f>
        <v>4.3874643874643873</v>
      </c>
      <c r="I30" s="105" t="str">
        <f>IF(OR('Tabel A F'!I30&lt;5,'Tabel A Be'!I30&lt;0.5),"-",IFERROR('Tabel A Be'!I30/'Tabel A F'!I30*100,"-"))</f>
        <v>-</v>
      </c>
      <c r="J30" s="105"/>
      <c r="K30" s="105">
        <f>IF(OR('Tabel A F'!K30&lt;5,'Tabel A Be'!K30&lt;0.5),"-",IFERROR('Tabel A Be'!K30/'Tabel A F'!K30*100,"-"))</f>
        <v>4.1981528127623848</v>
      </c>
    </row>
    <row r="31" spans="1:11" ht="15.75" customHeight="1" x14ac:dyDescent="0.2">
      <c r="A31" s="50" t="s">
        <v>45</v>
      </c>
      <c r="B31" s="104">
        <f>IF(OR('Tabel A F'!B31&lt;5,'Tabel A Be'!B31&lt;0.5),"-",IFERROR('Tabel A Be'!B31/'Tabel A F'!B31*100,"-"))</f>
        <v>4.5871559633027523</v>
      </c>
      <c r="C31" s="104">
        <f>IF(OR('Tabel A F'!C31&lt;5,'Tabel A Be'!C31&lt;0.5),"-",IFERROR('Tabel A Be'!C31/'Tabel A F'!C31*100,"-"))</f>
        <v>2.0408163265306123</v>
      </c>
      <c r="D31" s="104">
        <f>IF(OR('Tabel A F'!D31&lt;5,'Tabel A Be'!D31&lt;0.5),"-",IFERROR('Tabel A Be'!D31/'Tabel A F'!D31*100,"-"))</f>
        <v>2.4691358024691357</v>
      </c>
      <c r="E31" s="104" t="str">
        <f>IF(OR('Tabel A F'!E31&lt;5,'Tabel A Be'!E31&lt;0.5),"-",IFERROR('Tabel A Be'!E31/'Tabel A F'!E31*100,"-"))</f>
        <v>-</v>
      </c>
      <c r="F31" s="104">
        <f>IF(OR('Tabel A F'!F31&lt;5,'Tabel A Be'!F31&lt;0.5),"-",IFERROR('Tabel A Be'!F31/'Tabel A F'!F31*100,"-"))</f>
        <v>3.125</v>
      </c>
      <c r="G31" s="104">
        <f>IF(OR('Tabel A F'!G31&lt;5,'Tabel A Be'!G31&lt;0.5),"-",IFERROR('Tabel A Be'!G31/'Tabel A F'!G31*100,"-"))</f>
        <v>0.89285714285714279</v>
      </c>
      <c r="H31" s="104">
        <f>IF(OR('Tabel A F'!H31&lt;5,'Tabel A Be'!H31&lt;0.5),"-",IFERROR('Tabel A Be'!H31/'Tabel A F'!H31*100,"-"))</f>
        <v>4.6920821114369504</v>
      </c>
      <c r="I31" s="104" t="str">
        <f>IF(OR('Tabel A F'!I31&lt;5,'Tabel A Be'!I31&lt;0.5),"-",IFERROR('Tabel A Be'!I31/'Tabel A F'!I31*100,"-"))</f>
        <v>-</v>
      </c>
      <c r="J31" s="105"/>
      <c r="K31" s="104">
        <f>IF(OR('Tabel A F'!K31&lt;5,'Tabel A Be'!K31&lt;0.5),"-",IFERROR('Tabel A Be'!K31/'Tabel A F'!K31*100,"-"))</f>
        <v>3.0674846625766872</v>
      </c>
    </row>
    <row r="32" spans="1:11" ht="15.75" customHeight="1" x14ac:dyDescent="0.2">
      <c r="A32" s="52" t="s">
        <v>46</v>
      </c>
      <c r="B32" s="105">
        <f>IF(OR('Tabel A F'!B32&lt;5,'Tabel A Be'!B32&lt;0.5),"-",IFERROR('Tabel A Be'!B32/'Tabel A F'!B32*100,"-"))</f>
        <v>2.5974025974025974</v>
      </c>
      <c r="C32" s="105">
        <f>IF(OR('Tabel A F'!C32&lt;5,'Tabel A Be'!C32&lt;0.5),"-",IFERROR('Tabel A Be'!C32/'Tabel A F'!C32*100,"-"))</f>
        <v>1.5503875968992249</v>
      </c>
      <c r="D32" s="105">
        <f>IF(OR('Tabel A F'!D32&lt;5,'Tabel A Be'!D32&lt;0.5),"-",IFERROR('Tabel A Be'!D32/'Tabel A F'!D32*100,"-"))</f>
        <v>9.1463414634146343</v>
      </c>
      <c r="E32" s="105">
        <f>IF(OR('Tabel A F'!E32&lt;5,'Tabel A Be'!E32&lt;0.5),"-",IFERROR('Tabel A Be'!E32/'Tabel A F'!E32*100,"-"))</f>
        <v>2.4390243902439024</v>
      </c>
      <c r="F32" s="105">
        <f>IF(OR('Tabel A F'!F32&lt;5,'Tabel A Be'!F32&lt;0.5),"-",IFERROR('Tabel A Be'!F32/'Tabel A F'!F32*100,"-"))</f>
        <v>1.5503875968992249</v>
      </c>
      <c r="G32" s="105">
        <f>IF(OR('Tabel A F'!G32&lt;5,'Tabel A Be'!G32&lt;0.5),"-",IFERROR('Tabel A Be'!G32/'Tabel A F'!G32*100,"-"))</f>
        <v>0.87336244541484709</v>
      </c>
      <c r="H32" s="105">
        <f>IF(OR('Tabel A F'!H32&lt;5,'Tabel A Be'!H32&lt;0.5),"-",IFERROR('Tabel A Be'!H32/'Tabel A F'!H32*100,"-"))</f>
        <v>5.9891107078039925</v>
      </c>
      <c r="I32" s="105" t="str">
        <f>IF(OR('Tabel A F'!I32&lt;5,'Tabel A Be'!I32&lt;0.5),"-",IFERROR('Tabel A Be'!I32/'Tabel A F'!I32*100,"-"))</f>
        <v>-</v>
      </c>
      <c r="J32" s="105"/>
      <c r="K32" s="105">
        <f>IF(OR('Tabel A F'!K32&lt;5,'Tabel A Be'!K32&lt;0.5),"-",IFERROR('Tabel A Be'!K32/'Tabel A F'!K32*100,"-"))</f>
        <v>4.4495151169423846</v>
      </c>
    </row>
    <row r="33" spans="1:11" ht="15.75" customHeight="1" x14ac:dyDescent="0.2">
      <c r="A33" s="50" t="s">
        <v>47</v>
      </c>
      <c r="B33" s="104">
        <f>IF(OR('Tabel A F'!B33&lt;5,'Tabel A Be'!B33&lt;0.5),"-",IFERROR('Tabel A Be'!B33/'Tabel A F'!B33*100,"-"))</f>
        <v>8.0792682926829276</v>
      </c>
      <c r="C33" s="104">
        <f>IF(OR('Tabel A F'!C33&lt;5,'Tabel A Be'!C33&lt;0.5),"-",IFERROR('Tabel A Be'!C33/'Tabel A F'!C33*100,"-"))</f>
        <v>2.459016393442623</v>
      </c>
      <c r="D33" s="104">
        <f>IF(OR('Tabel A F'!D33&lt;5,'Tabel A Be'!D33&lt;0.5),"-",IFERROR('Tabel A Be'!D33/'Tabel A F'!D33*100,"-"))</f>
        <v>7.7172153264975716</v>
      </c>
      <c r="E33" s="104">
        <f>IF(OR('Tabel A F'!E33&lt;5,'Tabel A Be'!E33&lt;0.5),"-",IFERROR('Tabel A Be'!E33/'Tabel A F'!E33*100,"-"))</f>
        <v>1.7621145374449341</v>
      </c>
      <c r="F33" s="104">
        <f>IF(OR('Tabel A F'!F33&lt;5,'Tabel A Be'!F33&lt;0.5),"-",IFERROR('Tabel A Be'!F33/'Tabel A F'!F33*100,"-"))</f>
        <v>10.51625239005736</v>
      </c>
      <c r="G33" s="104">
        <f>IF(OR('Tabel A F'!G33&lt;5,'Tabel A Be'!G33&lt;0.5),"-",IFERROR('Tabel A Be'!G33/'Tabel A F'!G33*100,"-"))</f>
        <v>4.0152963671128106</v>
      </c>
      <c r="H33" s="104">
        <f>IF(OR('Tabel A F'!H33&lt;5,'Tabel A Be'!H33&lt;0.5),"-",IFERROR('Tabel A Be'!H33/'Tabel A F'!H33*100,"-"))</f>
        <v>5.7069846678023852</v>
      </c>
      <c r="I33" s="104" t="str">
        <f>IF(OR('Tabel A F'!I33&lt;5,'Tabel A Be'!I33&lt;0.5),"-",IFERROR('Tabel A Be'!I33/'Tabel A F'!I33*100,"-"))</f>
        <v>-</v>
      </c>
      <c r="J33" s="105"/>
      <c r="K33" s="104">
        <f>IF(OR('Tabel A F'!K33&lt;5,'Tabel A Be'!K33&lt;0.5),"-",IFERROR('Tabel A Be'!K33/'Tabel A F'!K33*100,"-"))</f>
        <v>6.2046120524907638</v>
      </c>
    </row>
    <row r="34" spans="1:11" ht="15.75" customHeight="1" x14ac:dyDescent="0.2">
      <c r="A34" s="52" t="s">
        <v>48</v>
      </c>
      <c r="B34" s="105">
        <f>IF(OR('Tabel A F'!B34&lt;5,'Tabel A Be'!B34&lt;0.5),"-",IFERROR('Tabel A Be'!B34/'Tabel A F'!B34*100,"-"))</f>
        <v>4.5226130653266337</v>
      </c>
      <c r="C34" s="105">
        <f>IF(OR('Tabel A F'!C34&lt;5,'Tabel A Be'!C34&lt;0.5),"-",IFERROR('Tabel A Be'!C34/'Tabel A F'!C34*100,"-"))</f>
        <v>2.083333333333333</v>
      </c>
      <c r="D34" s="105">
        <f>IF(OR('Tabel A F'!D34&lt;5,'Tabel A Be'!D34&lt;0.5),"-",IFERROR('Tabel A Be'!D34/'Tabel A F'!D34*100,"-"))</f>
        <v>2.2346368715083798</v>
      </c>
      <c r="E34" s="105">
        <f>IF(OR('Tabel A F'!E34&lt;5,'Tabel A Be'!E34&lt;0.5),"-",IFERROR('Tabel A Be'!E34/'Tabel A F'!E34*100,"-"))</f>
        <v>1.392757660167131</v>
      </c>
      <c r="F34" s="105">
        <f>IF(OR('Tabel A F'!F34&lt;5,'Tabel A Be'!F34&lt;0.5),"-",IFERROR('Tabel A Be'!F34/'Tabel A F'!F34*100,"-"))</f>
        <v>2.6178010471204187</v>
      </c>
      <c r="G34" s="105">
        <f>IF(OR('Tabel A F'!G34&lt;5,'Tabel A Be'!G34&lt;0.5),"-",IFERROR('Tabel A Be'!G34/'Tabel A F'!G34*100,"-"))</f>
        <v>2.3346303501945527</v>
      </c>
      <c r="H34" s="105">
        <f>IF(OR('Tabel A F'!H34&lt;5,'Tabel A Be'!H34&lt;0.5),"-",IFERROR('Tabel A Be'!H34/'Tabel A F'!H34*100,"-"))</f>
        <v>2.0842149809564114</v>
      </c>
      <c r="I34" s="105">
        <f>IF(OR('Tabel A F'!I34&lt;5,'Tabel A Be'!I34&lt;0.5),"-",IFERROR('Tabel A Be'!I34/'Tabel A F'!I34*100,"-"))</f>
        <v>3.3333333333333335</v>
      </c>
      <c r="J34" s="105"/>
      <c r="K34" s="105">
        <f>IF(OR('Tabel A F'!K34&lt;5,'Tabel A Be'!K34&lt;0.5),"-",IFERROR('Tabel A Be'!K34/'Tabel A F'!K34*100,"-"))</f>
        <v>2.1945866861741039</v>
      </c>
    </row>
    <row r="35" spans="1:11" ht="15.75" customHeight="1" x14ac:dyDescent="0.2">
      <c r="A35" s="50" t="s">
        <v>49</v>
      </c>
      <c r="B35" s="104">
        <f>IF(OR('Tabel A F'!B35&lt;5,'Tabel A Be'!B35&lt;0.5),"-",IFERROR('Tabel A Be'!B35/'Tabel A F'!B35*100,"-"))</f>
        <v>8.9041095890410951</v>
      </c>
      <c r="C35" s="104">
        <f>IF(OR('Tabel A F'!C35&lt;5,'Tabel A Be'!C35&lt;0.5),"-",IFERROR('Tabel A Be'!C35/'Tabel A F'!C35*100,"-"))</f>
        <v>2.8409090909090908</v>
      </c>
      <c r="D35" s="104">
        <f>IF(OR('Tabel A F'!D35&lt;5,'Tabel A Be'!D35&lt;0.5),"-",IFERROR('Tabel A Be'!D35/'Tabel A F'!D35*100,"-"))</f>
        <v>4.8340548340548342</v>
      </c>
      <c r="E35" s="104">
        <f>IF(OR('Tabel A F'!E35&lt;5,'Tabel A Be'!E35&lt;0.5),"-",IFERROR('Tabel A Be'!E35/'Tabel A F'!E35*100,"-"))</f>
        <v>2.25</v>
      </c>
      <c r="F35" s="104">
        <f>IF(OR('Tabel A F'!F35&lt;5,'Tabel A Be'!F35&lt;0.5),"-",IFERROR('Tabel A Be'!F35/'Tabel A F'!F35*100,"-"))</f>
        <v>5.3571428571428568</v>
      </c>
      <c r="G35" s="104">
        <f>IF(OR('Tabel A F'!G35&lt;5,'Tabel A Be'!G35&lt;0.5),"-",IFERROR('Tabel A Be'!G35/'Tabel A F'!G35*100,"-"))</f>
        <v>2.6362038664323375</v>
      </c>
      <c r="H35" s="104">
        <f>IF(OR('Tabel A F'!H35&lt;5,'Tabel A Be'!H35&lt;0.5),"-",IFERROR('Tabel A Be'!H35/'Tabel A F'!H35*100,"-"))</f>
        <v>2.2494887525562373</v>
      </c>
      <c r="I35" s="104" t="str">
        <f>IF(OR('Tabel A F'!I35&lt;5,'Tabel A Be'!I35&lt;0.5),"-",IFERROR('Tabel A Be'!I35/'Tabel A F'!I35*100,"-"))</f>
        <v>-</v>
      </c>
      <c r="J35" s="105"/>
      <c r="K35" s="104">
        <f>IF(OR('Tabel A F'!K35&lt;5,'Tabel A Be'!K35&lt;0.5),"-",IFERROR('Tabel A Be'!K35/'Tabel A F'!K35*100,"-"))</f>
        <v>3.1735463826009767</v>
      </c>
    </row>
    <row r="36" spans="1:11" ht="15.75" customHeight="1" x14ac:dyDescent="0.2">
      <c r="A36" s="52" t="s">
        <v>50</v>
      </c>
      <c r="B36" s="105">
        <f>IF(OR('Tabel A F'!B36&lt;5,'Tabel A Be'!B36&lt;0.5),"-",IFERROR('Tabel A Be'!B36/'Tabel A F'!B36*100,"-"))</f>
        <v>12.092391304347826</v>
      </c>
      <c r="C36" s="105">
        <f>IF(OR('Tabel A F'!C36&lt;5,'Tabel A Be'!C36&lt;0.5),"-",IFERROR('Tabel A Be'!C36/'Tabel A F'!C36*100,"-"))</f>
        <v>5.4945054945054945</v>
      </c>
      <c r="D36" s="105">
        <f>IF(OR('Tabel A F'!D36&lt;5,'Tabel A Be'!D36&lt;0.5),"-",IFERROR('Tabel A Be'!D36/'Tabel A F'!D36*100,"-"))</f>
        <v>7.7846364883401922</v>
      </c>
      <c r="E36" s="105">
        <f>IF(OR('Tabel A F'!E36&lt;5,'Tabel A Be'!E36&lt;0.5),"-",IFERROR('Tabel A Be'!E36/'Tabel A F'!E36*100,"-"))</f>
        <v>4.532304725168756</v>
      </c>
      <c r="F36" s="105">
        <f>IF(OR('Tabel A F'!F36&lt;5,'Tabel A Be'!F36&lt;0.5),"-",IFERROR('Tabel A Be'!F36/'Tabel A F'!F36*100,"-"))</f>
        <v>10.271460014673513</v>
      </c>
      <c r="G36" s="105">
        <f>IF(OR('Tabel A F'!G36&lt;5,'Tabel A Be'!G36&lt;0.5),"-",IFERROR('Tabel A Be'!G36/'Tabel A F'!G36*100,"-"))</f>
        <v>5.3799223516361616</v>
      </c>
      <c r="H36" s="105">
        <f>IF(OR('Tabel A F'!H36&lt;5,'Tabel A Be'!H36&lt;0.5),"-",IFERROR('Tabel A Be'!H36/'Tabel A F'!H36*100,"-"))</f>
        <v>5.3996469227491319</v>
      </c>
      <c r="I36" s="105">
        <f>IF(OR('Tabel A F'!I36&lt;5,'Tabel A Be'!I36&lt;0.5),"-",IFERROR('Tabel A Be'!I36/'Tabel A F'!I36*100,"-"))</f>
        <v>2.083333333333333</v>
      </c>
      <c r="J36" s="105"/>
      <c r="K36" s="105">
        <f>IF(OR('Tabel A F'!K36&lt;5,'Tabel A Be'!K36&lt;0.5),"-",IFERROR('Tabel A Be'!K36/'Tabel A F'!K36*100,"-"))</f>
        <v>6.1719833564493758</v>
      </c>
    </row>
    <row r="37" spans="1:11" ht="15.75" customHeight="1" x14ac:dyDescent="0.2">
      <c r="A37" s="50" t="s">
        <v>51</v>
      </c>
      <c r="B37" s="104">
        <f>IF(OR('Tabel A F'!B37&lt;5,'Tabel A Be'!B37&lt;0.5),"-",IFERROR('Tabel A Be'!B37/'Tabel A F'!B37*100,"-"))</f>
        <v>9.3555093555093567</v>
      </c>
      <c r="C37" s="104">
        <f>IF(OR('Tabel A F'!C37&lt;5,'Tabel A Be'!C37&lt;0.5),"-",IFERROR('Tabel A Be'!C37/'Tabel A F'!C37*100,"-"))</f>
        <v>4.7619047619047619</v>
      </c>
      <c r="D37" s="104">
        <f>IF(OR('Tabel A F'!D37&lt;5,'Tabel A Be'!D37&lt;0.5),"-",IFERROR('Tabel A Be'!D37/'Tabel A F'!D37*100,"-"))</f>
        <v>6.5362521347616829</v>
      </c>
      <c r="E37" s="104">
        <f>IF(OR('Tabel A F'!E37&lt;5,'Tabel A Be'!E37&lt;0.5),"-",IFERROR('Tabel A Be'!E37/'Tabel A F'!E37*100,"-"))</f>
        <v>4.4124938026772433</v>
      </c>
      <c r="F37" s="104">
        <f>IF(OR('Tabel A F'!F37&lt;5,'Tabel A Be'!F37&lt;0.5),"-",IFERROR('Tabel A Be'!F37/'Tabel A F'!F37*100,"-"))</f>
        <v>9.6097845078625515</v>
      </c>
      <c r="G37" s="104">
        <f>IF(OR('Tabel A F'!G37&lt;5,'Tabel A Be'!G37&lt;0.5),"-",IFERROR('Tabel A Be'!G37/'Tabel A F'!G37*100,"-"))</f>
        <v>3.9305768249106685</v>
      </c>
      <c r="H37" s="104">
        <f>IF(OR('Tabel A F'!H37&lt;5,'Tabel A Be'!H37&lt;0.5),"-",IFERROR('Tabel A Be'!H37/'Tabel A F'!H37*100,"-"))</f>
        <v>5.7094577295304418</v>
      </c>
      <c r="I37" s="104">
        <f>IF(OR('Tabel A F'!I37&lt;5,'Tabel A Be'!I37&lt;0.5),"-",IFERROR('Tabel A Be'!I37/'Tabel A F'!I37*100,"-"))</f>
        <v>7.1428571428571423</v>
      </c>
      <c r="J37" s="105"/>
      <c r="K37" s="104">
        <f>IF(OR('Tabel A F'!K37&lt;5,'Tabel A Be'!K37&lt;0.5),"-",IFERROR('Tabel A Be'!K37/'Tabel A F'!K37*100,"-"))</f>
        <v>5.9879038037091181</v>
      </c>
    </row>
    <row r="38" spans="1:11" ht="15.75" customHeight="1" x14ac:dyDescent="0.2">
      <c r="A38" s="52" t="s">
        <v>52</v>
      </c>
      <c r="B38" s="105">
        <f>IF(OR('Tabel A F'!B38&lt;5,'Tabel A Be'!B38&lt;0.5),"-",IFERROR('Tabel A Be'!B38/'Tabel A F'!B38*100,"-"))</f>
        <v>7.8239608801955987</v>
      </c>
      <c r="C38" s="105">
        <f>IF(OR('Tabel A F'!C38&lt;5,'Tabel A Be'!C38&lt;0.5),"-",IFERROR('Tabel A Be'!C38/'Tabel A F'!C38*100,"-"))</f>
        <v>4.2763157894736841</v>
      </c>
      <c r="D38" s="105">
        <f>IF(OR('Tabel A F'!D38&lt;5,'Tabel A Be'!D38&lt;0.5),"-",IFERROR('Tabel A Be'!D38/'Tabel A F'!D38*100,"-"))</f>
        <v>10.777881911902529</v>
      </c>
      <c r="E38" s="105">
        <f>IF(OR('Tabel A F'!E38&lt;5,'Tabel A Be'!E38&lt;0.5),"-",IFERROR('Tabel A Be'!E38/'Tabel A F'!E38*100,"-"))</f>
        <v>5.5555555555555554</v>
      </c>
      <c r="F38" s="105">
        <f>IF(OR('Tabel A F'!F38&lt;5,'Tabel A Be'!F38&lt;0.5),"-",IFERROR('Tabel A Be'!F38/'Tabel A F'!F38*100,"-"))</f>
        <v>14.745308310991955</v>
      </c>
      <c r="G38" s="105">
        <f>IF(OR('Tabel A F'!G38&lt;5,'Tabel A Be'!G38&lt;0.5),"-",IFERROR('Tabel A Be'!G38/'Tabel A F'!G38*100,"-"))</f>
        <v>3.6166365280289332</v>
      </c>
      <c r="H38" s="105">
        <f>IF(OR('Tabel A F'!H38&lt;5,'Tabel A Be'!H38&lt;0.5),"-",IFERROR('Tabel A Be'!H38/'Tabel A F'!H38*100,"-"))</f>
        <v>7.71513353115727</v>
      </c>
      <c r="I38" s="105" t="str">
        <f>IF(OR('Tabel A F'!I38&lt;5,'Tabel A Be'!I38&lt;0.5),"-",IFERROR('Tabel A Be'!I38/'Tabel A F'!I38*100,"-"))</f>
        <v>-</v>
      </c>
      <c r="J38" s="105"/>
      <c r="K38" s="105">
        <f>IF(OR('Tabel A F'!K38&lt;5,'Tabel A Be'!K38&lt;0.5),"-",IFERROR('Tabel A Be'!K38/'Tabel A F'!K38*100,"-"))</f>
        <v>7.8595026951834459</v>
      </c>
    </row>
    <row r="39" spans="1:11" ht="15.75" customHeight="1" x14ac:dyDescent="0.2">
      <c r="A39" s="50" t="s">
        <v>53</v>
      </c>
      <c r="B39" s="104">
        <f>IF(OR('Tabel A F'!B39&lt;5,'Tabel A Be'!B39&lt;0.5),"-",IFERROR('Tabel A Be'!B39/'Tabel A F'!B39*100,"-"))</f>
        <v>11.51685393258427</v>
      </c>
      <c r="C39" s="104">
        <f>IF(OR('Tabel A F'!C39&lt;5,'Tabel A Be'!C39&lt;0.5),"-",IFERROR('Tabel A Be'!C39/'Tabel A F'!C39*100,"-"))</f>
        <v>1.4778325123152709</v>
      </c>
      <c r="D39" s="104">
        <f>IF(OR('Tabel A F'!D39&lt;5,'Tabel A Be'!D39&lt;0.5),"-",IFERROR('Tabel A Be'!D39/'Tabel A F'!D39*100,"-"))</f>
        <v>6.2929061784897034</v>
      </c>
      <c r="E39" s="104">
        <f>IF(OR('Tabel A F'!E39&lt;5,'Tabel A Be'!E39&lt;0.5),"-",IFERROR('Tabel A Be'!E39/'Tabel A F'!E39*100,"-"))</f>
        <v>4.3568464730290453</v>
      </c>
      <c r="F39" s="104">
        <f>IF(OR('Tabel A F'!F39&lt;5,'Tabel A Be'!F39&lt;0.5),"-",IFERROR('Tabel A Be'!F39/'Tabel A F'!F39*100,"-"))</f>
        <v>10.491803278688524</v>
      </c>
      <c r="G39" s="104">
        <f>IF(OR('Tabel A F'!G39&lt;5,'Tabel A Be'!G39&lt;0.5),"-",IFERROR('Tabel A Be'!G39/'Tabel A F'!G39*100,"-"))</f>
        <v>4.2471042471042466</v>
      </c>
      <c r="H39" s="104">
        <f>IF(OR('Tabel A F'!H39&lt;5,'Tabel A Be'!H39&lt;0.5),"-",IFERROR('Tabel A Be'!H39/'Tabel A F'!H39*100,"-"))</f>
        <v>10.003938558487594</v>
      </c>
      <c r="I39" s="104" t="str">
        <f>IF(OR('Tabel A F'!I39&lt;5,'Tabel A Be'!I39&lt;0.5),"-",IFERROR('Tabel A Be'!I39/'Tabel A F'!I39*100,"-"))</f>
        <v>-</v>
      </c>
      <c r="J39" s="105"/>
      <c r="K39" s="104">
        <f>IF(OR('Tabel A F'!K39&lt;5,'Tabel A Be'!K39&lt;0.5),"-",IFERROR('Tabel A Be'!K39/'Tabel A F'!K39*100,"-"))</f>
        <v>8.0285124742074654</v>
      </c>
    </row>
    <row r="40" spans="1:11" ht="15.75" customHeight="1" x14ac:dyDescent="0.2">
      <c r="A40" s="52" t="s">
        <v>54</v>
      </c>
      <c r="B40" s="105">
        <f>IF(OR('Tabel A F'!B40&lt;5,'Tabel A Be'!B40&lt;0.5),"-",IFERROR('Tabel A Be'!B40/'Tabel A F'!B40*100,"-"))</f>
        <v>11.139240506329113</v>
      </c>
      <c r="C40" s="105">
        <f>IF(OR('Tabel A F'!C40&lt;5,'Tabel A Be'!C40&lt;0.5),"-",IFERROR('Tabel A Be'!C40/'Tabel A F'!C40*100,"-"))</f>
        <v>5.4474708171206228</v>
      </c>
      <c r="D40" s="105">
        <f>IF(OR('Tabel A F'!D40&lt;5,'Tabel A Be'!D40&lt;0.5),"-",IFERROR('Tabel A Be'!D40/'Tabel A F'!D40*100,"-"))</f>
        <v>7.5442648190916088</v>
      </c>
      <c r="E40" s="105">
        <f>IF(OR('Tabel A F'!E40&lt;5,'Tabel A Be'!E40&lt;0.5),"-",IFERROR('Tabel A Be'!E40/'Tabel A F'!E40*100,"-"))</f>
        <v>5.6367432150313155</v>
      </c>
      <c r="F40" s="105">
        <f>IF(OR('Tabel A F'!F40&lt;5,'Tabel A Be'!F40&lt;0.5),"-",IFERROR('Tabel A Be'!F40/'Tabel A F'!F40*100,"-"))</f>
        <v>8.3333333333333321</v>
      </c>
      <c r="G40" s="105">
        <f>IF(OR('Tabel A F'!G40&lt;5,'Tabel A Be'!G40&lt;0.5),"-",IFERROR('Tabel A Be'!G40/'Tabel A F'!G40*100,"-"))</f>
        <v>4.9586776859504136</v>
      </c>
      <c r="H40" s="105">
        <f>IF(OR('Tabel A F'!H40&lt;5,'Tabel A Be'!H40&lt;0.5),"-",IFERROR('Tabel A Be'!H40/'Tabel A F'!H40*100,"-"))</f>
        <v>7.7345309381237533</v>
      </c>
      <c r="I40" s="105">
        <f>IF(OR('Tabel A F'!I40&lt;5,'Tabel A Be'!I40&lt;0.5),"-",IFERROR('Tabel A Be'!I40/'Tabel A F'!I40*100,"-"))</f>
        <v>29.411764705882355</v>
      </c>
      <c r="J40" s="105"/>
      <c r="K40" s="105">
        <f>IF(OR('Tabel A F'!K40&lt;5,'Tabel A Be'!K40&lt;0.5),"-",IFERROR('Tabel A Be'!K40/'Tabel A F'!K40*100,"-"))</f>
        <v>7.4632790789996033</v>
      </c>
    </row>
    <row r="41" spans="1:11" ht="15.75" customHeight="1" x14ac:dyDescent="0.2">
      <c r="A41" s="50" t="s">
        <v>55</v>
      </c>
      <c r="B41" s="104">
        <f>IF(OR('Tabel A F'!B41&lt;5,'Tabel A Be'!B41&lt;0.5),"-",IFERROR('Tabel A Be'!B41/'Tabel A F'!B41*100,"-"))</f>
        <v>22.633744855967077</v>
      </c>
      <c r="C41" s="104">
        <f>IF(OR('Tabel A F'!C41&lt;5,'Tabel A Be'!C41&lt;0.5),"-",IFERROR('Tabel A Be'!C41/'Tabel A F'!C41*100,"-"))</f>
        <v>14.035087719298245</v>
      </c>
      <c r="D41" s="104">
        <f>IF(OR('Tabel A F'!D41&lt;5,'Tabel A Be'!D41&lt;0.5),"-",IFERROR('Tabel A Be'!D41/'Tabel A F'!D41*100,"-"))</f>
        <v>9.6199524940617582</v>
      </c>
      <c r="E41" s="104">
        <f>IF(OR('Tabel A F'!E41&lt;5,'Tabel A Be'!E41&lt;0.5),"-",IFERROR('Tabel A Be'!E41/'Tabel A F'!E41*100,"-"))</f>
        <v>10.43956043956044</v>
      </c>
      <c r="F41" s="104">
        <f>IF(OR('Tabel A F'!F41&lt;5,'Tabel A Be'!F41&lt;0.5),"-",IFERROR('Tabel A Be'!F41/'Tabel A F'!F41*100,"-"))</f>
        <v>10.067114093959731</v>
      </c>
      <c r="G41" s="104">
        <f>IF(OR('Tabel A F'!G41&lt;5,'Tabel A Be'!G41&lt;0.5),"-",IFERROR('Tabel A Be'!G41/'Tabel A F'!G41*100,"-"))</f>
        <v>6.0606060606060606</v>
      </c>
      <c r="H41" s="104">
        <f>IF(OR('Tabel A F'!H41&lt;5,'Tabel A Be'!H41&lt;0.5),"-",IFERROR('Tabel A Be'!H41/'Tabel A F'!H41*100,"-"))</f>
        <v>7.1458596048759979</v>
      </c>
      <c r="I41" s="104" t="str">
        <f>IF(OR('Tabel A F'!I41&lt;5,'Tabel A Be'!I41&lt;0.5),"-",IFERROR('Tabel A Be'!I41/'Tabel A F'!I41*100,"-"))</f>
        <v>-</v>
      </c>
      <c r="J41" s="105"/>
      <c r="K41" s="104">
        <f>IF(OR('Tabel A F'!K41&lt;5,'Tabel A Be'!K41&lt;0.5),"-",IFERROR('Tabel A Be'!K41/'Tabel A F'!K41*100,"-"))</f>
        <v>9.6368715083798886</v>
      </c>
    </row>
    <row r="42" spans="1:11" ht="15.75" customHeight="1" x14ac:dyDescent="0.2">
      <c r="A42" s="52" t="s">
        <v>56</v>
      </c>
      <c r="B42" s="105">
        <f>IF(OR('Tabel A F'!B42&lt;5,'Tabel A Be'!B42&lt;0.5),"-",IFERROR('Tabel A Be'!B42/'Tabel A F'!B42*100,"-"))</f>
        <v>16.417910447761194</v>
      </c>
      <c r="C42" s="105">
        <f>IF(OR('Tabel A F'!C42&lt;5,'Tabel A Be'!C42&lt;0.5),"-",IFERROR('Tabel A Be'!C42/'Tabel A F'!C42*100,"-"))</f>
        <v>3.0303030303030303</v>
      </c>
      <c r="D42" s="105">
        <f>IF(OR('Tabel A F'!D42&lt;5,'Tabel A Be'!D42&lt;0.5),"-",IFERROR('Tabel A Be'!D42/'Tabel A F'!D42*100,"-"))</f>
        <v>6.8571428571428577</v>
      </c>
      <c r="E42" s="105">
        <f>IF(OR('Tabel A F'!E42&lt;5,'Tabel A Be'!E42&lt;0.5),"-",IFERROR('Tabel A Be'!E42/'Tabel A F'!E42*100,"-"))</f>
        <v>6.024096385542169</v>
      </c>
      <c r="F42" s="105">
        <f>IF(OR('Tabel A F'!F42&lt;5,'Tabel A Be'!F42&lt;0.5),"-",IFERROR('Tabel A Be'!F42/'Tabel A F'!F42*100,"-"))</f>
        <v>11.111111111111111</v>
      </c>
      <c r="G42" s="105">
        <f>IF(OR('Tabel A F'!G42&lt;5,'Tabel A Be'!G42&lt;0.5),"-",IFERROR('Tabel A Be'!G42/'Tabel A F'!G42*100,"-"))</f>
        <v>3.4883720930232558</v>
      </c>
      <c r="H42" s="105">
        <f>IF(OR('Tabel A F'!H42&lt;5,'Tabel A Be'!H42&lt;0.5),"-",IFERROR('Tabel A Be'!H42/'Tabel A F'!H42*100,"-"))</f>
        <v>7.2358900144717797</v>
      </c>
      <c r="I42" s="105" t="str">
        <f>IF(OR('Tabel A F'!I42&lt;5,'Tabel A Be'!I42&lt;0.5),"-",IFERROR('Tabel A Be'!I42/'Tabel A F'!I42*100,"-"))</f>
        <v>-</v>
      </c>
      <c r="J42" s="105"/>
      <c r="K42" s="105">
        <f>IF(OR('Tabel A F'!K42&lt;5,'Tabel A Be'!K42&lt;0.5),"-",IFERROR('Tabel A Be'!K42/'Tabel A F'!K42*100,"-"))</f>
        <v>7.1370640713706415</v>
      </c>
    </row>
    <row r="43" spans="1:11" ht="15.75" customHeight="1" x14ac:dyDescent="0.2">
      <c r="A43" s="50" t="s">
        <v>57</v>
      </c>
      <c r="B43" s="104">
        <f>IF(OR('Tabel A F'!B43&lt;5,'Tabel A Be'!B43&lt;0.5),"-",IFERROR('Tabel A Be'!B43/'Tabel A F'!B43*100,"-"))</f>
        <v>13.407821229050279</v>
      </c>
      <c r="C43" s="104">
        <f>IF(OR('Tabel A F'!C43&lt;5,'Tabel A Be'!C43&lt;0.5),"-",IFERROR('Tabel A Be'!C43/'Tabel A F'!C43*100,"-"))</f>
        <v>8.536585365853659</v>
      </c>
      <c r="D43" s="104">
        <f>IF(OR('Tabel A F'!D43&lt;5,'Tabel A Be'!D43&lt;0.5),"-",IFERROR('Tabel A Be'!D43/'Tabel A F'!D43*100,"-"))</f>
        <v>13.146067415730336</v>
      </c>
      <c r="E43" s="104">
        <f>IF(OR('Tabel A F'!E43&lt;5,'Tabel A Be'!E43&lt;0.5),"-",IFERROR('Tabel A Be'!E43/'Tabel A F'!E43*100,"-"))</f>
        <v>12.849162011173185</v>
      </c>
      <c r="F43" s="104">
        <f>IF(OR('Tabel A F'!F43&lt;5,'Tabel A Be'!F43&lt;0.5),"-",IFERROR('Tabel A Be'!F43/'Tabel A F'!F43*100,"-"))</f>
        <v>11.868686868686869</v>
      </c>
      <c r="G43" s="104">
        <f>IF(OR('Tabel A F'!G43&lt;5,'Tabel A Be'!G43&lt;0.5),"-",IFERROR('Tabel A Be'!G43/'Tabel A F'!G43*100,"-"))</f>
        <v>7.5539568345323742</v>
      </c>
      <c r="H43" s="104">
        <f>IF(OR('Tabel A F'!H43&lt;5,'Tabel A Be'!H43&lt;0.5),"-",IFERROR('Tabel A Be'!H43/'Tabel A F'!H43*100,"-"))</f>
        <v>11.756238003838773</v>
      </c>
      <c r="I43" s="104" t="str">
        <f>IF(OR('Tabel A F'!I43&lt;5,'Tabel A Be'!I43&lt;0.5),"-",IFERROR('Tabel A Be'!I43/'Tabel A F'!I43*100,"-"))</f>
        <v>-</v>
      </c>
      <c r="J43" s="105"/>
      <c r="K43" s="104">
        <f>IF(OR('Tabel A F'!K43&lt;5,'Tabel A Be'!K43&lt;0.5),"-",IFERROR('Tabel A Be'!K43/'Tabel A F'!K43*100,"-"))</f>
        <v>11.74163783160323</v>
      </c>
    </row>
    <row r="44" spans="1:11" ht="15.75" customHeight="1" x14ac:dyDescent="0.2">
      <c r="A44" s="52" t="s">
        <v>58</v>
      </c>
      <c r="B44" s="105">
        <f>IF(OR('Tabel A F'!B44&lt;5,'Tabel A Be'!B44&lt;0.5),"-",IFERROR('Tabel A Be'!B44/'Tabel A F'!B44*100,"-"))</f>
        <v>13.989637305699482</v>
      </c>
      <c r="C44" s="105">
        <f>IF(OR('Tabel A F'!C44&lt;5,'Tabel A Be'!C44&lt;0.5),"-",IFERROR('Tabel A Be'!C44/'Tabel A F'!C44*100,"-"))</f>
        <v>2.1052631578947367</v>
      </c>
      <c r="D44" s="105">
        <f>IF(OR('Tabel A F'!D44&lt;5,'Tabel A Be'!D44&lt;0.5),"-",IFERROR('Tabel A Be'!D44/'Tabel A F'!D44*100,"-"))</f>
        <v>8.5574572127139366</v>
      </c>
      <c r="E44" s="105">
        <f>IF(OR('Tabel A F'!E44&lt;5,'Tabel A Be'!E44&lt;0.5),"-",IFERROR('Tabel A Be'!E44/'Tabel A F'!E44*100,"-"))</f>
        <v>7.6923076923076925</v>
      </c>
      <c r="F44" s="105">
        <f>IF(OR('Tabel A F'!F44&lt;5,'Tabel A Be'!F44&lt;0.5),"-",IFERROR('Tabel A Be'!F44/'Tabel A F'!F44*100,"-"))</f>
        <v>8.7301587301587293</v>
      </c>
      <c r="G44" s="105">
        <f>IF(OR('Tabel A F'!G44&lt;5,'Tabel A Be'!G44&lt;0.5),"-",IFERROR('Tabel A Be'!G44/'Tabel A F'!G44*100,"-"))</f>
        <v>2.5</v>
      </c>
      <c r="H44" s="105">
        <f>IF(OR('Tabel A F'!H44&lt;5,'Tabel A Be'!H44&lt;0.5),"-",IFERROR('Tabel A Be'!H44/'Tabel A F'!H44*100,"-"))</f>
        <v>9.7625329815303434</v>
      </c>
      <c r="I44" s="105" t="str">
        <f>IF(OR('Tabel A F'!I44&lt;5,'Tabel A Be'!I44&lt;0.5),"-",IFERROR('Tabel A Be'!I44/'Tabel A F'!I44*100,"-"))</f>
        <v>-</v>
      </c>
      <c r="J44" s="105"/>
      <c r="K44" s="105">
        <f>IF(OR('Tabel A F'!K44&lt;5,'Tabel A Be'!K44&lt;0.5),"-",IFERROR('Tabel A Be'!K44/'Tabel A F'!K44*100,"-"))</f>
        <v>8.6550700042426811</v>
      </c>
    </row>
    <row r="45" spans="1:11" ht="15.75" customHeight="1" x14ac:dyDescent="0.2">
      <c r="A45" s="50" t="s">
        <v>59</v>
      </c>
      <c r="B45" s="104">
        <f>IF(OR('Tabel A F'!B45&lt;5,'Tabel A Be'!B45&lt;0.5),"-",IFERROR('Tabel A Be'!B45/'Tabel A F'!B45*100,"-"))</f>
        <v>7.1107110711071106</v>
      </c>
      <c r="C45" s="104">
        <f>IF(OR('Tabel A F'!C45&lt;5,'Tabel A Be'!C45&lt;0.5),"-",IFERROR('Tabel A Be'!C45/'Tabel A F'!C45*100,"-"))</f>
        <v>4.7138047138047137</v>
      </c>
      <c r="D45" s="104">
        <f>IF(OR('Tabel A F'!D45&lt;5,'Tabel A Be'!D45&lt;0.5),"-",IFERROR('Tabel A Be'!D45/'Tabel A F'!D45*100,"-"))</f>
        <v>7.7917414721723519</v>
      </c>
      <c r="E45" s="104">
        <f>IF(OR('Tabel A F'!E45&lt;5,'Tabel A Be'!E45&lt;0.5),"-",IFERROR('Tabel A Be'!E45/'Tabel A F'!E45*100,"-"))</f>
        <v>3.9137380191693292</v>
      </c>
      <c r="F45" s="104">
        <f>IF(OR('Tabel A F'!F45&lt;5,'Tabel A Be'!F45&lt;0.5),"-",IFERROR('Tabel A Be'!F45/'Tabel A F'!F45*100,"-"))</f>
        <v>7.9012345679012341</v>
      </c>
      <c r="G45" s="104">
        <f>IF(OR('Tabel A F'!G45&lt;5,'Tabel A Be'!G45&lt;0.5),"-",IFERROR('Tabel A Be'!G45/'Tabel A F'!G45*100,"-"))</f>
        <v>5.4327226784586227</v>
      </c>
      <c r="H45" s="104">
        <f>IF(OR('Tabel A F'!H45&lt;5,'Tabel A Be'!H45&lt;0.5),"-",IFERROR('Tabel A Be'!H45/'Tabel A F'!H45*100,"-"))</f>
        <v>6.6393168117883459</v>
      </c>
      <c r="I45" s="104">
        <f>IF(OR('Tabel A F'!I45&lt;5,'Tabel A Be'!I45&lt;0.5),"-",IFERROR('Tabel A Be'!I45/'Tabel A F'!I45*100,"-"))</f>
        <v>5.9523809523809517</v>
      </c>
      <c r="J45" s="105"/>
      <c r="K45" s="104">
        <f>IF(OR('Tabel A F'!K45&lt;5,'Tabel A Be'!K45&lt;0.5),"-",IFERROR('Tabel A Be'!K45/'Tabel A F'!K45*100,"-"))</f>
        <v>6.41979991465554</v>
      </c>
    </row>
    <row r="46" spans="1:11" ht="15.75" customHeight="1" x14ac:dyDescent="0.2">
      <c r="A46" s="59"/>
      <c r="B46" s="105"/>
      <c r="C46" s="105"/>
      <c r="D46" s="105"/>
      <c r="E46" s="105"/>
      <c r="F46" s="105"/>
      <c r="G46" s="105"/>
      <c r="H46" s="105"/>
      <c r="I46" s="105"/>
      <c r="J46" s="84"/>
      <c r="K46" s="105"/>
    </row>
    <row r="47" spans="1:11" ht="15.75" customHeight="1" x14ac:dyDescent="0.2">
      <c r="A47" s="53" t="s">
        <v>20</v>
      </c>
      <c r="B47" s="70">
        <f>IF(OR('Tabel A F'!B47&lt;5,'Tabel A Be'!B47&lt;0.5),"-",IFERROR('Tabel A Be'!B47/'Tabel A F'!B47*100,"-"))</f>
        <v>8.7901484170380915</v>
      </c>
      <c r="C47" s="70">
        <f>IF(OR('Tabel A F'!C47&lt;5,'Tabel A Be'!C47&lt;0.5),"-",IFERROR('Tabel A Be'!C47/'Tabel A F'!C47*100,"-"))</f>
        <v>3.8328236493374108</v>
      </c>
      <c r="D47" s="70">
        <f>IF(OR('Tabel A F'!D47&lt;5,'Tabel A Be'!D47&lt;0.5),"-",IFERROR('Tabel A Be'!D47/'Tabel A F'!D47*100,"-"))</f>
        <v>6.7216917516318713</v>
      </c>
      <c r="E47" s="70">
        <f>IF(OR('Tabel A F'!E47&lt;5,'Tabel A Be'!E47&lt;0.5),"-",IFERROR('Tabel A Be'!E47/'Tabel A F'!E47*100,"-"))</f>
        <v>3.7291696509573606</v>
      </c>
      <c r="F47" s="70">
        <f>IF(OR('Tabel A F'!F47&lt;5,'Tabel A Be'!F47&lt;0.5),"-",IFERROR('Tabel A Be'!F47/'Tabel A F'!F47*100,"-"))</f>
        <v>7.8910715143364865</v>
      </c>
      <c r="G47" s="70">
        <f>IF(OR('Tabel A F'!G47&lt;5,'Tabel A Be'!G47&lt;0.5),"-",IFERROR('Tabel A Be'!G47/'Tabel A F'!G47*100,"-"))</f>
        <v>3.9023231883484391</v>
      </c>
      <c r="H47" s="70">
        <f>IF(OR('Tabel A F'!H47&lt;5,'Tabel A Be'!H47&lt;0.5),"-",IFERROR('Tabel A Be'!H47/'Tabel A F'!H47*100,"-"))</f>
        <v>5.7927254145956235</v>
      </c>
      <c r="I47" s="70">
        <f>IF(OR('Tabel A F'!I47&lt;5,'Tabel A Be'!I47&lt;0.5),"-",IFERROR('Tabel A Be'!I47/'Tabel A F'!I47*100,"-"))</f>
        <v>6.0393258426966296</v>
      </c>
      <c r="J47" s="85"/>
      <c r="K47" s="70">
        <f>IF(OR('Tabel A F'!K47&lt;5,'Tabel A Be'!K47&lt;0.5),"-",IFERROR('Tabel A Be'!K47/'Tabel A F'!K47*100,"-"))</f>
        <v>5.8767411951527304</v>
      </c>
    </row>
    <row r="48" spans="1:11" ht="15.75" customHeight="1" x14ac:dyDescent="0.2">
      <c r="B48" s="85"/>
      <c r="C48" s="85"/>
      <c r="D48" s="85"/>
      <c r="E48" s="85"/>
      <c r="F48" s="85"/>
      <c r="G48" s="85"/>
      <c r="H48" s="85"/>
      <c r="I48" s="85"/>
      <c r="J48" s="84"/>
      <c r="K48" s="85"/>
    </row>
    <row r="49" spans="1:11" ht="15.75" customHeight="1" x14ac:dyDescent="0.2">
      <c r="A49" s="35" t="s">
        <v>60</v>
      </c>
      <c r="B49" s="68">
        <f>IF(OR('Tabel A F'!B49&lt;5,'Tabel A Be'!B49&lt;0.5),"-",IFERROR('Tabel A Be'!B49/'Tabel A F'!B49*100,"-"))</f>
        <v>5.5198487712665401</v>
      </c>
      <c r="C49" s="68">
        <f>IF(OR('Tabel A F'!C49&lt;5,'Tabel A Be'!C49&lt;0.5),"-",IFERROR('Tabel A Be'!C49/'Tabel A F'!C49*100,"-"))</f>
        <v>2.3064894448788116</v>
      </c>
      <c r="D49" s="68">
        <f>IF(OR('Tabel A F'!D49&lt;5,'Tabel A Be'!D49&lt;0.5),"-",IFERROR('Tabel A Be'!D49/'Tabel A F'!D49*100,"-"))</f>
        <v>3.0240226095148373</v>
      </c>
      <c r="E49" s="68">
        <f>IF(OR('Tabel A F'!E49&lt;5,'Tabel A Be'!E49&lt;0.5),"-",IFERROR('Tabel A Be'!E49/'Tabel A F'!E49*100,"-"))</f>
        <v>2.219299687654118</v>
      </c>
      <c r="F49" s="68">
        <f>IF(OR('Tabel A F'!F49&lt;5,'Tabel A Be'!F49&lt;0.5),"-",IFERROR('Tabel A Be'!F49/'Tabel A F'!F49*100,"-"))</f>
        <v>4.3797294198578305</v>
      </c>
      <c r="G49" s="68">
        <f>IF(OR('Tabel A F'!G49&lt;5,'Tabel A Be'!G49&lt;0.5),"-",IFERROR('Tabel A Be'!G49/'Tabel A F'!G49*100,"-"))</f>
        <v>1.8810371123538383</v>
      </c>
      <c r="H49" s="68">
        <f>IF(OR('Tabel A F'!H49&lt;5,'Tabel A Be'!H49&lt;0.5),"-",IFERROR('Tabel A Be'!H49/'Tabel A F'!H49*100,"-"))</f>
        <v>2.9803250641573995</v>
      </c>
      <c r="I49" s="68">
        <f>IF(OR('Tabel A F'!I49&lt;5,'Tabel A Be'!I49&lt;0.5),"-",IFERROR('Tabel A Be'!I49/'Tabel A F'!I49*100,"-"))</f>
        <v>5.1546391752577314</v>
      </c>
      <c r="J49" s="84"/>
      <c r="K49" s="68">
        <f>IF(OR('Tabel A F'!K49&lt;5,'Tabel A Be'!K49&lt;0.5),"-",IFERROR('Tabel A Be'!K49/'Tabel A F'!K49*100,"-"))</f>
        <v>3.069199876428792</v>
      </c>
    </row>
    <row r="50" spans="1:11" ht="15.75" customHeight="1" x14ac:dyDescent="0.2">
      <c r="A50" s="38" t="s">
        <v>61</v>
      </c>
      <c r="B50" s="69">
        <f>IF(OR('Tabel A F'!B50&lt;5,'Tabel A Be'!B50&lt;0.5),"-",IFERROR('Tabel A Be'!B50/'Tabel A F'!B50*100,"-"))</f>
        <v>10.483306093859444</v>
      </c>
      <c r="C50" s="69">
        <f>IF(OR('Tabel A F'!C50&lt;5,'Tabel A Be'!C50&lt;0.5),"-",IFERROR('Tabel A Be'!C50/'Tabel A F'!C50*100,"-"))</f>
        <v>6.1651583710407243</v>
      </c>
      <c r="D50" s="69">
        <f>IF(OR('Tabel A F'!D50&lt;5,'Tabel A Be'!D50&lt;0.5),"-",IFERROR('Tabel A Be'!D50/'Tabel A F'!D50*100,"-"))</f>
        <v>8.8463364456401337</v>
      </c>
      <c r="E50" s="69">
        <f>IF(OR('Tabel A F'!E50&lt;5,'Tabel A Be'!E50&lt;0.5),"-",IFERROR('Tabel A Be'!E50/'Tabel A F'!E50*100,"-"))</f>
        <v>5.971031628731895</v>
      </c>
      <c r="F50" s="69">
        <f>IF(OR('Tabel A F'!F50&lt;5,'Tabel A Be'!F50&lt;0.5),"-",IFERROR('Tabel A Be'!F50/'Tabel A F'!F50*100,"-"))</f>
        <v>9.0871710526315788</v>
      </c>
      <c r="G50" s="69">
        <f>IF(OR('Tabel A F'!G50&lt;5,'Tabel A Be'!G50&lt;0.5),"-",IFERROR('Tabel A Be'!G50/'Tabel A F'!G50*100,"-"))</f>
        <v>5.7445508250152777</v>
      </c>
      <c r="H50" s="69">
        <f>IF(OR('Tabel A F'!H50&lt;5,'Tabel A Be'!H50&lt;0.5),"-",IFERROR('Tabel A Be'!H50/'Tabel A F'!H50*100,"-"))</f>
        <v>8.2068543451652385</v>
      </c>
      <c r="I50" s="69">
        <f>IF(OR('Tabel A F'!I50&lt;5,'Tabel A Be'!I50&lt;0.5),"-",IFERROR('Tabel A Be'!I50/'Tabel A F'!I50*100,"-"))</f>
        <v>9.4240837696335085</v>
      </c>
      <c r="J50" s="84"/>
      <c r="K50" s="69">
        <f>IF(OR('Tabel A F'!K50&lt;5,'Tabel A Be'!K50&lt;0.5),"-",IFERROR('Tabel A Be'!K50/'Tabel A F'!K50*100,"-"))</f>
        <v>8.0909603916604382</v>
      </c>
    </row>
    <row r="51" spans="1:11" ht="15.75" customHeight="1" x14ac:dyDescent="0.2">
      <c r="A51" s="35" t="s">
        <v>62</v>
      </c>
      <c r="B51" s="68">
        <f>IF(OR('Tabel A F'!B51&lt;5,'Tabel A Be'!B51&lt;0.5),"-",IFERROR('Tabel A Be'!B51/'Tabel A F'!B51*100,"-"))</f>
        <v>9.4214876033057848</v>
      </c>
      <c r="C51" s="68">
        <f>IF(OR('Tabel A F'!C51&lt;5,'Tabel A Be'!C51&lt;0.5),"-",IFERROR('Tabel A Be'!C51/'Tabel A F'!C51*100,"-"))</f>
        <v>4.20954162768943</v>
      </c>
      <c r="D51" s="68">
        <f>IF(OR('Tabel A F'!D51&lt;5,'Tabel A Be'!D51&lt;0.5),"-",IFERROR('Tabel A Be'!D51/'Tabel A F'!D51*100,"-"))</f>
        <v>6.2902994698380859</v>
      </c>
      <c r="E51" s="68">
        <f>IF(OR('Tabel A F'!E51&lt;5,'Tabel A Be'!E51&lt;0.5),"-",IFERROR('Tabel A Be'!E51/'Tabel A F'!E51*100,"-"))</f>
        <v>3.9566847147022077</v>
      </c>
      <c r="F51" s="68">
        <f>IF(OR('Tabel A F'!F51&lt;5,'Tabel A Be'!F51&lt;0.5),"-",IFERROR('Tabel A Be'!F51/'Tabel A F'!F51*100,"-"))</f>
        <v>8.8312254688181415</v>
      </c>
      <c r="G51" s="68">
        <f>IF(OR('Tabel A F'!G51&lt;5,'Tabel A Be'!G51&lt;0.5),"-",IFERROR('Tabel A Be'!G51/'Tabel A F'!G51*100,"-"))</f>
        <v>3.9411366711772664</v>
      </c>
      <c r="H51" s="68">
        <f>IF(OR('Tabel A F'!H51&lt;5,'Tabel A Be'!H51&lt;0.5),"-",IFERROR('Tabel A Be'!H51/'Tabel A F'!H51*100,"-"))</f>
        <v>4.7077860986715843</v>
      </c>
      <c r="I51" s="68">
        <f>IF(OR('Tabel A F'!I51&lt;5,'Tabel A Be'!I51&lt;0.5),"-",IFERROR('Tabel A Be'!I51/'Tabel A F'!I51*100,"-"))</f>
        <v>3.278688524590164</v>
      </c>
      <c r="J51" s="84"/>
      <c r="K51" s="68">
        <f>IF(OR('Tabel A F'!K51&lt;5,'Tabel A Be'!K51&lt;0.5),"-",IFERROR('Tabel A Be'!K51/'Tabel A F'!K51*100,"-"))</f>
        <v>5.2502675330692936</v>
      </c>
    </row>
    <row r="52" spans="1:11" ht="15.75" customHeight="1" x14ac:dyDescent="0.2">
      <c r="A52" s="44" t="s">
        <v>63</v>
      </c>
    </row>
    <row r="53" spans="1:11" s="41" customFormat="1" ht="15" x14ac:dyDescent="0.2">
      <c r="A53" s="38"/>
      <c r="B53" s="86"/>
      <c r="C53" s="86"/>
      <c r="D53" s="86"/>
      <c r="E53" s="86"/>
      <c r="F53" s="86"/>
      <c r="G53" s="86"/>
      <c r="H53" s="86"/>
      <c r="I53" s="86"/>
      <c r="J53" s="38"/>
      <c r="K53" s="38"/>
    </row>
    <row r="54" spans="1:11" s="41" customFormat="1" ht="15" x14ac:dyDescent="0.2"/>
    <row r="55" spans="1:11" s="41" customFormat="1" ht="15" x14ac:dyDescent="0.2"/>
    <row r="58" spans="1:11" s="44" customFormat="1" ht="11.25" x14ac:dyDescent="0.2"/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98" spans="2:7" x14ac:dyDescent="0.2">
      <c r="B98" s="49"/>
      <c r="C98" s="49"/>
      <c r="D98" s="49"/>
      <c r="E98" s="49"/>
      <c r="F98" s="49"/>
      <c r="G98" s="49"/>
    </row>
    <row r="105" spans="2:7" s="41" customFormat="1" ht="15" x14ac:dyDescent="0.2"/>
    <row r="106" spans="2:7" s="41" customFormat="1" ht="15" x14ac:dyDescent="0.2"/>
    <row r="107" spans="2:7" s="41" customFormat="1" ht="15" x14ac:dyDescent="0.2"/>
    <row r="110" spans="2:7" s="44" customFormat="1" ht="11.25" x14ac:dyDescent="0.2"/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0" spans="2:6" x14ac:dyDescent="0.2">
      <c r="B150" s="49"/>
      <c r="C150" s="49"/>
      <c r="D150" s="49"/>
      <c r="E150" s="49"/>
      <c r="F150" s="49"/>
    </row>
    <row r="157" spans="2:6" s="41" customFormat="1" ht="15" x14ac:dyDescent="0.2"/>
    <row r="158" spans="2:6" s="41" customFormat="1" ht="15" x14ac:dyDescent="0.2"/>
    <row r="159" spans="2:6" s="41" customFormat="1" ht="15" x14ac:dyDescent="0.2"/>
    <row r="162" spans="2:6" s="44" customFormat="1" ht="11.25" x14ac:dyDescent="0.2"/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2" spans="2:6" x14ac:dyDescent="0.2">
      <c r="B202" s="49"/>
      <c r="C202" s="49"/>
      <c r="D202" s="49"/>
      <c r="E202" s="49"/>
      <c r="F202" s="49"/>
    </row>
    <row r="209" spans="2:6" s="41" customFormat="1" ht="15" x14ac:dyDescent="0.2"/>
    <row r="210" spans="2:6" s="41" customFormat="1" ht="15" x14ac:dyDescent="0.2"/>
    <row r="211" spans="2:6" s="41" customFormat="1" ht="15" x14ac:dyDescent="0.2"/>
    <row r="214" spans="2:6" s="44" customFormat="1" ht="11.25" x14ac:dyDescent="0.2"/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54" spans="2:6" x14ac:dyDescent="0.2">
      <c r="B254" s="49"/>
      <c r="C254" s="49"/>
      <c r="D254" s="49"/>
      <c r="E254" s="49"/>
      <c r="F254" s="49"/>
    </row>
    <row r="261" spans="2:6" s="41" customFormat="1" ht="15" x14ac:dyDescent="0.2"/>
    <row r="262" spans="2:6" s="41" customFormat="1" ht="15" x14ac:dyDescent="0.2"/>
    <row r="263" spans="2:6" s="41" customFormat="1" ht="15" x14ac:dyDescent="0.2"/>
    <row r="266" spans="2:6" s="44" customFormat="1" ht="11.25" x14ac:dyDescent="0.2"/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06" spans="2:6" x14ac:dyDescent="0.2">
      <c r="B306" s="49"/>
      <c r="C306" s="49"/>
      <c r="D306" s="49"/>
      <c r="E306" s="49"/>
      <c r="F306" s="49"/>
    </row>
    <row r="313" spans="2:6" s="41" customFormat="1" ht="15" x14ac:dyDescent="0.2"/>
    <row r="314" spans="2:6" s="41" customFormat="1" ht="15" x14ac:dyDescent="0.2"/>
    <row r="315" spans="2:6" s="41" customFormat="1" ht="15" x14ac:dyDescent="0.2"/>
    <row r="318" spans="2:6" s="44" customFormat="1" ht="11.25" x14ac:dyDescent="0.2"/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58" spans="2:6" x14ac:dyDescent="0.2">
      <c r="B358" s="49"/>
      <c r="C358" s="49"/>
      <c r="D358" s="49"/>
      <c r="E358" s="49"/>
      <c r="F358" s="49"/>
    </row>
    <row r="365" spans="2:6" s="41" customFormat="1" ht="15" x14ac:dyDescent="0.2"/>
    <row r="366" spans="2:6" s="41" customFormat="1" ht="15" x14ac:dyDescent="0.2"/>
    <row r="367" spans="2:6" s="41" customFormat="1" ht="15" x14ac:dyDescent="0.2"/>
    <row r="370" spans="2:6" s="44" customFormat="1" ht="11.25" x14ac:dyDescent="0.2"/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0" spans="2:6" x14ac:dyDescent="0.2">
      <c r="B410" s="49"/>
      <c r="C410" s="49"/>
      <c r="D410" s="49"/>
      <c r="E410" s="49"/>
      <c r="F410" s="49"/>
    </row>
    <row r="417" spans="2:6" s="41" customFormat="1" ht="15" x14ac:dyDescent="0.2"/>
    <row r="418" spans="2:6" s="41" customFormat="1" ht="15" x14ac:dyDescent="0.2"/>
    <row r="419" spans="2:6" s="41" customFormat="1" ht="15" x14ac:dyDescent="0.2"/>
    <row r="422" spans="2:6" s="44" customFormat="1" ht="11.25" x14ac:dyDescent="0.2"/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s="41" customFormat="1" ht="15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x14ac:dyDescent="0.2">
      <c r="B473" s="49"/>
      <c r="C473" s="49"/>
      <c r="D473" s="49"/>
      <c r="E473" s="49"/>
      <c r="F473" s="49"/>
    </row>
    <row r="474" spans="2:6" s="44" customFormat="1" ht="11.25" x14ac:dyDescent="0.2"/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14" spans="2:6" x14ac:dyDescent="0.2">
      <c r="B514" s="49"/>
      <c r="C514" s="49"/>
      <c r="D514" s="49"/>
      <c r="E514" s="49"/>
      <c r="F514" s="49"/>
    </row>
    <row r="521" spans="2:6" s="41" customFormat="1" ht="15" x14ac:dyDescent="0.2"/>
    <row r="522" spans="2:6" s="41" customFormat="1" ht="15" x14ac:dyDescent="0.2"/>
    <row r="523" spans="2:6" s="41" customFormat="1" ht="15" x14ac:dyDescent="0.2"/>
    <row r="526" spans="2:6" s="44" customFormat="1" ht="11.25" x14ac:dyDescent="0.2"/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s="41" customFormat="1" ht="15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x14ac:dyDescent="0.2">
      <c r="B577" s="49"/>
      <c r="C577" s="49"/>
      <c r="D577" s="49"/>
      <c r="E577" s="49"/>
      <c r="F577" s="49"/>
    </row>
    <row r="578" spans="2:6" s="44" customFormat="1" ht="11.25" x14ac:dyDescent="0.2"/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18" spans="2:6" x14ac:dyDescent="0.2">
      <c r="B618" s="49"/>
      <c r="C618" s="49"/>
      <c r="D618" s="49"/>
      <c r="E618" s="49"/>
      <c r="F618" s="49"/>
    </row>
    <row r="625" spans="2:6" s="41" customFormat="1" ht="15" x14ac:dyDescent="0.2"/>
    <row r="626" spans="2:6" s="41" customFormat="1" ht="15" x14ac:dyDescent="0.2"/>
    <row r="627" spans="2:6" s="41" customFormat="1" ht="15" x14ac:dyDescent="0.2"/>
    <row r="630" spans="2:6" s="44" customFormat="1" ht="11.25" x14ac:dyDescent="0.2"/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0" spans="2:6" x14ac:dyDescent="0.2">
      <c r="B670" s="49"/>
      <c r="C670" s="49"/>
      <c r="D670" s="49"/>
      <c r="E670" s="49"/>
      <c r="F670" s="49"/>
    </row>
    <row r="677" spans="2:6" s="41" customFormat="1" ht="15" x14ac:dyDescent="0.2"/>
    <row r="678" spans="2:6" s="41" customFormat="1" ht="15" x14ac:dyDescent="0.2"/>
    <row r="679" spans="2:6" s="41" customFormat="1" ht="15" x14ac:dyDescent="0.2"/>
    <row r="682" spans="2:6" s="44" customFormat="1" ht="11.25" x14ac:dyDescent="0.2"/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2" spans="2:6" x14ac:dyDescent="0.2">
      <c r="B722" s="49"/>
      <c r="C722" s="49"/>
      <c r="D722" s="49"/>
      <c r="E722" s="49"/>
      <c r="F722" s="49"/>
    </row>
    <row r="729" spans="2:6" s="41" customFormat="1" ht="15" x14ac:dyDescent="0.2"/>
    <row r="730" spans="2:6" s="41" customFormat="1" ht="15" x14ac:dyDescent="0.2"/>
    <row r="731" spans="2:6" s="41" customFormat="1" ht="15" x14ac:dyDescent="0.2"/>
    <row r="734" spans="2:6" s="44" customFormat="1" ht="11.25" x14ac:dyDescent="0.2"/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  <row r="774" spans="2:6" x14ac:dyDescent="0.2">
      <c r="B774" s="49"/>
      <c r="C774" s="49"/>
      <c r="D774" s="49"/>
      <c r="E774" s="49"/>
      <c r="F774" s="49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4"/>
  <dimension ref="A1:K773"/>
  <sheetViews>
    <sheetView showGridLines="0" workbookViewId="0">
      <selection activeCell="A3" sqref="A3:K3"/>
    </sheetView>
  </sheetViews>
  <sheetFormatPr defaultColWidth="9.140625"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221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41" customFormat="1" ht="15.75" customHeight="1" x14ac:dyDescent="0.25">
      <c r="A4" s="33"/>
    </row>
    <row r="5" spans="1:11" ht="15.75" customHeight="1" x14ac:dyDescent="0.2"/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60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60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J8"/>
      <c r="K8" s="47"/>
    </row>
    <row r="9" spans="1:11" ht="15.75" customHeight="1" x14ac:dyDescent="0.2">
      <c r="A9" s="50" t="s">
        <v>229</v>
      </c>
      <c r="B9" s="62">
        <f>IF(OR('Tabel A F'!B9&lt;5,'Tabel A Br'!B9&lt;0.5),"-",IFERROR('Tabel A Br'!B9/'Tabel A F'!B9*100,"-"))</f>
        <v>3.3218005795574288</v>
      </c>
      <c r="C9" s="62">
        <f>IF(OR('Tabel A F'!C9&lt;5,'Tabel A Br'!C9&lt;0.5),"-",IFERROR('Tabel A Br'!C9/'Tabel A F'!C9*100,"-"))</f>
        <v>1.8394316546762588</v>
      </c>
      <c r="D9" s="62">
        <f>IF(OR('Tabel A F'!D9&lt;5,'Tabel A Br'!D9&lt;0.5),"-",IFERROR('Tabel A Br'!D9/'Tabel A F'!D9*100,"-"))</f>
        <v>2.4884791886195994</v>
      </c>
      <c r="E9" s="62">
        <f>IF(OR('Tabel A F'!E9&lt;5,'Tabel A Br'!E9&lt;0.5),"-",IFERROR('Tabel A Br'!E9/'Tabel A F'!E9*100,"-"))</f>
        <v>1.8980941990420437</v>
      </c>
      <c r="F9" s="62">
        <f>IF(OR('Tabel A F'!F9&lt;5,'Tabel A Br'!F9&lt;0.5),"-",IFERROR('Tabel A Br'!F9/'Tabel A F'!F9*100,"-"))</f>
        <v>4.7744318360914102</v>
      </c>
      <c r="G9" s="62">
        <f>IF(OR('Tabel A F'!G9&lt;5,'Tabel A Br'!G9&lt;0.5),"-",IFERROR('Tabel A Br'!G9/'Tabel A F'!G9*100,"-"))</f>
        <v>1.5405518535898639</v>
      </c>
      <c r="H9" s="62">
        <f>IF(OR('Tabel A F'!H9&lt;5,'Tabel A Br'!H9&lt;0.5),"-",IFERROR('Tabel A Br'!H9/'Tabel A F'!H9*100,"-"))</f>
        <v>2.5146409050312593</v>
      </c>
      <c r="I9" s="62">
        <f>IF(OR('Tabel A F'!I9&lt;5,'Tabel A Br'!I9&lt;0.5),"-",IFERROR('Tabel A Br'!I9/'Tabel A F'!I9*100,"-"))</f>
        <v>3.1244062499999998</v>
      </c>
      <c r="K9" s="62">
        <f>IF(OR('Tabel A F'!K9&lt;5,'Tabel A Br'!K9&lt;0.5),"-",IFERROR('Tabel A Br'!K9/'Tabel A F'!K9*100,"-"))</f>
        <v>2.5527729449838188</v>
      </c>
    </row>
    <row r="10" spans="1:11" ht="15.75" customHeight="1" x14ac:dyDescent="0.2">
      <c r="A10" s="52" t="s">
        <v>230</v>
      </c>
      <c r="B10" s="105">
        <f>IF(OR('Tabel A F'!B10&lt;5,'Tabel A Br'!B10&lt;0.5),"-",IFERROR('Tabel A Br'!B10/'Tabel A F'!B10*100,"-"))</f>
        <v>3.7297570281124495</v>
      </c>
      <c r="C10" s="105">
        <f>IF(OR('Tabel A F'!C10&lt;5,'Tabel A Br'!C10&lt;0.5),"-",IFERROR('Tabel A Br'!C10/'Tabel A F'!C10*100,"-"))</f>
        <v>1.9950150812064966</v>
      </c>
      <c r="D10" s="105">
        <f>IF(OR('Tabel A F'!D10&lt;5,'Tabel A Br'!D10&lt;0.5),"-",IFERROR('Tabel A Br'!D10/'Tabel A F'!D10*100,"-"))</f>
        <v>2.264915383487315</v>
      </c>
      <c r="E10" s="105">
        <f>IF(OR('Tabel A F'!E10&lt;5,'Tabel A Br'!E10&lt;0.5),"-",IFERROR('Tabel A Br'!E10/'Tabel A F'!E10*100,"-"))</f>
        <v>1.718654376784015</v>
      </c>
      <c r="F10" s="105">
        <f>IF(OR('Tabel A F'!F10&lt;5,'Tabel A Br'!F10&lt;0.5),"-",IFERROR('Tabel A Br'!F10/'Tabel A F'!F10*100,"-"))</f>
        <v>2.7374007115135832</v>
      </c>
      <c r="G10" s="105">
        <f>IF(OR('Tabel A F'!G10&lt;5,'Tabel A Br'!G10&lt;0.5),"-",IFERROR('Tabel A Br'!G10/'Tabel A F'!G10*100,"-"))</f>
        <v>1.605508222811671</v>
      </c>
      <c r="H10" s="105">
        <f>IF(OR('Tabel A F'!H10&lt;5,'Tabel A Br'!H10&lt;0.5),"-",IFERROR('Tabel A Br'!H10/'Tabel A F'!H10*100,"-"))</f>
        <v>2.6551783588093323</v>
      </c>
      <c r="I10" s="105">
        <f>IF(OR('Tabel A F'!I10&lt;5,'Tabel A Br'!I10&lt;0.5),"-",IFERROR('Tabel A Br'!I10/'Tabel A F'!I10*100,"-"))</f>
        <v>6.1526923076923072</v>
      </c>
      <c r="K10" s="105">
        <f>IF(OR('Tabel A F'!K10&lt;5,'Tabel A Br'!K10&lt;0.5),"-",IFERROR('Tabel A Br'!K10/'Tabel A F'!K10*100,"-"))</f>
        <v>2.3551473108747047</v>
      </c>
    </row>
    <row r="11" spans="1:11" ht="15.75" customHeight="1" x14ac:dyDescent="0.2">
      <c r="A11" s="50" t="s">
        <v>231</v>
      </c>
      <c r="B11" s="62">
        <f>IF(OR('Tabel A F'!B11&lt;5,'Tabel A Br'!B11&lt;0.5),"-",IFERROR('Tabel A Br'!B11/'Tabel A F'!B11*100,"-"))</f>
        <v>11.007980448950036</v>
      </c>
      <c r="C11" s="62">
        <f>IF(OR('Tabel A F'!C11&lt;5,'Tabel A Br'!C11&lt;0.5),"-",IFERROR('Tabel A Br'!C11/'Tabel A F'!C11*100,"-"))</f>
        <v>3.8475575757575755</v>
      </c>
      <c r="D11" s="62">
        <f>IF(OR('Tabel A F'!D11&lt;5,'Tabel A Br'!D11&lt;0.5),"-",IFERROR('Tabel A Br'!D11/'Tabel A F'!D11*100,"-"))</f>
        <v>7.6568291262135917</v>
      </c>
      <c r="E11" s="62">
        <f>IF(OR('Tabel A F'!E11&lt;5,'Tabel A Br'!E11&lt;0.5),"-",IFERROR('Tabel A Br'!E11/'Tabel A F'!E11*100,"-"))</f>
        <v>4.0834494535519124</v>
      </c>
      <c r="F11" s="62">
        <f>IF(OR('Tabel A F'!F11&lt;5,'Tabel A Br'!F11&lt;0.5),"-",IFERROR('Tabel A Br'!F11/'Tabel A F'!F11*100,"-"))</f>
        <v>11.826582048957391</v>
      </c>
      <c r="G11" s="62">
        <f>IF(OR('Tabel A F'!G11&lt;5,'Tabel A Br'!G11&lt;0.5),"-",IFERROR('Tabel A Br'!G11/'Tabel A F'!G11*100,"-"))</f>
        <v>5.7376154598825826</v>
      </c>
      <c r="H11" s="62">
        <f>IF(OR('Tabel A F'!H11&lt;5,'Tabel A Br'!H11&lt;0.5),"-",IFERROR('Tabel A Br'!H11/'Tabel A F'!H11*100,"-"))</f>
        <v>7.3189622620750345</v>
      </c>
      <c r="I11" s="62">
        <f>IF(OR('Tabel A F'!I11&lt;5,'Tabel A Br'!I11&lt;0.5),"-",IFERROR('Tabel A Br'!I11/'Tabel A F'!I11*100,"-"))</f>
        <v>9.2217037037037048</v>
      </c>
      <c r="K11" s="62">
        <f>IF(OR('Tabel A F'!K11&lt;5,'Tabel A Br'!K11&lt;0.5),"-",IFERROR('Tabel A Br'!K11/'Tabel A F'!K11*100,"-"))</f>
        <v>7.5571039612942243</v>
      </c>
    </row>
    <row r="12" spans="1:11" ht="15.75" customHeight="1" x14ac:dyDescent="0.2">
      <c r="A12" s="52" t="s">
        <v>26</v>
      </c>
      <c r="B12" s="105">
        <f>IF(OR('Tabel A F'!B12&lt;5,'Tabel A Br'!B12&lt;0.5),"-",IFERROR('Tabel A Br'!B12/'Tabel A F'!B12*100,"-"))</f>
        <v>8.1786344850948502</v>
      </c>
      <c r="C12" s="105">
        <f>IF(OR('Tabel A F'!C12&lt;5,'Tabel A Br'!C12&lt;0.5),"-",IFERROR('Tabel A Br'!C12/'Tabel A F'!C12*100,"-"))</f>
        <v>5.5935522123893806</v>
      </c>
      <c r="D12" s="105">
        <f>IF(OR('Tabel A F'!D12&lt;5,'Tabel A Br'!D12&lt;0.5),"-",IFERROR('Tabel A Br'!D12/'Tabel A F'!D12*100,"-"))</f>
        <v>8.5760970776370229</v>
      </c>
      <c r="E12" s="105">
        <f>IF(OR('Tabel A F'!E12&lt;5,'Tabel A Br'!E12&lt;0.5),"-",IFERROR('Tabel A Br'!E12/'Tabel A F'!E12*100,"-"))</f>
        <v>5.5522004494382031</v>
      </c>
      <c r="F12" s="105">
        <f>IF(OR('Tabel A F'!F12&lt;5,'Tabel A Br'!F12&lt;0.5),"-",IFERROR('Tabel A Br'!F12/'Tabel A F'!F12*100,"-"))</f>
        <v>8.75179918161788</v>
      </c>
      <c r="G12" s="105">
        <f>IF(OR('Tabel A F'!G12&lt;5,'Tabel A Br'!G12&lt;0.5),"-",IFERROR('Tabel A Br'!G12/'Tabel A F'!G12*100,"-"))</f>
        <v>5.5138120057512587</v>
      </c>
      <c r="H12" s="105">
        <f>IF(OR('Tabel A F'!H12&lt;5,'Tabel A Br'!H12&lt;0.5),"-",IFERROR('Tabel A Br'!H12/'Tabel A F'!H12*100,"-"))</f>
        <v>7.7635299719887962</v>
      </c>
      <c r="I12" s="105">
        <f>IF(OR('Tabel A F'!I12&lt;5,'Tabel A Br'!I12&lt;0.5),"-",IFERROR('Tabel A Br'!I12/'Tabel A F'!I12*100,"-"))</f>
        <v>8.6375779816513774</v>
      </c>
      <c r="K12" s="105">
        <f>IF(OR('Tabel A F'!K12&lt;5,'Tabel A Br'!K12&lt;0.5),"-",IFERROR('Tabel A Br'!K12/'Tabel A F'!K12*100,"-"))</f>
        <v>7.6246533554636216</v>
      </c>
    </row>
    <row r="13" spans="1:11" ht="15.75" customHeight="1" x14ac:dyDescent="0.2">
      <c r="A13" s="50" t="s">
        <v>27</v>
      </c>
      <c r="B13" s="104">
        <f>IF(OR('Tabel A F'!B13&lt;5,'Tabel A Br'!B13&lt;0.5),"-",IFERROR('Tabel A Br'!B13/'Tabel A F'!B13*100,"-"))</f>
        <v>3.9027289855072462</v>
      </c>
      <c r="C13" s="104">
        <f>IF(OR('Tabel A F'!C13&lt;5,'Tabel A Br'!C13&lt;0.5),"-",IFERROR('Tabel A Br'!C13/'Tabel A F'!C13*100,"-"))</f>
        <v>3.3665514223194748</v>
      </c>
      <c r="D13" s="104">
        <f>IF(OR('Tabel A F'!D13&lt;5,'Tabel A Br'!D13&lt;0.5),"-",IFERROR('Tabel A Br'!D13/'Tabel A F'!D13*100,"-"))</f>
        <v>3.2036564833672778</v>
      </c>
      <c r="E13" s="104">
        <f>IF(OR('Tabel A F'!E13&lt;5,'Tabel A Br'!E13&lt;0.5),"-",IFERROR('Tabel A Br'!E13/'Tabel A F'!E13*100,"-"))</f>
        <v>1.9294986595174262</v>
      </c>
      <c r="F13" s="104">
        <f>IF(OR('Tabel A F'!F13&lt;5,'Tabel A Br'!F13&lt;0.5),"-",IFERROR('Tabel A Br'!F13/'Tabel A F'!F13*100,"-"))</f>
        <v>4.5213567099567102</v>
      </c>
      <c r="G13" s="104">
        <f>IF(OR('Tabel A F'!G13&lt;5,'Tabel A Br'!G13&lt;0.5),"-",IFERROR('Tabel A Br'!G13/'Tabel A F'!G13*100,"-"))</f>
        <v>3.2118393234672302</v>
      </c>
      <c r="H13" s="104">
        <f>IF(OR('Tabel A F'!H13&lt;5,'Tabel A Br'!H13&lt;0.5),"-",IFERROR('Tabel A Br'!H13/'Tabel A F'!H13*100,"-"))</f>
        <v>3.1041943832599115</v>
      </c>
      <c r="I13" s="104">
        <f>IF(OR('Tabel A F'!I13&lt;5,'Tabel A Br'!I13&lt;0.5),"-",IFERROR('Tabel A Br'!I13/'Tabel A F'!I13*100,"-"))</f>
        <v>9.6900200000000005</v>
      </c>
      <c r="K13" s="104">
        <f>IF(OR('Tabel A F'!K13&lt;5,'Tabel A Br'!K13&lt;0.5),"-",IFERROR('Tabel A Br'!K13/'Tabel A F'!K13*100,"-"))</f>
        <v>3.210757281553398</v>
      </c>
    </row>
    <row r="14" spans="1:11" ht="15.75" customHeight="1" x14ac:dyDescent="0.2">
      <c r="A14" s="52" t="s">
        <v>28</v>
      </c>
      <c r="B14" s="105">
        <f>IF(OR('Tabel A F'!B14&lt;5,'Tabel A Br'!B14&lt;0.5),"-",IFERROR('Tabel A Br'!B14/'Tabel A F'!B14*100,"-"))</f>
        <v>2.229772727272727</v>
      </c>
      <c r="C14" s="105">
        <f>IF(OR('Tabel A F'!C14&lt;5,'Tabel A Br'!C14&lt;0.5),"-",IFERROR('Tabel A Br'!C14/'Tabel A F'!C14*100,"-"))</f>
        <v>8.8712325581395355</v>
      </c>
      <c r="D14" s="105">
        <f>IF(OR('Tabel A F'!D14&lt;5,'Tabel A Br'!D14&lt;0.5),"-",IFERROR('Tabel A Br'!D14/'Tabel A F'!D14*100,"-"))</f>
        <v>4.6486962524654833</v>
      </c>
      <c r="E14" s="105" t="str">
        <f>IF(OR('Tabel A F'!E14&lt;5,'Tabel A Br'!E14&lt;0.5),"-",IFERROR('Tabel A Br'!E14/'Tabel A F'!E14*100,"-"))</f>
        <v>-</v>
      </c>
      <c r="F14" s="105">
        <f>IF(OR('Tabel A F'!F14&lt;5,'Tabel A Br'!F14&lt;0.5),"-",IFERROR('Tabel A Br'!F14/'Tabel A F'!F14*100,"-"))</f>
        <v>4.9397307692307688</v>
      </c>
      <c r="G14" s="105">
        <f>IF(OR('Tabel A F'!G14&lt;5,'Tabel A Br'!G14&lt;0.5),"-",IFERROR('Tabel A Br'!G14/'Tabel A F'!G14*100,"-"))</f>
        <v>2.9174925373134331</v>
      </c>
      <c r="H14" s="105">
        <f>IF(OR('Tabel A F'!H14&lt;5,'Tabel A Br'!H14&lt;0.5),"-",IFERROR('Tabel A Br'!H14/'Tabel A F'!H14*100,"-"))</f>
        <v>4.6807923904052942</v>
      </c>
      <c r="I14" s="105" t="str">
        <f>IF(OR('Tabel A F'!I14&lt;5,'Tabel A Br'!I14&lt;0.5),"-",IFERROR('Tabel A Br'!I14/'Tabel A F'!I14*100,"-"))</f>
        <v>-</v>
      </c>
      <c r="K14" s="105">
        <f>IF(OR('Tabel A F'!K14&lt;5,'Tabel A Br'!K14&lt;0.5),"-",IFERROR('Tabel A Br'!K14/'Tabel A F'!K14*100,"-"))</f>
        <v>4.21126064516129</v>
      </c>
    </row>
    <row r="15" spans="1:11" ht="15.75" customHeight="1" x14ac:dyDescent="0.2">
      <c r="A15" s="50" t="s">
        <v>29</v>
      </c>
      <c r="B15" s="104">
        <f>IF(OR('Tabel A F'!B15&lt;5,'Tabel A Br'!B15&lt;0.5),"-",IFERROR('Tabel A Br'!B15/'Tabel A F'!B15*100,"-"))</f>
        <v>16.886334346504562</v>
      </c>
      <c r="C15" s="104">
        <f>IF(OR('Tabel A F'!C15&lt;5,'Tabel A Br'!C15&lt;0.5),"-",IFERROR('Tabel A Br'!C15/'Tabel A F'!C15*100,"-"))</f>
        <v>8.9723749999999995</v>
      </c>
      <c r="D15" s="104">
        <f>IF(OR('Tabel A F'!D15&lt;5,'Tabel A Br'!D15&lt;0.5),"-",IFERROR('Tabel A Br'!D15/'Tabel A F'!D15*100,"-"))</f>
        <v>12.866827804107425</v>
      </c>
      <c r="E15" s="104">
        <f>IF(OR('Tabel A F'!E15&lt;5,'Tabel A Br'!E15&lt;0.5),"-",IFERROR('Tabel A Br'!E15/'Tabel A F'!E15*100,"-"))</f>
        <v>17.317747899159663</v>
      </c>
      <c r="F15" s="104">
        <f>IF(OR('Tabel A F'!F15&lt;5,'Tabel A Br'!F15&lt;0.5),"-",IFERROR('Tabel A Br'!F15/'Tabel A F'!F15*100,"-"))</f>
        <v>11.908744966442953</v>
      </c>
      <c r="G15" s="104">
        <f>IF(OR('Tabel A F'!G15&lt;5,'Tabel A Br'!G15&lt;0.5),"-",IFERROR('Tabel A Br'!G15/'Tabel A F'!G15*100,"-"))</f>
        <v>7.0596818181818177</v>
      </c>
      <c r="H15" s="104">
        <f>IF(OR('Tabel A F'!H15&lt;5,'Tabel A Br'!H15&lt;0.5),"-",IFERROR('Tabel A Br'!H15/'Tabel A F'!H15*100,"-"))</f>
        <v>11.425372270019855</v>
      </c>
      <c r="I15" s="104">
        <f>IF(OR('Tabel A F'!I15&lt;5,'Tabel A Br'!I15&lt;0.5),"-",IFERROR('Tabel A Br'!I15/'Tabel A F'!I15*100,"-"))</f>
        <v>5.7423333333333337</v>
      </c>
      <c r="K15" s="104">
        <f>IF(OR('Tabel A F'!K15&lt;5,'Tabel A Br'!K15&lt;0.5),"-",IFERROR('Tabel A Br'!K15/'Tabel A F'!K15*100,"-"))</f>
        <v>11.695313951011716</v>
      </c>
    </row>
    <row r="16" spans="1:11" ht="15.75" customHeight="1" x14ac:dyDescent="0.2">
      <c r="A16" s="52" t="s">
        <v>30</v>
      </c>
      <c r="B16" s="105">
        <f>IF(OR('Tabel A F'!B16&lt;5,'Tabel A Br'!B16&lt;0.5),"-",IFERROR('Tabel A Br'!B16/'Tabel A F'!B16*100,"-"))</f>
        <v>7.9258973214285726</v>
      </c>
      <c r="C16" s="105">
        <f>IF(OR('Tabel A F'!C16&lt;5,'Tabel A Br'!C16&lt;0.5),"-",IFERROR('Tabel A Br'!C16/'Tabel A F'!C16*100,"-"))</f>
        <v>3.6362555555555556</v>
      </c>
      <c r="D16" s="105">
        <f>IF(OR('Tabel A F'!D16&lt;5,'Tabel A Br'!D16&lt;0.5),"-",IFERROR('Tabel A Br'!D16/'Tabel A F'!D16*100,"-"))</f>
        <v>6.9109412780656303</v>
      </c>
      <c r="E16" s="105">
        <f>IF(OR('Tabel A F'!E16&lt;5,'Tabel A Br'!E16&lt;0.5),"-",IFERROR('Tabel A Br'!E16/'Tabel A F'!E16*100,"-"))</f>
        <v>2.2890572687224666</v>
      </c>
      <c r="F16" s="105">
        <f>IF(OR('Tabel A F'!F16&lt;5,'Tabel A Br'!F16&lt;0.5),"-",IFERROR('Tabel A Br'!F16/'Tabel A F'!F16*100,"-"))</f>
        <v>5.7057444933920705</v>
      </c>
      <c r="G16" s="105">
        <f>IF(OR('Tabel A F'!G16&lt;5,'Tabel A Br'!G16&lt;0.5),"-",IFERROR('Tabel A Br'!G16/'Tabel A F'!G16*100,"-"))</f>
        <v>4.6129262295081972</v>
      </c>
      <c r="H16" s="105">
        <f>IF(OR('Tabel A F'!H16&lt;5,'Tabel A Br'!H16&lt;0.5),"-",IFERROR('Tabel A Br'!H16/'Tabel A F'!H16*100,"-"))</f>
        <v>6.371415483870968</v>
      </c>
      <c r="I16" s="105">
        <f>IF(OR('Tabel A F'!I16&lt;5,'Tabel A Br'!I16&lt;0.5),"-",IFERROR('Tabel A Br'!I16/'Tabel A F'!I16*100,"-"))</f>
        <v>4.1744285714285718</v>
      </c>
      <c r="K16" s="105">
        <f>IF(OR('Tabel A F'!K16&lt;5,'Tabel A Br'!K16&lt;0.5),"-",IFERROR('Tabel A Br'!K16/'Tabel A F'!K16*100,"-"))</f>
        <v>5.8485691833590137</v>
      </c>
    </row>
    <row r="17" spans="1:11" ht="15.75" hidden="1" customHeight="1" x14ac:dyDescent="0.2">
      <c r="A17" s="50" t="s">
        <v>31</v>
      </c>
      <c r="B17" s="104">
        <f>IF(OR('Tabel A F'!B17&lt;5,'Tabel A Br'!B17&lt;0.5),"-",IFERROR('Tabel A Br'!B17/'Tabel A F'!B17*100,"-"))</f>
        <v>3.5048214285714288</v>
      </c>
      <c r="C17" s="104">
        <f>IF(OR('Tabel A F'!C17&lt;5,'Tabel A Br'!C17&lt;0.5),"-",IFERROR('Tabel A Br'!C17/'Tabel A F'!C17*100,"-"))</f>
        <v>2.2016050420168067</v>
      </c>
      <c r="D17" s="104">
        <f>IF(OR('Tabel A F'!D17&lt;5,'Tabel A Br'!D17&lt;0.5),"-",IFERROR('Tabel A Br'!D17/'Tabel A F'!D17*100,"-"))</f>
        <v>2.3444591549295772</v>
      </c>
      <c r="E17" s="104">
        <f>IF(OR('Tabel A F'!E17&lt;5,'Tabel A Br'!E17&lt;0.5),"-",IFERROR('Tabel A Br'!E17/'Tabel A F'!E17*100,"-"))</f>
        <v>1.2385151515151516</v>
      </c>
      <c r="F17" s="104">
        <f>IF(OR('Tabel A F'!F17&lt;5,'Tabel A Br'!F17&lt;0.5),"-",IFERROR('Tabel A Br'!F17/'Tabel A F'!F17*100,"-"))</f>
        <v>1.7310064935064935</v>
      </c>
      <c r="G17" s="104">
        <f>IF(OR('Tabel A F'!G17&lt;5,'Tabel A Br'!G17&lt;0.5),"-",IFERROR('Tabel A Br'!G17/'Tabel A F'!G17*100,"-"))</f>
        <v>2.1948449781659392</v>
      </c>
      <c r="H17" s="104">
        <f>IF(OR('Tabel A F'!H17&lt;5,'Tabel A Br'!H17&lt;0.5),"-",IFERROR('Tabel A Br'!H17/'Tabel A F'!H17*100,"-"))</f>
        <v>4.8151769801980198</v>
      </c>
      <c r="I17" s="104" t="str">
        <f>IF(OR('Tabel A F'!I17&lt;5,'Tabel A Br'!I17&lt;0.5),"-",IFERROR('Tabel A Br'!I17/'Tabel A F'!I17*100,"-"))</f>
        <v>-</v>
      </c>
      <c r="K17" s="104">
        <f>IF(OR('Tabel A F'!K17&lt;5,'Tabel A Br'!K17&lt;0.5),"-",IFERROR('Tabel A Br'!K17/'Tabel A F'!K17*100,"-"))</f>
        <v>3.023421052631579</v>
      </c>
    </row>
    <row r="18" spans="1:11" ht="15.75" hidden="1" customHeight="1" x14ac:dyDescent="0.2">
      <c r="A18" s="52" t="s">
        <v>32</v>
      </c>
      <c r="B18" s="105" t="str">
        <f>IF(OR('Tabel A F'!B18&lt;5,'Tabel A Br'!B18&lt;0.5),"-",IFERROR('Tabel A Br'!B18/'Tabel A F'!B18*100,"-"))</f>
        <v>-</v>
      </c>
      <c r="C18" s="105" t="str">
        <f>IF(OR('Tabel A F'!C18&lt;5,'Tabel A Br'!C18&lt;0.5),"-",IFERROR('Tabel A Br'!C18/'Tabel A F'!C18*100,"-"))</f>
        <v>-</v>
      </c>
      <c r="D18" s="105">
        <f>IF(OR('Tabel A F'!D18&lt;5,'Tabel A Br'!D18&lt;0.5),"-",IFERROR('Tabel A Br'!D18/'Tabel A F'!D18*100,"-"))</f>
        <v>7.0643684210526319</v>
      </c>
      <c r="E18" s="105">
        <f>IF(OR('Tabel A F'!E18&lt;5,'Tabel A Br'!E18&lt;0.5),"-",IFERROR('Tabel A Br'!E18/'Tabel A F'!E18*100,"-"))</f>
        <v>2.5077586206896552</v>
      </c>
      <c r="F18" s="105">
        <f>IF(OR('Tabel A F'!F18&lt;5,'Tabel A Br'!F18&lt;0.5),"-",IFERROR('Tabel A Br'!F18/'Tabel A F'!F18*100,"-"))</f>
        <v>3.5707499999999994</v>
      </c>
      <c r="G18" s="105">
        <f>IF(OR('Tabel A F'!G18&lt;5,'Tabel A Br'!G18&lt;0.5),"-",IFERROR('Tabel A Br'!G18/'Tabel A F'!G18*100,"-"))</f>
        <v>2.9771030927835049</v>
      </c>
      <c r="H18" s="105">
        <f>IF(OR('Tabel A F'!H18&lt;5,'Tabel A Br'!H18&lt;0.5),"-",IFERROR('Tabel A Br'!H18/'Tabel A F'!H18*100,"-"))</f>
        <v>5.3996918103448266</v>
      </c>
      <c r="I18" s="105" t="str">
        <f>IF(OR('Tabel A F'!I18&lt;5,'Tabel A Br'!I18&lt;0.5),"-",IFERROR('Tabel A Br'!I18/'Tabel A F'!I18*100,"-"))</f>
        <v>-</v>
      </c>
      <c r="K18" s="105">
        <f>IF(OR('Tabel A F'!K18&lt;5,'Tabel A Br'!K18&lt;0.5),"-",IFERROR('Tabel A Br'!K18/'Tabel A F'!K18*100,"-"))</f>
        <v>4.7509397944199714</v>
      </c>
    </row>
    <row r="19" spans="1:11" ht="15.75" hidden="1" customHeight="1" x14ac:dyDescent="0.2">
      <c r="A19" s="50" t="s">
        <v>33</v>
      </c>
      <c r="B19" s="104" t="str">
        <f>IF(OR('Tabel A F'!B19&lt;5,'Tabel A Br'!B19&lt;0.5),"-",IFERROR('Tabel A Br'!B19/'Tabel A F'!B19*100,"-"))</f>
        <v>-</v>
      </c>
      <c r="C19" s="104" t="str">
        <f>IF(OR('Tabel A F'!C19&lt;5,'Tabel A Br'!C19&lt;0.5),"-",IFERROR('Tabel A Br'!C19/'Tabel A F'!C19*100,"-"))</f>
        <v>-</v>
      </c>
      <c r="D19" s="104" t="str">
        <f>IF(OR('Tabel A F'!D19&lt;5,'Tabel A Br'!D19&lt;0.5),"-",IFERROR('Tabel A Br'!D19/'Tabel A F'!D19*100,"-"))</f>
        <v>-</v>
      </c>
      <c r="E19" s="104" t="str">
        <f>IF(OR('Tabel A F'!E19&lt;5,'Tabel A Br'!E19&lt;0.5),"-",IFERROR('Tabel A Br'!E19/'Tabel A F'!E19*100,"-"))</f>
        <v>-</v>
      </c>
      <c r="F19" s="104">
        <f>IF(OR('Tabel A F'!F19&lt;5,'Tabel A Br'!F19&lt;0.5),"-",IFERROR('Tabel A Br'!F19/'Tabel A F'!F19*100,"-"))</f>
        <v>4.4610476190476183</v>
      </c>
      <c r="G19" s="104" t="str">
        <f>IF(OR('Tabel A F'!G19&lt;5,'Tabel A Br'!G19&lt;0.5),"-",IFERROR('Tabel A Br'!G19/'Tabel A F'!G19*100,"-"))</f>
        <v>-</v>
      </c>
      <c r="H19" s="104">
        <f>IF(OR('Tabel A F'!H19&lt;5,'Tabel A Br'!H19&lt;0.5),"-",IFERROR('Tabel A Br'!H19/'Tabel A F'!H19*100,"-"))</f>
        <v>2.7724444444444449</v>
      </c>
      <c r="I19" s="104" t="str">
        <f>IF(OR('Tabel A F'!I19&lt;5,'Tabel A Br'!I19&lt;0.5),"-",IFERROR('Tabel A Br'!I19/'Tabel A F'!I19*100,"-"))</f>
        <v>-</v>
      </c>
      <c r="K19" s="104">
        <f>IF(OR('Tabel A F'!K19&lt;5,'Tabel A Br'!K19&lt;0.5),"-",IFERROR('Tabel A Br'!K19/'Tabel A F'!K19*100,"-"))</f>
        <v>1.9287878787878787</v>
      </c>
    </row>
    <row r="20" spans="1:11" ht="15.75" hidden="1" customHeight="1" x14ac:dyDescent="0.2">
      <c r="A20" s="52" t="s">
        <v>34</v>
      </c>
      <c r="B20" s="105" t="str">
        <f>IF(OR('Tabel A F'!B20&lt;5,'Tabel A Br'!B20&lt;0.5),"-",IFERROR('Tabel A Br'!B20/'Tabel A F'!B20*100,"-"))</f>
        <v>-</v>
      </c>
      <c r="C20" s="105" t="str">
        <f>IF(OR('Tabel A F'!C20&lt;5,'Tabel A Br'!C20&lt;0.5),"-",IFERROR('Tabel A Br'!C20/'Tabel A F'!C20*100,"-"))</f>
        <v>-</v>
      </c>
      <c r="D20" s="105">
        <f>IF(OR('Tabel A F'!D20&lt;5,'Tabel A Br'!D20&lt;0.5),"-",IFERROR('Tabel A Br'!D20/'Tabel A F'!D20*100,"-"))</f>
        <v>5.5143529411764707</v>
      </c>
      <c r="E20" s="105">
        <f>IF(OR('Tabel A F'!E20&lt;5,'Tabel A Br'!E20&lt;0.5),"-",IFERROR('Tabel A Br'!E20/'Tabel A F'!E20*100,"-"))</f>
        <v>2.1735000000000002</v>
      </c>
      <c r="F20" s="105" t="str">
        <f>IF(OR('Tabel A F'!F20&lt;5,'Tabel A Br'!F20&lt;0.5),"-",IFERROR('Tabel A Br'!F20/'Tabel A F'!F20*100,"-"))</f>
        <v>-</v>
      </c>
      <c r="G20" s="105">
        <f>IF(OR('Tabel A F'!G20&lt;5,'Tabel A Br'!G20&lt;0.5),"-",IFERROR('Tabel A Br'!G20/'Tabel A F'!G20*100,"-"))</f>
        <v>2.090283783783784</v>
      </c>
      <c r="H20" s="105">
        <f>IF(OR('Tabel A F'!H20&lt;5,'Tabel A Br'!H20&lt;0.5),"-",IFERROR('Tabel A Br'!H20/'Tabel A F'!H20*100,"-"))</f>
        <v>4.1655330739299608</v>
      </c>
      <c r="I20" s="105" t="str">
        <f>IF(OR('Tabel A F'!I20&lt;5,'Tabel A Br'!I20&lt;0.5),"-",IFERROR('Tabel A Br'!I20/'Tabel A F'!I20*100,"-"))</f>
        <v>-</v>
      </c>
      <c r="K20" s="105">
        <f>IF(OR('Tabel A F'!K20&lt;5,'Tabel A Br'!K20&lt;0.5),"-",IFERROR('Tabel A Br'!K20/'Tabel A F'!K20*100,"-"))</f>
        <v>3.191395711500975</v>
      </c>
    </row>
    <row r="21" spans="1:11" ht="15.75" customHeight="1" x14ac:dyDescent="0.2">
      <c r="A21" s="50" t="s">
        <v>35</v>
      </c>
      <c r="B21" s="104">
        <f>IF(OR('Tabel A F'!B21&lt;5,'Tabel A Br'!B21&lt;0.5),"-",IFERROR('Tabel A Br'!B21/'Tabel A F'!B21*100,"-"))</f>
        <v>2.725972222222222</v>
      </c>
      <c r="C21" s="104">
        <f>IF(OR('Tabel A F'!C21&lt;5,'Tabel A Br'!C21&lt;0.5),"-",IFERROR('Tabel A Br'!C21/'Tabel A F'!C21*100,"-"))</f>
        <v>1.8916317689530684</v>
      </c>
      <c r="D21" s="104">
        <f>IF(OR('Tabel A F'!D21&lt;5,'Tabel A Br'!D21&lt;0.5),"-",IFERROR('Tabel A Br'!D21/'Tabel A F'!D21*100,"-"))</f>
        <v>2.9278855932203389</v>
      </c>
      <c r="E21" s="104">
        <f>IF(OR('Tabel A F'!E21&lt;5,'Tabel A Br'!E21&lt;0.5),"-",IFERROR('Tabel A Br'!E21/'Tabel A F'!E21*100,"-"))</f>
        <v>1.4204458204334367</v>
      </c>
      <c r="F21" s="104">
        <f>IF(OR('Tabel A F'!F21&lt;5,'Tabel A Br'!F21&lt;0.5),"-",IFERROR('Tabel A Br'!F21/'Tabel A F'!F21*100,"-"))</f>
        <v>2.338676</v>
      </c>
      <c r="G21" s="104">
        <f>IF(OR('Tabel A F'!G21&lt;5,'Tabel A Br'!G21&lt;0.5),"-",IFERROR('Tabel A Br'!G21/'Tabel A F'!G21*100,"-"))</f>
        <v>2.1087336244541488</v>
      </c>
      <c r="H21" s="104">
        <f>IF(OR('Tabel A F'!H21&lt;5,'Tabel A Br'!H21&lt;0.5),"-",IFERROR('Tabel A Br'!H21/'Tabel A F'!H21*100,"-"))</f>
        <v>4.6811348314606738</v>
      </c>
      <c r="I21" s="104" t="str">
        <f>IF(OR('Tabel A F'!I21&lt;5,'Tabel A Br'!I21&lt;0.5),"-",IFERROR('Tabel A Br'!I21/'Tabel A F'!I21*100,"-"))</f>
        <v>-</v>
      </c>
      <c r="K21" s="104">
        <f>IF(OR('Tabel A F'!K21&lt;5,'Tabel A Br'!K21&lt;0.5),"-",IFERROR('Tabel A Br'!K21/'Tabel A F'!K21*100,"-"))</f>
        <v>3.2523726187452375</v>
      </c>
    </row>
    <row r="22" spans="1:11" ht="15.75" customHeight="1" x14ac:dyDescent="0.2">
      <c r="A22" s="52" t="s">
        <v>36</v>
      </c>
      <c r="B22" s="105">
        <f>IF(OR('Tabel A F'!B22&lt;5,'Tabel A Br'!B22&lt;0.5),"-",IFERROR('Tabel A Br'!B22/'Tabel A F'!B22*100,"-"))</f>
        <v>4.7610000000000001</v>
      </c>
      <c r="C22" s="105" t="str">
        <f>IF(OR('Tabel A F'!C22&lt;5,'Tabel A Br'!C22&lt;0.5),"-",IFERROR('Tabel A Br'!C22/'Tabel A F'!C22*100,"-"))</f>
        <v>-</v>
      </c>
      <c r="D22" s="105">
        <f>IF(OR('Tabel A F'!D22&lt;5,'Tabel A Br'!D22&lt;0.5),"-",IFERROR('Tabel A Br'!D22/'Tabel A F'!D22*100,"-"))</f>
        <v>2.370112359550562</v>
      </c>
      <c r="E22" s="105">
        <f>IF(OR('Tabel A F'!E22&lt;5,'Tabel A Br'!E22&lt;0.5),"-",IFERROR('Tabel A Br'!E22/'Tabel A F'!E22*100,"-"))</f>
        <v>5.019263157894736</v>
      </c>
      <c r="F22" s="105" t="str">
        <f>IF(OR('Tabel A F'!F22&lt;5,'Tabel A Br'!F22&lt;0.5),"-",IFERROR('Tabel A Br'!F22/'Tabel A F'!F22*100,"-"))</f>
        <v>-</v>
      </c>
      <c r="G22" s="105" t="str">
        <f>IF(OR('Tabel A F'!G22&lt;5,'Tabel A Br'!G22&lt;0.5),"-",IFERROR('Tabel A Br'!G22/'Tabel A F'!G22*100,"-"))</f>
        <v>-</v>
      </c>
      <c r="H22" s="105">
        <f>IF(OR('Tabel A F'!H22&lt;5,'Tabel A Br'!H22&lt;0.5),"-",IFERROR('Tabel A Br'!H22/'Tabel A F'!H22*100,"-"))</f>
        <v>7.950485074626866</v>
      </c>
      <c r="I22" s="105" t="str">
        <f>IF(OR('Tabel A F'!I22&lt;5,'Tabel A Br'!I22&lt;0.5),"-",IFERROR('Tabel A Br'!I22/'Tabel A F'!I22*100,"-"))</f>
        <v>-</v>
      </c>
      <c r="K22" s="105">
        <f>IF(OR('Tabel A F'!K22&lt;5,'Tabel A Br'!K22&lt;0.5),"-",IFERROR('Tabel A Br'!K22/'Tabel A F'!K22*100,"-"))</f>
        <v>4.5178932584269669</v>
      </c>
    </row>
    <row r="23" spans="1:11" ht="15.75" customHeight="1" x14ac:dyDescent="0.2">
      <c r="A23" s="50" t="s">
        <v>37</v>
      </c>
      <c r="B23" s="104" t="str">
        <f>IF(OR('Tabel A F'!B23&lt;5,'Tabel A Br'!B23&lt;0.5),"-",IFERROR('Tabel A Br'!B23/'Tabel A F'!B23*100,"-"))</f>
        <v>-</v>
      </c>
      <c r="C23" s="104">
        <f>IF(OR('Tabel A F'!C23&lt;5,'Tabel A Br'!C23&lt;0.5),"-",IFERROR('Tabel A Br'!C23/'Tabel A F'!C23*100,"-"))</f>
        <v>18.149999999999999</v>
      </c>
      <c r="D23" s="104">
        <f>IF(OR('Tabel A F'!D23&lt;5,'Tabel A Br'!D23&lt;0.5),"-",IFERROR('Tabel A Br'!D23/'Tabel A F'!D23*100,"-"))</f>
        <v>11.920708333333334</v>
      </c>
      <c r="E23" s="104">
        <f>IF(OR('Tabel A F'!E23&lt;5,'Tabel A Br'!E23&lt;0.5),"-",IFERROR('Tabel A Br'!E23/'Tabel A F'!E23*100,"-"))</f>
        <v>12.149899999999999</v>
      </c>
      <c r="F23" s="104">
        <f>IF(OR('Tabel A F'!F23&lt;5,'Tabel A Br'!F23&lt;0.5),"-",IFERROR('Tabel A Br'!F23/'Tabel A F'!F23*100,"-"))</f>
        <v>15.062666666666665</v>
      </c>
      <c r="G23" s="104">
        <f>IF(OR('Tabel A F'!G23&lt;5,'Tabel A Br'!G23&lt;0.5),"-",IFERROR('Tabel A Br'!G23/'Tabel A F'!G23*100,"-"))</f>
        <v>5.6484146341463415</v>
      </c>
      <c r="H23" s="104">
        <f>IF(OR('Tabel A F'!H23&lt;5,'Tabel A Br'!H23&lt;0.5),"-",IFERROR('Tabel A Br'!H23/'Tabel A F'!H23*100,"-"))</f>
        <v>8.1437298245614027</v>
      </c>
      <c r="I23" s="104" t="str">
        <f>IF(OR('Tabel A F'!I23&lt;5,'Tabel A Br'!I23&lt;0.5),"-",IFERROR('Tabel A Br'!I23/'Tabel A F'!I23*100,"-"))</f>
        <v>-</v>
      </c>
      <c r="K23" s="104">
        <f>IF(OR('Tabel A F'!K23&lt;5,'Tabel A Br'!K23&lt;0.5),"-",IFERROR('Tabel A Br'!K23/'Tabel A F'!K23*100,"-"))</f>
        <v>8.7099973684210532</v>
      </c>
    </row>
    <row r="24" spans="1:11" ht="15.75" customHeight="1" x14ac:dyDescent="0.2">
      <c r="A24" s="52" t="s">
        <v>38</v>
      </c>
      <c r="B24" s="105" t="str">
        <f>IF(OR('Tabel A F'!B24&lt;5,'Tabel A Br'!B24&lt;0.5),"-",IFERROR('Tabel A Br'!B24/'Tabel A F'!B24*100,"-"))</f>
        <v>-</v>
      </c>
      <c r="C24" s="105" t="str">
        <f>IF(OR('Tabel A F'!C24&lt;5,'Tabel A Br'!C24&lt;0.5),"-",IFERROR('Tabel A Br'!C24/'Tabel A F'!C24*100,"-"))</f>
        <v>-</v>
      </c>
      <c r="D24" s="105">
        <f>IF(OR('Tabel A F'!D24&lt;5,'Tabel A Br'!D24&lt;0.5),"-",IFERROR('Tabel A Br'!D24/'Tabel A F'!D24*100,"-"))</f>
        <v>0.53043693693693694</v>
      </c>
      <c r="E24" s="105">
        <f>IF(OR('Tabel A F'!E24&lt;5,'Tabel A Br'!E24&lt;0.5),"-",IFERROR('Tabel A Br'!E24/'Tabel A F'!E24*100,"-"))</f>
        <v>0.72034507042253526</v>
      </c>
      <c r="F24" s="105">
        <f>IF(OR('Tabel A F'!F24&lt;5,'Tabel A Br'!F24&lt;0.5),"-",IFERROR('Tabel A Br'!F24/'Tabel A F'!F24*100,"-"))</f>
        <v>0.620224</v>
      </c>
      <c r="G24" s="105">
        <f>IF(OR('Tabel A F'!G24&lt;5,'Tabel A Br'!G24&lt;0.5),"-",IFERROR('Tabel A Br'!G24/'Tabel A F'!G24*100,"-"))</f>
        <v>2.1925064599483202</v>
      </c>
      <c r="H24" s="105">
        <f>IF(OR('Tabel A F'!H24&lt;5,'Tabel A Br'!H24&lt;0.5),"-",IFERROR('Tabel A Br'!H24/'Tabel A F'!H24*100,"-"))</f>
        <v>4.94733695652174</v>
      </c>
      <c r="I24" s="105" t="str">
        <f>IF(OR('Tabel A F'!I24&lt;5,'Tabel A Br'!I24&lt;0.5),"-",IFERROR('Tabel A Br'!I24/'Tabel A F'!I24*100,"-"))</f>
        <v>-</v>
      </c>
      <c r="K24" s="105">
        <f>IF(OR('Tabel A F'!K24&lt;5,'Tabel A Br'!K24&lt;0.5),"-",IFERROR('Tabel A Br'!K24/'Tabel A F'!K24*100,"-"))</f>
        <v>2.5282968613775063</v>
      </c>
    </row>
    <row r="25" spans="1:11" ht="15.75" customHeight="1" x14ac:dyDescent="0.2">
      <c r="A25" s="50" t="s">
        <v>39</v>
      </c>
      <c r="B25" s="104">
        <f>IF(OR('Tabel A F'!B25&lt;5,'Tabel A Br'!B25&lt;0.5),"-",IFERROR('Tabel A Br'!B25/'Tabel A F'!B25*100,"-"))</f>
        <v>3.0081769911504423</v>
      </c>
      <c r="C25" s="104">
        <f>IF(OR('Tabel A F'!C25&lt;5,'Tabel A Br'!C25&lt;0.5),"-",IFERROR('Tabel A Br'!C25/'Tabel A F'!C25*100,"-"))</f>
        <v>2.4998399999999998</v>
      </c>
      <c r="D25" s="104">
        <f>IF(OR('Tabel A F'!D25&lt;5,'Tabel A Br'!D25&lt;0.5),"-",IFERROR('Tabel A Br'!D25/'Tabel A F'!D25*100,"-"))</f>
        <v>6.110655052264808</v>
      </c>
      <c r="E25" s="104">
        <f>IF(OR('Tabel A F'!E25&lt;5,'Tabel A Br'!E25&lt;0.5),"-",IFERROR('Tabel A Br'!E25/'Tabel A F'!E25*100,"-"))</f>
        <v>3.5972134831460676</v>
      </c>
      <c r="F25" s="104">
        <f>IF(OR('Tabel A F'!F25&lt;5,'Tabel A Br'!F25&lt;0.5),"-",IFERROR('Tabel A Br'!F25/'Tabel A F'!F25*100,"-"))</f>
        <v>7.3965684647302909</v>
      </c>
      <c r="G25" s="104">
        <f>IF(OR('Tabel A F'!G25&lt;5,'Tabel A Br'!G25&lt;0.5),"-",IFERROR('Tabel A Br'!G25/'Tabel A F'!G25*100,"-"))</f>
        <v>1.7931189591078065</v>
      </c>
      <c r="H25" s="104">
        <f>IF(OR('Tabel A F'!H25&lt;5,'Tabel A Br'!H25&lt;0.5),"-",IFERROR('Tabel A Br'!H25/'Tabel A F'!H25*100,"-"))</f>
        <v>3.3071885808399668</v>
      </c>
      <c r="I25" s="104" t="str">
        <f>IF(OR('Tabel A F'!I25&lt;5,'Tabel A Br'!I25&lt;0.5),"-",IFERROR('Tabel A Br'!I25/'Tabel A F'!I25*100,"-"))</f>
        <v>-</v>
      </c>
      <c r="K25" s="104">
        <f>IF(OR('Tabel A F'!K25&lt;5,'Tabel A Br'!K25&lt;0.5),"-",IFERROR('Tabel A Br'!K25/'Tabel A F'!K25*100,"-"))</f>
        <v>3.4422648366518462</v>
      </c>
    </row>
    <row r="26" spans="1:11" ht="15.75" customHeight="1" x14ac:dyDescent="0.2">
      <c r="A26" s="52" t="s">
        <v>40</v>
      </c>
      <c r="B26" s="105">
        <f>IF(OR('Tabel A F'!B26&lt;5,'Tabel A Br'!B26&lt;0.5),"-",IFERROR('Tabel A Br'!B26/'Tabel A F'!B26*100,"-"))</f>
        <v>1.2781880108991825</v>
      </c>
      <c r="C26" s="105">
        <f>IF(OR('Tabel A F'!C26&lt;5,'Tabel A Br'!C26&lt;0.5),"-",IFERROR('Tabel A Br'!C26/'Tabel A F'!C26*100,"-"))</f>
        <v>0.65047129909365564</v>
      </c>
      <c r="D26" s="105">
        <f>IF(OR('Tabel A F'!D26&lt;5,'Tabel A Br'!D26&lt;0.5),"-",IFERROR('Tabel A Br'!D26/'Tabel A F'!D26*100,"-"))</f>
        <v>3.0605945512820512</v>
      </c>
      <c r="E26" s="105">
        <f>IF(OR('Tabel A F'!E26&lt;5,'Tabel A Br'!E26&lt;0.5),"-",IFERROR('Tabel A Br'!E26/'Tabel A F'!E26*100,"-"))</f>
        <v>0.49956462585034012</v>
      </c>
      <c r="F26" s="105">
        <f>IF(OR('Tabel A F'!F26&lt;5,'Tabel A Br'!F26&lt;0.5),"-",IFERROR('Tabel A Br'!F26/'Tabel A F'!F26*100,"-"))</f>
        <v>2.8507124132613724</v>
      </c>
      <c r="G26" s="105">
        <f>IF(OR('Tabel A F'!G26&lt;5,'Tabel A Br'!G26&lt;0.5),"-",IFERROR('Tabel A Br'!G26/'Tabel A F'!G26*100,"-"))</f>
        <v>1.1138133333333333</v>
      </c>
      <c r="H26" s="105">
        <f>IF(OR('Tabel A F'!H26&lt;5,'Tabel A Br'!H26&lt;0.5),"-",IFERROR('Tabel A Br'!H26/'Tabel A F'!H26*100,"-"))</f>
        <v>1.6236501259934095</v>
      </c>
      <c r="I26" s="105" t="str">
        <f>IF(OR('Tabel A F'!I26&lt;5,'Tabel A Br'!I26&lt;0.5),"-",IFERROR('Tabel A Br'!I26/'Tabel A F'!I26*100,"-"))</f>
        <v>-</v>
      </c>
      <c r="K26" s="105">
        <f>IF(OR('Tabel A F'!K26&lt;5,'Tabel A Br'!K26&lt;0.5),"-",IFERROR('Tabel A Br'!K26/'Tabel A F'!K26*100,"-"))</f>
        <v>1.9066455641314717</v>
      </c>
    </row>
    <row r="27" spans="1:11" ht="15.75" customHeight="1" x14ac:dyDescent="0.2">
      <c r="A27" s="50" t="s">
        <v>41</v>
      </c>
      <c r="B27" s="104" t="str">
        <f>IF(OR('Tabel A F'!B27&lt;5,'Tabel A Br'!B27&lt;0.5),"-",IFERROR('Tabel A Br'!B27/'Tabel A F'!B27*100,"-"))</f>
        <v>-</v>
      </c>
      <c r="C27" s="104">
        <f>IF(OR('Tabel A F'!C27&lt;5,'Tabel A Br'!C27&lt;0.5),"-",IFERROR('Tabel A Br'!C27/'Tabel A F'!C27*100,"-"))</f>
        <v>1.6394725274725273</v>
      </c>
      <c r="D27" s="104">
        <f>IF(OR('Tabel A F'!D27&lt;5,'Tabel A Br'!D27&lt;0.5),"-",IFERROR('Tabel A Br'!D27/'Tabel A F'!D27*100,"-"))</f>
        <v>2.6312830957230147</v>
      </c>
      <c r="E27" s="104" t="str">
        <f>IF(OR('Tabel A F'!E27&lt;5,'Tabel A Br'!E27&lt;0.5),"-",IFERROR('Tabel A Br'!E27/'Tabel A F'!E27*100,"-"))</f>
        <v>-</v>
      </c>
      <c r="F27" s="104" t="str">
        <f>IF(OR('Tabel A F'!F27&lt;5,'Tabel A Br'!F27&lt;0.5),"-",IFERROR('Tabel A Br'!F27/'Tabel A F'!F27*100,"-"))</f>
        <v>-</v>
      </c>
      <c r="G27" s="104">
        <f>IF(OR('Tabel A F'!G27&lt;5,'Tabel A Br'!G27&lt;0.5),"-",IFERROR('Tabel A Br'!G27/'Tabel A F'!G27*100,"-"))</f>
        <v>1.6548479532163742</v>
      </c>
      <c r="H27" s="104">
        <f>IF(OR('Tabel A F'!H27&lt;5,'Tabel A Br'!H27&lt;0.5),"-",IFERROR('Tabel A Br'!H27/'Tabel A F'!H27*100,"-"))</f>
        <v>3.1862508630609896</v>
      </c>
      <c r="I27" s="104" t="str">
        <f>IF(OR('Tabel A F'!I27&lt;5,'Tabel A Br'!I27&lt;0.5),"-",IFERROR('Tabel A Br'!I27/'Tabel A F'!I27*100,"-"))</f>
        <v>-</v>
      </c>
      <c r="K27" s="104">
        <f>IF(OR('Tabel A F'!K27&lt;5,'Tabel A Br'!K27&lt;0.5),"-",IFERROR('Tabel A Br'!K27/'Tabel A F'!K27*100,"-"))</f>
        <v>2.2282510948905108</v>
      </c>
    </row>
    <row r="28" spans="1:11" ht="15.75" customHeight="1" x14ac:dyDescent="0.2">
      <c r="A28" s="52" t="s">
        <v>191</v>
      </c>
      <c r="B28" s="105">
        <f>IF(OR('Tabel A F'!B28&lt;5,'Tabel A Br'!B28&lt;0.5),"-",IFERROR('Tabel A Br'!B28/'Tabel A F'!B28*100,"-"))</f>
        <v>8.565935064935065</v>
      </c>
      <c r="C28" s="105">
        <f>IF(OR('Tabel A F'!C28&lt;5,'Tabel A Br'!C28&lt;0.5),"-",IFERROR('Tabel A Br'!C28/'Tabel A F'!C28*100,"-"))</f>
        <v>7.4238660714285727</v>
      </c>
      <c r="D28" s="105">
        <f>IF(OR('Tabel A F'!D28&lt;5,'Tabel A Br'!D28&lt;0.5),"-",IFERROR('Tabel A Br'!D28/'Tabel A F'!D28*100,"-"))</f>
        <v>5.0491815365551425</v>
      </c>
      <c r="E28" s="105">
        <f>IF(OR('Tabel A F'!E28&lt;5,'Tabel A Br'!E28&lt;0.5),"-",IFERROR('Tabel A Br'!E28/'Tabel A F'!E28*100,"-"))</f>
        <v>3.6316801619433203</v>
      </c>
      <c r="F28" s="105">
        <f>IF(OR('Tabel A F'!F28&lt;5,'Tabel A Br'!F28&lt;0.5),"-",IFERROR('Tabel A Br'!F28/'Tabel A F'!F28*100,"-"))</f>
        <v>7.9424903225806451</v>
      </c>
      <c r="G28" s="105">
        <f>IF(OR('Tabel A F'!G28&lt;5,'Tabel A Br'!G28&lt;0.5),"-",IFERROR('Tabel A Br'!G28/'Tabel A F'!G28*100,"-"))</f>
        <v>3.8732599999999997</v>
      </c>
      <c r="H28" s="105">
        <f>IF(OR('Tabel A F'!H28&lt;5,'Tabel A Br'!H28&lt;0.5),"-",IFERROR('Tabel A Br'!H28/'Tabel A F'!H28*100,"-"))</f>
        <v>7.1553408177735767</v>
      </c>
      <c r="I28" s="105" t="str">
        <f>IF(OR('Tabel A F'!I28&lt;5,'Tabel A Br'!I28&lt;0.5),"-",IFERROR('Tabel A Br'!I28/'Tabel A F'!I28*100,"-"))</f>
        <v>-</v>
      </c>
      <c r="K28" s="105">
        <f>IF(OR('Tabel A F'!K28&lt;5,'Tabel A Br'!K28&lt;0.5),"-",IFERROR('Tabel A Br'!K28/'Tabel A F'!K28*100,"-"))</f>
        <v>6.4023866002052481</v>
      </c>
    </row>
    <row r="29" spans="1:11" ht="15.75" customHeight="1" x14ac:dyDescent="0.2">
      <c r="A29" s="50" t="s">
        <v>43</v>
      </c>
      <c r="B29" s="104">
        <f>IF(OR('Tabel A F'!B29&lt;5,'Tabel A Br'!B29&lt;0.5),"-",IFERROR('Tabel A Br'!B29/'Tabel A F'!B29*100,"-"))</f>
        <v>0.69735242290748889</v>
      </c>
      <c r="C29" s="104" t="str">
        <f>IF(OR('Tabel A F'!C29&lt;5,'Tabel A Br'!C29&lt;0.5),"-",IFERROR('Tabel A Br'!C29/'Tabel A F'!C29*100,"-"))</f>
        <v>-</v>
      </c>
      <c r="D29" s="104">
        <f>IF(OR('Tabel A F'!D29&lt;5,'Tabel A Br'!D29&lt;0.5),"-",IFERROR('Tabel A Br'!D29/'Tabel A F'!D29*100,"-"))</f>
        <v>0.52382608695652177</v>
      </c>
      <c r="E29" s="104">
        <f>IF(OR('Tabel A F'!E29&lt;5,'Tabel A Br'!E29&lt;0.5),"-",IFERROR('Tabel A Br'!E29/'Tabel A F'!E29*100,"-"))</f>
        <v>0.56068750000000001</v>
      </c>
      <c r="F29" s="104" t="str">
        <f>IF(OR('Tabel A F'!F29&lt;5,'Tabel A Br'!F29&lt;0.5),"-",IFERROR('Tabel A Br'!F29/'Tabel A F'!F29*100,"-"))</f>
        <v>-</v>
      </c>
      <c r="G29" s="104">
        <f>IF(OR('Tabel A F'!G29&lt;5,'Tabel A Br'!G29&lt;0.5),"-",IFERROR('Tabel A Br'!G29/'Tabel A F'!G29*100,"-"))</f>
        <v>1.3510945945945947</v>
      </c>
      <c r="H29" s="104">
        <f>IF(OR('Tabel A F'!H29&lt;5,'Tabel A Br'!H29&lt;0.5),"-",IFERROR('Tabel A Br'!H29/'Tabel A F'!H29*100,"-"))</f>
        <v>1.036077720207254</v>
      </c>
      <c r="I29" s="104" t="str">
        <f>IF(OR('Tabel A F'!I29&lt;5,'Tabel A Br'!I29&lt;0.5),"-",IFERROR('Tabel A Br'!I29/'Tabel A F'!I29*100,"-"))</f>
        <v>-</v>
      </c>
      <c r="K29" s="104">
        <f>IF(OR('Tabel A F'!K29&lt;5,'Tabel A Br'!K29&lt;0.5),"-",IFERROR('Tabel A Br'!K29/'Tabel A F'!K29*100,"-"))</f>
        <v>0.71028722157092605</v>
      </c>
    </row>
    <row r="30" spans="1:11" ht="15.75" customHeight="1" x14ac:dyDescent="0.2">
      <c r="A30" s="52" t="s">
        <v>44</v>
      </c>
      <c r="B30" s="105">
        <f>IF(OR('Tabel A F'!B30&lt;5,'Tabel A Br'!B30&lt;0.5),"-",IFERROR('Tabel A Br'!B30/'Tabel A F'!B30*100,"-"))</f>
        <v>3.9941037463976947</v>
      </c>
      <c r="C30" s="105">
        <f>IF(OR('Tabel A F'!C30&lt;5,'Tabel A Br'!C30&lt;0.5),"-",IFERROR('Tabel A Br'!C30/'Tabel A F'!C30*100,"-"))</f>
        <v>2.3565192307692309</v>
      </c>
      <c r="D30" s="105">
        <f>IF(OR('Tabel A F'!D30&lt;5,'Tabel A Br'!D30&lt;0.5),"-",IFERROR('Tabel A Br'!D30/'Tabel A F'!D30*100,"-"))</f>
        <v>4.4094053333333338</v>
      </c>
      <c r="E30" s="105">
        <f>IF(OR('Tabel A F'!E30&lt;5,'Tabel A Br'!E30&lt;0.5),"-",IFERROR('Tabel A Br'!E30/'Tabel A F'!E30*100,"-"))</f>
        <v>1.3102592592592592</v>
      </c>
      <c r="F30" s="105">
        <f>IF(OR('Tabel A F'!F30&lt;5,'Tabel A Br'!F30&lt;0.5),"-",IFERROR('Tabel A Br'!F30/'Tabel A F'!F30*100,"-"))</f>
        <v>3.0773669724770643</v>
      </c>
      <c r="G30" s="105">
        <f>IF(OR('Tabel A F'!G30&lt;5,'Tabel A Br'!G30&lt;0.5),"-",IFERROR('Tabel A Br'!G30/'Tabel A F'!G30*100,"-"))</f>
        <v>4.4000985221674878</v>
      </c>
      <c r="H30" s="105">
        <f>IF(OR('Tabel A F'!H30&lt;5,'Tabel A Br'!H30&lt;0.5),"-",IFERROR('Tabel A Br'!H30/'Tabel A F'!H30*100,"-"))</f>
        <v>3.7022997150997146</v>
      </c>
      <c r="I30" s="105" t="str">
        <f>IF(OR('Tabel A F'!I30&lt;5,'Tabel A Br'!I30&lt;0.5),"-",IFERROR('Tabel A Br'!I30/'Tabel A F'!I30*100,"-"))</f>
        <v>-</v>
      </c>
      <c r="K30" s="105">
        <f>IF(OR('Tabel A F'!K30&lt;5,'Tabel A Br'!K30&lt;0.5),"-",IFERROR('Tabel A Br'!K30/'Tabel A F'!K30*100,"-"))</f>
        <v>3.5588331933949067</v>
      </c>
    </row>
    <row r="31" spans="1:11" ht="15.75" customHeight="1" x14ac:dyDescent="0.2">
      <c r="A31" s="50" t="s">
        <v>45</v>
      </c>
      <c r="B31" s="104">
        <f>IF(OR('Tabel A F'!B31&lt;5,'Tabel A Br'!B31&lt;0.5),"-",IFERROR('Tabel A Br'!B31/'Tabel A F'!B31*100,"-"))</f>
        <v>3.3628990825688079</v>
      </c>
      <c r="C31" s="104">
        <f>IF(OR('Tabel A F'!C31&lt;5,'Tabel A Br'!C31&lt;0.5),"-",IFERROR('Tabel A Br'!C31/'Tabel A F'!C31*100,"-"))</f>
        <v>2.0404285714285715</v>
      </c>
      <c r="D31" s="104">
        <f>IF(OR('Tabel A F'!D31&lt;5,'Tabel A Br'!D31&lt;0.5),"-",IFERROR('Tabel A Br'!D31/'Tabel A F'!D31*100,"-"))</f>
        <v>1.8099259259259259</v>
      </c>
      <c r="E31" s="104" t="str">
        <f>IF(OR('Tabel A F'!E31&lt;5,'Tabel A Br'!E31&lt;0.5),"-",IFERROR('Tabel A Br'!E31/'Tabel A F'!E31*100,"-"))</f>
        <v>-</v>
      </c>
      <c r="F31" s="104">
        <f>IF(OR('Tabel A F'!F31&lt;5,'Tabel A Br'!F31&lt;0.5),"-",IFERROR('Tabel A Br'!F31/'Tabel A F'!F31*100,"-"))</f>
        <v>2.8840208333333335</v>
      </c>
      <c r="G31" s="104">
        <f>IF(OR('Tabel A F'!G31&lt;5,'Tabel A Br'!G31&lt;0.5),"-",IFERROR('Tabel A Br'!G31/'Tabel A F'!G31*100,"-"))</f>
        <v>0.89268749999999986</v>
      </c>
      <c r="H31" s="104">
        <f>IF(OR('Tabel A F'!H31&lt;5,'Tabel A Br'!H31&lt;0.5),"-",IFERROR('Tabel A Br'!H31/'Tabel A F'!H31*100,"-"))</f>
        <v>3.1772815249266868</v>
      </c>
      <c r="I31" s="104" t="str">
        <f>IF(OR('Tabel A F'!I31&lt;5,'Tabel A Br'!I31&lt;0.5),"-",IFERROR('Tabel A Br'!I31/'Tabel A F'!I31*100,"-"))</f>
        <v>-</v>
      </c>
      <c r="K31" s="104">
        <f>IF(OR('Tabel A F'!K31&lt;5,'Tabel A Br'!K31&lt;0.5),"-",IFERROR('Tabel A Br'!K31/'Tabel A F'!K31*100,"-"))</f>
        <v>2.2699856850715747</v>
      </c>
    </row>
    <row r="32" spans="1:11" ht="15.75" customHeight="1" x14ac:dyDescent="0.2">
      <c r="A32" s="52" t="s">
        <v>46</v>
      </c>
      <c r="B32" s="105">
        <f>IF(OR('Tabel A F'!B32&lt;5,'Tabel A Br'!B32&lt;0.5),"-",IFERROR('Tabel A Br'!B32/'Tabel A F'!B32*100,"-"))</f>
        <v>1.9075909090909091</v>
      </c>
      <c r="C32" s="105">
        <f>IF(OR('Tabel A F'!C32&lt;5,'Tabel A Br'!C32&lt;0.5),"-",IFERROR('Tabel A Br'!C32/'Tabel A F'!C32*100,"-"))</f>
        <v>1.1923100775193798</v>
      </c>
      <c r="D32" s="105">
        <f>IF(OR('Tabel A F'!D32&lt;5,'Tabel A Br'!D32&lt;0.5),"-",IFERROR('Tabel A Br'!D32/'Tabel A F'!D32*100,"-"))</f>
        <v>7.9609054878048786</v>
      </c>
      <c r="E32" s="105">
        <f>IF(OR('Tabel A F'!E32&lt;5,'Tabel A Br'!E32&lt;0.5),"-",IFERROR('Tabel A Br'!E32/'Tabel A F'!E32*100,"-"))</f>
        <v>2.0734682926829269</v>
      </c>
      <c r="F32" s="105">
        <f>IF(OR('Tabel A F'!F32&lt;5,'Tabel A Br'!F32&lt;0.5),"-",IFERROR('Tabel A Br'!F32/'Tabel A F'!F32*100,"-"))</f>
        <v>1.4785426356589146</v>
      </c>
      <c r="G32" s="105">
        <f>IF(OR('Tabel A F'!G32&lt;5,'Tabel A Br'!G32&lt;0.5),"-",IFERROR('Tabel A Br'!G32/'Tabel A F'!G32*100,"-"))</f>
        <v>0.65067685589519664</v>
      </c>
      <c r="H32" s="105">
        <f>IF(OR('Tabel A F'!H32&lt;5,'Tabel A Br'!H32&lt;0.5),"-",IFERROR('Tabel A Br'!H32/'Tabel A F'!H32*100,"-"))</f>
        <v>4.3967840290381126</v>
      </c>
      <c r="I32" s="105" t="str">
        <f>IF(OR('Tabel A F'!I32&lt;5,'Tabel A Br'!I32&lt;0.5),"-",IFERROR('Tabel A Br'!I32/'Tabel A F'!I32*100,"-"))</f>
        <v>-</v>
      </c>
      <c r="K32" s="105">
        <f>IF(OR('Tabel A F'!K32&lt;5,'Tabel A Br'!K32&lt;0.5),"-",IFERROR('Tabel A Br'!K32/'Tabel A F'!K32*100,"-"))</f>
        <v>3.5631374786081</v>
      </c>
    </row>
    <row r="33" spans="1:11" ht="15.75" customHeight="1" x14ac:dyDescent="0.2">
      <c r="A33" s="50" t="s">
        <v>47</v>
      </c>
      <c r="B33" s="104">
        <f>IF(OR('Tabel A F'!B33&lt;5,'Tabel A Br'!B33&lt;0.5),"-",IFERROR('Tabel A Br'!B33/'Tabel A F'!B33*100,"-"))</f>
        <v>4.8737134146341461</v>
      </c>
      <c r="C33" s="104">
        <f>IF(OR('Tabel A F'!C33&lt;5,'Tabel A Br'!C33&lt;0.5),"-",IFERROR('Tabel A Br'!C33/'Tabel A F'!C33*100,"-"))</f>
        <v>1.7136803278688522</v>
      </c>
      <c r="D33" s="104">
        <f>IF(OR('Tabel A F'!D33&lt;5,'Tabel A Br'!D33&lt;0.5),"-",IFERROR('Tabel A Br'!D33/'Tabel A F'!D33*100,"-"))</f>
        <v>6.0847922288181326</v>
      </c>
      <c r="E33" s="104">
        <f>IF(OR('Tabel A F'!E33&lt;5,'Tabel A Br'!E33&lt;0.5),"-",IFERROR('Tabel A Br'!E33/'Tabel A F'!E33*100,"-"))</f>
        <v>1.0647092511013216</v>
      </c>
      <c r="F33" s="104">
        <f>IF(OR('Tabel A F'!F33&lt;5,'Tabel A Br'!F33&lt;0.5),"-",IFERROR('Tabel A Br'!F33/'Tabel A F'!F33*100,"-"))</f>
        <v>7.0824282982791589</v>
      </c>
      <c r="G33" s="104">
        <f>IF(OR('Tabel A F'!G33&lt;5,'Tabel A Br'!G33&lt;0.5),"-",IFERROR('Tabel A Br'!G33/'Tabel A F'!G33*100,"-"))</f>
        <v>2.687095602294455</v>
      </c>
      <c r="H33" s="104">
        <f>IF(OR('Tabel A F'!H33&lt;5,'Tabel A Br'!H33&lt;0.5),"-",IFERROR('Tabel A Br'!H33/'Tabel A F'!H33*100,"-"))</f>
        <v>4.8009122657580923</v>
      </c>
      <c r="I33" s="104" t="str">
        <f>IF(OR('Tabel A F'!I33&lt;5,'Tabel A Br'!I33&lt;0.5),"-",IFERROR('Tabel A Br'!I33/'Tabel A F'!I33*100,"-"))</f>
        <v>-</v>
      </c>
      <c r="K33" s="104">
        <f>IF(OR('Tabel A F'!K33&lt;5,'Tabel A Br'!K33&lt;0.5),"-",IFERROR('Tabel A Br'!K33/'Tabel A F'!K33*100,"-"))</f>
        <v>4.7639273792839854</v>
      </c>
    </row>
    <row r="34" spans="1:11" ht="15.75" customHeight="1" x14ac:dyDescent="0.2">
      <c r="A34" s="52" t="s">
        <v>48</v>
      </c>
      <c r="B34" s="105">
        <f>IF(OR('Tabel A F'!B34&lt;5,'Tabel A Br'!B34&lt;0.5),"-",IFERROR('Tabel A Br'!B34/'Tabel A F'!B34*100,"-"))</f>
        <v>2.9958107202680067</v>
      </c>
      <c r="C34" s="105">
        <f>IF(OR('Tabel A F'!C34&lt;5,'Tabel A Br'!C34&lt;0.5),"-",IFERROR('Tabel A Br'!C34/'Tabel A F'!C34*100,"-"))</f>
        <v>1.9471562500000001</v>
      </c>
      <c r="D34" s="105">
        <f>IF(OR('Tabel A F'!D34&lt;5,'Tabel A Br'!D34&lt;0.5),"-",IFERROR('Tabel A Br'!D34/'Tabel A F'!D34*100,"-"))</f>
        <v>1.451179236499069</v>
      </c>
      <c r="E34" s="105">
        <f>IF(OR('Tabel A F'!E34&lt;5,'Tabel A Br'!E34&lt;0.5),"-",IFERROR('Tabel A Br'!E34/'Tabel A F'!E34*100,"-"))</f>
        <v>1.1462256267409472</v>
      </c>
      <c r="F34" s="105">
        <f>IF(OR('Tabel A F'!F34&lt;5,'Tabel A Br'!F34&lt;0.5),"-",IFERROR('Tabel A Br'!F34/'Tabel A F'!F34*100,"-"))</f>
        <v>2.0660924956369984</v>
      </c>
      <c r="G34" s="105">
        <f>IF(OR('Tabel A F'!G34&lt;5,'Tabel A Br'!G34&lt;0.5),"-",IFERROR('Tabel A Br'!G34/'Tabel A F'!G34*100,"-"))</f>
        <v>1.8509970817120622</v>
      </c>
      <c r="H34" s="105">
        <f>IF(OR('Tabel A F'!H34&lt;5,'Tabel A Br'!H34&lt;0.5),"-",IFERROR('Tabel A Br'!H34/'Tabel A F'!H34*100,"-"))</f>
        <v>1.7265687685146001</v>
      </c>
      <c r="I34" s="105" t="str">
        <f>IF(OR('Tabel A F'!I34&lt;5,'Tabel A Br'!I34&lt;0.5),"-",IFERROR('Tabel A Br'!I34/'Tabel A F'!I34*100,"-"))</f>
        <v>-</v>
      </c>
      <c r="K34" s="105">
        <f>IF(OR('Tabel A F'!K34&lt;5,'Tabel A Br'!K34&lt;0.5),"-",IFERROR('Tabel A Br'!K34/'Tabel A F'!K34*100,"-"))</f>
        <v>1.7243231362638827</v>
      </c>
    </row>
    <row r="35" spans="1:11" ht="15.75" customHeight="1" x14ac:dyDescent="0.2">
      <c r="A35" s="50" t="s">
        <v>49</v>
      </c>
      <c r="B35" s="104">
        <f>IF(OR('Tabel A F'!B35&lt;5,'Tabel A Br'!B35&lt;0.5),"-",IFERROR('Tabel A Br'!B35/'Tabel A F'!B35*100,"-"))</f>
        <v>5.3740479452054792</v>
      </c>
      <c r="C35" s="104">
        <f>IF(OR('Tabel A F'!C35&lt;5,'Tabel A Br'!C35&lt;0.5),"-",IFERROR('Tabel A Br'!C35/'Tabel A F'!C35*100,"-"))</f>
        <v>2.1252329545454542</v>
      </c>
      <c r="D35" s="104">
        <f>IF(OR('Tabel A F'!D35&lt;5,'Tabel A Br'!D35&lt;0.5),"-",IFERROR('Tabel A Br'!D35/'Tabel A F'!D35*100,"-"))</f>
        <v>3.3040173160173159</v>
      </c>
      <c r="E35" s="104">
        <f>IF(OR('Tabel A F'!E35&lt;5,'Tabel A Br'!E35&lt;0.5),"-",IFERROR('Tabel A Br'!E35/'Tabel A F'!E35*100,"-"))</f>
        <v>1.8393325000000003</v>
      </c>
      <c r="F35" s="104">
        <f>IF(OR('Tabel A F'!F35&lt;5,'Tabel A Br'!F35&lt;0.5),"-",IFERROR('Tabel A Br'!F35/'Tabel A F'!F35*100,"-"))</f>
        <v>3.2597946428571429</v>
      </c>
      <c r="G35" s="104">
        <f>IF(OR('Tabel A F'!G35&lt;5,'Tabel A Br'!G35&lt;0.5),"-",IFERROR('Tabel A Br'!G35/'Tabel A F'!G35*100,"-"))</f>
        <v>2.0068453427065025</v>
      </c>
      <c r="H35" s="104">
        <f>IF(OR('Tabel A F'!H35&lt;5,'Tabel A Br'!H35&lt;0.5),"-",IFERROR('Tabel A Br'!H35/'Tabel A F'!H35*100,"-"))</f>
        <v>1.8736452872281091</v>
      </c>
      <c r="I35" s="104" t="str">
        <f>IF(OR('Tabel A F'!I35&lt;5,'Tabel A Br'!I35&lt;0.5),"-",IFERROR('Tabel A Br'!I35/'Tabel A F'!I35*100,"-"))</f>
        <v>-</v>
      </c>
      <c r="K35" s="104">
        <f>IF(OR('Tabel A F'!K35&lt;5,'Tabel A Br'!K35&lt;0.5),"-",IFERROR('Tabel A Br'!K35/'Tabel A F'!K35*100,"-"))</f>
        <v>2.3400679094540613</v>
      </c>
    </row>
    <row r="36" spans="1:11" ht="15.75" customHeight="1" x14ac:dyDescent="0.2">
      <c r="A36" s="52" t="s">
        <v>50</v>
      </c>
      <c r="B36" s="105">
        <f>IF(OR('Tabel A F'!B36&lt;5,'Tabel A Br'!B36&lt;0.5),"-",IFERROR('Tabel A Br'!B36/'Tabel A F'!B36*100,"-"))</f>
        <v>8.8577921195652163</v>
      </c>
      <c r="C36" s="105">
        <f>IF(OR('Tabel A F'!C36&lt;5,'Tabel A Br'!C36&lt;0.5),"-",IFERROR('Tabel A Br'!C36/'Tabel A F'!C36*100,"-"))</f>
        <v>4.4492021978021983</v>
      </c>
      <c r="D36" s="105">
        <f>IF(OR('Tabel A F'!D36&lt;5,'Tabel A Br'!D36&lt;0.5),"-",IFERROR('Tabel A Br'!D36/'Tabel A F'!D36*100,"-"))</f>
        <v>6.3335377229080931</v>
      </c>
      <c r="E36" s="105">
        <f>IF(OR('Tabel A F'!E36&lt;5,'Tabel A Br'!E36&lt;0.5),"-",IFERROR('Tabel A Br'!E36/'Tabel A F'!E36*100,"-"))</f>
        <v>3.4600771456123431</v>
      </c>
      <c r="F36" s="105">
        <f>IF(OR('Tabel A F'!F36&lt;5,'Tabel A Br'!F36&lt;0.5),"-",IFERROR('Tabel A Br'!F36/'Tabel A F'!F36*100,"-"))</f>
        <v>7.9151225238444614</v>
      </c>
      <c r="G36" s="105">
        <f>IF(OR('Tabel A F'!G36&lt;5,'Tabel A Br'!G36&lt;0.5),"-",IFERROR('Tabel A Br'!G36/'Tabel A F'!G36*100,"-"))</f>
        <v>4.5245352190793131</v>
      </c>
      <c r="H36" s="105">
        <f>IF(OR('Tabel A F'!H36&lt;5,'Tabel A Br'!H36&lt;0.5),"-",IFERROR('Tabel A Br'!H36/'Tabel A F'!H36*100,"-"))</f>
        <v>4.4444652705910999</v>
      </c>
      <c r="I36" s="105" t="str">
        <f>IF(OR('Tabel A F'!I36&lt;5,'Tabel A Br'!I36&lt;0.5),"-",IFERROR('Tabel A Br'!I36/'Tabel A F'!I36*100,"-"))</f>
        <v>-</v>
      </c>
      <c r="K36" s="105">
        <f>IF(OR('Tabel A F'!K36&lt;5,'Tabel A Br'!K36&lt;0.5),"-",IFERROR('Tabel A Br'!K36/'Tabel A F'!K36*100,"-"))</f>
        <v>4.9744186700570197</v>
      </c>
    </row>
    <row r="37" spans="1:11" ht="15.75" customHeight="1" x14ac:dyDescent="0.2">
      <c r="A37" s="50" t="s">
        <v>51</v>
      </c>
      <c r="B37" s="104">
        <f>IF(OR('Tabel A F'!B37&lt;5,'Tabel A Br'!B37&lt;0.5),"-",IFERROR('Tabel A Br'!B37/'Tabel A F'!B37*100,"-"))</f>
        <v>5.8637505197505195</v>
      </c>
      <c r="C37" s="104">
        <f>IF(OR('Tabel A F'!C37&lt;5,'Tabel A Br'!C37&lt;0.5),"-",IFERROR('Tabel A Br'!C37/'Tabel A F'!C37*100,"-"))</f>
        <v>3.526761904761905</v>
      </c>
      <c r="D37" s="104">
        <f>IF(OR('Tabel A F'!D37&lt;5,'Tabel A Br'!D37&lt;0.5),"-",IFERROR('Tabel A Br'!D37/'Tabel A F'!D37*100,"-"))</f>
        <v>4.4279211302592767</v>
      </c>
      <c r="E37" s="104">
        <f>IF(OR('Tabel A F'!E37&lt;5,'Tabel A Br'!E37&lt;0.5),"-",IFERROR('Tabel A Br'!E37/'Tabel A F'!E37*100,"-"))</f>
        <v>3.5536831928606842</v>
      </c>
      <c r="F37" s="104">
        <f>IF(OR('Tabel A F'!F37&lt;5,'Tabel A Br'!F37&lt;0.5),"-",IFERROR('Tabel A Br'!F37/'Tabel A F'!F37*100,"-"))</f>
        <v>6.826739662201514</v>
      </c>
      <c r="G37" s="104">
        <f>IF(OR('Tabel A F'!G37&lt;5,'Tabel A Br'!G37&lt;0.5),"-",IFERROR('Tabel A Br'!G37/'Tabel A F'!G37*100,"-"))</f>
        <v>3.2529576314446147</v>
      </c>
      <c r="H37" s="104">
        <f>IF(OR('Tabel A F'!H37&lt;5,'Tabel A Br'!H37&lt;0.5),"-",IFERROR('Tabel A Br'!H37/'Tabel A F'!H37*100,"-"))</f>
        <v>4.5104466690562752</v>
      </c>
      <c r="I37" s="104">
        <f>IF(OR('Tabel A F'!I37&lt;5,'Tabel A Br'!I37&lt;0.5),"-",IFERROR('Tabel A Br'!I37/'Tabel A F'!I37*100,"-"))</f>
        <v>6.9856071428571438</v>
      </c>
      <c r="K37" s="104">
        <f>IF(OR('Tabel A F'!K37&lt;5,'Tabel A Br'!K37&lt;0.5),"-",IFERROR('Tabel A Br'!K37/'Tabel A F'!K37*100,"-"))</f>
        <v>4.4785950354000059</v>
      </c>
    </row>
    <row r="38" spans="1:11" ht="15.75" customHeight="1" x14ac:dyDescent="0.2">
      <c r="A38" s="52" t="s">
        <v>52</v>
      </c>
      <c r="B38" s="105">
        <f>IF(OR('Tabel A F'!B38&lt;5,'Tabel A Br'!B38&lt;0.5),"-",IFERROR('Tabel A Br'!B38/'Tabel A F'!B38*100,"-"))</f>
        <v>5.1835330073349635</v>
      </c>
      <c r="C38" s="105">
        <f>IF(OR('Tabel A F'!C38&lt;5,'Tabel A Br'!C38&lt;0.5),"-",IFERROR('Tabel A Br'!C38/'Tabel A F'!C38*100,"-"))</f>
        <v>3.1037960526315791</v>
      </c>
      <c r="D38" s="105">
        <f>IF(OR('Tabel A F'!D38&lt;5,'Tabel A Br'!D38&lt;0.5),"-",IFERROR('Tabel A Br'!D38/'Tabel A F'!D38*100,"-"))</f>
        <v>8.5423045923149026</v>
      </c>
      <c r="E38" s="105">
        <f>IF(OR('Tabel A F'!E38&lt;5,'Tabel A Br'!E38&lt;0.5),"-",IFERROR('Tabel A Br'!E38/'Tabel A F'!E38*100,"-"))</f>
        <v>4.3813396825396822</v>
      </c>
      <c r="F38" s="105">
        <f>IF(OR('Tabel A F'!F38&lt;5,'Tabel A Br'!F38&lt;0.5),"-",IFERROR('Tabel A Br'!F38/'Tabel A F'!F38*100,"-"))</f>
        <v>11.379176943699731</v>
      </c>
      <c r="G38" s="105">
        <f>IF(OR('Tabel A F'!G38&lt;5,'Tabel A Br'!G38&lt;0.5),"-",IFERROR('Tabel A Br'!G38/'Tabel A F'!G38*100,"-"))</f>
        <v>3.1433815551537068</v>
      </c>
      <c r="H38" s="105">
        <f>IF(OR('Tabel A F'!H38&lt;5,'Tabel A Br'!H38&lt;0.5),"-",IFERROR('Tabel A Br'!H38/'Tabel A F'!H38*100,"-"))</f>
        <v>6.2242598558711313</v>
      </c>
      <c r="I38" s="105" t="str">
        <f>IF(OR('Tabel A F'!I38&lt;5,'Tabel A Br'!I38&lt;0.5),"-",IFERROR('Tabel A Br'!I38/'Tabel A F'!I38*100,"-"))</f>
        <v>-</v>
      </c>
      <c r="K38" s="105">
        <f>IF(OR('Tabel A F'!K38&lt;5,'Tabel A Br'!K38&lt;0.5),"-",IFERROR('Tabel A Br'!K38/'Tabel A F'!K38*100,"-"))</f>
        <v>6.1909674839158404</v>
      </c>
    </row>
    <row r="39" spans="1:11" ht="15.75" customHeight="1" x14ac:dyDescent="0.2">
      <c r="A39" s="50" t="s">
        <v>53</v>
      </c>
      <c r="B39" s="104">
        <f>IF(OR('Tabel A F'!B39&lt;5,'Tabel A Br'!B39&lt;0.5),"-",IFERROR('Tabel A Br'!B39/'Tabel A F'!B39*100,"-"))</f>
        <v>7.9626853932584272</v>
      </c>
      <c r="C39" s="104">
        <f>IF(OR('Tabel A F'!C39&lt;5,'Tabel A Br'!C39&lt;0.5),"-",IFERROR('Tabel A Br'!C39/'Tabel A F'!C39*100,"-"))</f>
        <v>1.0455665024630543</v>
      </c>
      <c r="D39" s="104">
        <f>IF(OR('Tabel A F'!D39&lt;5,'Tabel A Br'!D39&lt;0.5),"-",IFERROR('Tabel A Br'!D39/'Tabel A F'!D39*100,"-"))</f>
        <v>4.5916453089244849</v>
      </c>
      <c r="E39" s="104">
        <f>IF(OR('Tabel A F'!E39&lt;5,'Tabel A Br'!E39&lt;0.5),"-",IFERROR('Tabel A Br'!E39/'Tabel A F'!E39*100,"-"))</f>
        <v>3.6430311203319499</v>
      </c>
      <c r="F39" s="104">
        <f>IF(OR('Tabel A F'!F39&lt;5,'Tabel A Br'!F39&lt;0.5),"-",IFERROR('Tabel A Br'!F39/'Tabel A F'!F39*100,"-"))</f>
        <v>9.0227836065573772</v>
      </c>
      <c r="G39" s="104">
        <f>IF(OR('Tabel A F'!G39&lt;5,'Tabel A Br'!G39&lt;0.5),"-",IFERROR('Tabel A Br'!G39/'Tabel A F'!G39*100,"-"))</f>
        <v>3.6010424710424713</v>
      </c>
      <c r="H39" s="104">
        <f>IF(OR('Tabel A F'!H39&lt;5,'Tabel A Br'!H39&lt;0.5),"-",IFERROR('Tabel A Br'!H39/'Tabel A F'!H39*100,"-"))</f>
        <v>8.0396167782591572</v>
      </c>
      <c r="I39" s="104" t="str">
        <f>IF(OR('Tabel A F'!I39&lt;5,'Tabel A Br'!I39&lt;0.5),"-",IFERROR('Tabel A Br'!I39/'Tabel A F'!I39*100,"-"))</f>
        <v>-</v>
      </c>
      <c r="K39" s="104">
        <f>IF(OR('Tabel A F'!K39&lt;5,'Tabel A Br'!K39&lt;0.5),"-",IFERROR('Tabel A Br'!K39/'Tabel A F'!K39*100,"-"))</f>
        <v>6.3488801350590887</v>
      </c>
    </row>
    <row r="40" spans="1:11" ht="15.75" customHeight="1" x14ac:dyDescent="0.2">
      <c r="A40" s="52" t="s">
        <v>54</v>
      </c>
      <c r="B40" s="105">
        <f>IF(OR('Tabel A F'!B40&lt;5,'Tabel A Br'!B40&lt;0.5),"-",IFERROR('Tabel A Br'!B40/'Tabel A F'!B40*100,"-"))</f>
        <v>8.2617569620253164</v>
      </c>
      <c r="C40" s="105">
        <f>IF(OR('Tabel A F'!C40&lt;5,'Tabel A Br'!C40&lt;0.5),"-",IFERROR('Tabel A Br'!C40/'Tabel A F'!C40*100,"-"))</f>
        <v>4.4980194552529182</v>
      </c>
      <c r="D40" s="105">
        <f>IF(OR('Tabel A F'!D40&lt;5,'Tabel A Br'!D40&lt;0.5),"-",IFERROR('Tabel A Br'!D40/'Tabel A F'!D40*100,"-"))</f>
        <v>6.0231816782140104</v>
      </c>
      <c r="E40" s="105">
        <f>IF(OR('Tabel A F'!E40&lt;5,'Tabel A Br'!E40&lt;0.5),"-",IFERROR('Tabel A Br'!E40/'Tabel A F'!E40*100,"-"))</f>
        <v>4.7170459290187896</v>
      </c>
      <c r="F40" s="105">
        <f>IF(OR('Tabel A F'!F40&lt;5,'Tabel A Br'!F40&lt;0.5),"-",IFERROR('Tabel A Br'!F40/'Tabel A F'!F40*100,"-"))</f>
        <v>6.4420092592592599</v>
      </c>
      <c r="G40" s="105">
        <f>IF(OR('Tabel A F'!G40&lt;5,'Tabel A Br'!G40&lt;0.5),"-",IFERROR('Tabel A Br'!G40/'Tabel A F'!G40*100,"-"))</f>
        <v>4.1954793388429756</v>
      </c>
      <c r="H40" s="105">
        <f>IF(OR('Tabel A F'!H40&lt;5,'Tabel A Br'!H40&lt;0.5),"-",IFERROR('Tabel A Br'!H40/'Tabel A F'!H40*100,"-"))</f>
        <v>6.3590775948103788</v>
      </c>
      <c r="I40" s="105">
        <f>IF(OR('Tabel A F'!I40&lt;5,'Tabel A Br'!I40&lt;0.5),"-",IFERROR('Tabel A Br'!I40/'Tabel A F'!I40*100,"-"))</f>
        <v>16.645823529411764</v>
      </c>
      <c r="K40" s="105">
        <f>IF(OR('Tabel A F'!K40&lt;5,'Tabel A Br'!K40&lt;0.5),"-",IFERROR('Tabel A Br'!K40/'Tabel A F'!K40*100,"-"))</f>
        <v>6.0333911605134318</v>
      </c>
    </row>
    <row r="41" spans="1:11" ht="15.75" customHeight="1" x14ac:dyDescent="0.2">
      <c r="A41" s="50" t="s">
        <v>55</v>
      </c>
      <c r="B41" s="104">
        <f>IF(OR('Tabel A F'!B41&lt;5,'Tabel A Br'!B41&lt;0.5),"-",IFERROR('Tabel A Br'!B41/'Tabel A F'!B41*100,"-"))</f>
        <v>15.044716049382718</v>
      </c>
      <c r="C41" s="104">
        <f>IF(OR('Tabel A F'!C41&lt;5,'Tabel A Br'!C41&lt;0.5),"-",IFERROR('Tabel A Br'!C41/'Tabel A F'!C41*100,"-"))</f>
        <v>9.0121228070175441</v>
      </c>
      <c r="D41" s="104">
        <f>IF(OR('Tabel A F'!D41&lt;5,'Tabel A Br'!D41&lt;0.5),"-",IFERROR('Tabel A Br'!D41/'Tabel A F'!D41*100,"-"))</f>
        <v>6.6724026128266027</v>
      </c>
      <c r="E41" s="104">
        <f>IF(OR('Tabel A F'!E41&lt;5,'Tabel A Br'!E41&lt;0.5),"-",IFERROR('Tabel A Br'!E41/'Tabel A F'!E41*100,"-"))</f>
        <v>7.2943626373626378</v>
      </c>
      <c r="F41" s="104">
        <f>IF(OR('Tabel A F'!F41&lt;5,'Tabel A Br'!F41&lt;0.5),"-",IFERROR('Tabel A Br'!F41/'Tabel A F'!F41*100,"-"))</f>
        <v>8.4544563758389266</v>
      </c>
      <c r="G41" s="104">
        <f>IF(OR('Tabel A F'!G41&lt;5,'Tabel A Br'!G41&lt;0.5),"-",IFERROR('Tabel A Br'!G41/'Tabel A F'!G41*100,"-"))</f>
        <v>3.8405636363636364</v>
      </c>
      <c r="H41" s="104">
        <f>IF(OR('Tabel A F'!H41&lt;5,'Tabel A Br'!H41&lt;0.5),"-",IFERROR('Tabel A Br'!H41/'Tabel A F'!H41*100,"-"))</f>
        <v>5.3233783102143759</v>
      </c>
      <c r="I41" s="104" t="str">
        <f>IF(OR('Tabel A F'!I41&lt;5,'Tabel A Br'!I41&lt;0.5),"-",IFERROR('Tabel A Br'!I41/'Tabel A F'!I41*100,"-"))</f>
        <v>-</v>
      </c>
      <c r="K41" s="104">
        <f>IF(OR('Tabel A F'!K41&lt;5,'Tabel A Br'!K41&lt;0.5),"-",IFERROR('Tabel A Br'!K41/'Tabel A F'!K41*100,"-"))</f>
        <v>6.8492202048417132</v>
      </c>
    </row>
    <row r="42" spans="1:11" ht="15.75" customHeight="1" x14ac:dyDescent="0.2">
      <c r="A42" s="52" t="s">
        <v>56</v>
      </c>
      <c r="B42" s="105">
        <f>IF(OR('Tabel A F'!B42&lt;5,'Tabel A Br'!B42&lt;0.5),"-",IFERROR('Tabel A Br'!B42/'Tabel A F'!B42*100,"-"))</f>
        <v>13.258104477611941</v>
      </c>
      <c r="C42" s="105" t="str">
        <f>IF(OR('Tabel A F'!C42&lt;5,'Tabel A Br'!C42&lt;0.5),"-",IFERROR('Tabel A Br'!C42/'Tabel A F'!C42*100,"-"))</f>
        <v>-</v>
      </c>
      <c r="D42" s="105">
        <f>IF(OR('Tabel A F'!D42&lt;5,'Tabel A Br'!D42&lt;0.5),"-",IFERROR('Tabel A Br'!D42/'Tabel A F'!D42*100,"-"))</f>
        <v>6.6651828571428577</v>
      </c>
      <c r="E42" s="105">
        <f>IF(OR('Tabel A F'!E42&lt;5,'Tabel A Br'!E42&lt;0.5),"-",IFERROR('Tabel A Br'!E42/'Tabel A F'!E42*100,"-"))</f>
        <v>4.1322891566265065</v>
      </c>
      <c r="F42" s="105">
        <f>IF(OR('Tabel A F'!F42&lt;5,'Tabel A Br'!F42&lt;0.5),"-",IFERROR('Tabel A Br'!F42/'Tabel A F'!F42*100,"-"))</f>
        <v>10.168833333333334</v>
      </c>
      <c r="G42" s="105">
        <f>IF(OR('Tabel A F'!G42&lt;5,'Tabel A Br'!G42&lt;0.5),"-",IFERROR('Tabel A Br'!G42/'Tabel A F'!G42*100,"-"))</f>
        <v>3.383279069767442</v>
      </c>
      <c r="H42" s="105">
        <f>IF(OR('Tabel A F'!H42&lt;5,'Tabel A Br'!H42&lt;0.5),"-",IFERROR('Tabel A Br'!H42/'Tabel A F'!H42*100,"-"))</f>
        <v>5.5149464544138933</v>
      </c>
      <c r="I42" s="105" t="str">
        <f>IF(OR('Tabel A F'!I42&lt;5,'Tabel A Br'!I42&lt;0.5),"-",IFERROR('Tabel A Br'!I42/'Tabel A F'!I42*100,"-"))</f>
        <v>-</v>
      </c>
      <c r="K42" s="105">
        <f>IF(OR('Tabel A F'!K42&lt;5,'Tabel A Br'!K42&lt;0.5),"-",IFERROR('Tabel A Br'!K42/'Tabel A F'!K42*100,"-"))</f>
        <v>5.7415539334955401</v>
      </c>
    </row>
    <row r="43" spans="1:11" ht="15.75" customHeight="1" x14ac:dyDescent="0.2">
      <c r="A43" s="50" t="s">
        <v>57</v>
      </c>
      <c r="B43" s="104">
        <f>IF(OR('Tabel A F'!B43&lt;5,'Tabel A Br'!B43&lt;0.5),"-",IFERROR('Tabel A Br'!B43/'Tabel A F'!B43*100,"-"))</f>
        <v>9.932027932960894</v>
      </c>
      <c r="C43" s="104">
        <f>IF(OR('Tabel A F'!C43&lt;5,'Tabel A Br'!C43&lt;0.5),"-",IFERROR('Tabel A Br'!C43/'Tabel A F'!C43*100,"-"))</f>
        <v>7.6161463414634145</v>
      </c>
      <c r="D43" s="104">
        <f>IF(OR('Tabel A F'!D43&lt;5,'Tabel A Br'!D43&lt;0.5),"-",IFERROR('Tabel A Br'!D43/'Tabel A F'!D43*100,"-"))</f>
        <v>11.005951685393258</v>
      </c>
      <c r="E43" s="104">
        <f>IF(OR('Tabel A F'!E43&lt;5,'Tabel A Br'!E43&lt;0.5),"-",IFERROR('Tabel A Br'!E43/'Tabel A F'!E43*100,"-"))</f>
        <v>11.228586592178772</v>
      </c>
      <c r="F43" s="104">
        <f>IF(OR('Tabel A F'!F43&lt;5,'Tabel A Br'!F43&lt;0.5),"-",IFERROR('Tabel A Br'!F43/'Tabel A F'!F43*100,"-"))</f>
        <v>9.8516818181818184</v>
      </c>
      <c r="G43" s="104">
        <f>IF(OR('Tabel A F'!G43&lt;5,'Tabel A Br'!G43&lt;0.5),"-",IFERROR('Tabel A Br'!G43/'Tabel A F'!G43*100,"-"))</f>
        <v>6.8467158273381292</v>
      </c>
      <c r="H43" s="104">
        <f>IF(OR('Tabel A F'!H43&lt;5,'Tabel A Br'!H43&lt;0.5),"-",IFERROR('Tabel A Br'!H43/'Tabel A F'!H43*100,"-"))</f>
        <v>9.6735762955854128</v>
      </c>
      <c r="I43" s="104" t="str">
        <f>IF(OR('Tabel A F'!I43&lt;5,'Tabel A Br'!I43&lt;0.5),"-",IFERROR('Tabel A Br'!I43/'Tabel A F'!I43*100,"-"))</f>
        <v>-</v>
      </c>
      <c r="K43" s="104">
        <f>IF(OR('Tabel A F'!K43&lt;5,'Tabel A Br'!K43&lt;0.5),"-",IFERROR('Tabel A Br'!K43/'Tabel A F'!K43*100,"-"))</f>
        <v>9.6819628604382935</v>
      </c>
    </row>
    <row r="44" spans="1:11" ht="15.75" customHeight="1" x14ac:dyDescent="0.2">
      <c r="A44" s="52" t="s">
        <v>58</v>
      </c>
      <c r="B44" s="105">
        <f>IF(OR('Tabel A F'!B44&lt;5,'Tabel A Br'!B44&lt;0.5),"-",IFERROR('Tabel A Br'!B44/'Tabel A F'!B44*100,"-"))</f>
        <v>11.876088082901555</v>
      </c>
      <c r="C44" s="105">
        <f>IF(OR('Tabel A F'!C44&lt;5,'Tabel A Br'!C44&lt;0.5),"-",IFERROR('Tabel A Br'!C44/'Tabel A F'!C44*100,"-"))</f>
        <v>1.8619473684210526</v>
      </c>
      <c r="D44" s="105">
        <f>IF(OR('Tabel A F'!D44&lt;5,'Tabel A Br'!D44&lt;0.5),"-",IFERROR('Tabel A Br'!D44/'Tabel A F'!D44*100,"-"))</f>
        <v>7.2671026894865527</v>
      </c>
      <c r="E44" s="105">
        <f>IF(OR('Tabel A F'!E44&lt;5,'Tabel A Br'!E44&lt;0.5),"-",IFERROR('Tabel A Br'!E44/'Tabel A F'!E44*100,"-"))</f>
        <v>5.5004911242603551</v>
      </c>
      <c r="F44" s="105">
        <f>IF(OR('Tabel A F'!F44&lt;5,'Tabel A Br'!F44&lt;0.5),"-",IFERROR('Tabel A Br'!F44/'Tabel A F'!F44*100,"-"))</f>
        <v>6.1440714285714284</v>
      </c>
      <c r="G44" s="105">
        <f>IF(OR('Tabel A F'!G44&lt;5,'Tabel A Br'!G44&lt;0.5),"-",IFERROR('Tabel A Br'!G44/'Tabel A F'!G44*100,"-"))</f>
        <v>1.5764375000000002</v>
      </c>
      <c r="H44" s="105">
        <f>IF(OR('Tabel A F'!H44&lt;5,'Tabel A Br'!H44&lt;0.5),"-",IFERROR('Tabel A Br'!H44/'Tabel A F'!H44*100,"-"))</f>
        <v>8.2926481970096741</v>
      </c>
      <c r="I44" s="105" t="str">
        <f>IF(OR('Tabel A F'!I44&lt;5,'Tabel A Br'!I44&lt;0.5),"-",IFERROR('Tabel A Br'!I44/'Tabel A F'!I44*100,"-"))</f>
        <v>-</v>
      </c>
      <c r="K44" s="105">
        <f>IF(OR('Tabel A F'!K44&lt;5,'Tabel A Br'!K44&lt;0.5),"-",IFERROR('Tabel A Br'!K44/'Tabel A F'!K44*100,"-"))</f>
        <v>7.1811213406873149</v>
      </c>
    </row>
    <row r="45" spans="1:11" ht="15.75" customHeight="1" x14ac:dyDescent="0.2">
      <c r="A45" s="50" t="s">
        <v>59</v>
      </c>
      <c r="B45" s="104">
        <f>IF(OR('Tabel A F'!B45&lt;5,'Tabel A Br'!B45&lt;0.5),"-",IFERROR('Tabel A Br'!B45/'Tabel A F'!B45*100,"-"))</f>
        <v>5.2405976597659762</v>
      </c>
      <c r="C45" s="104">
        <f>IF(OR('Tabel A F'!C45&lt;5,'Tabel A Br'!C45&lt;0.5),"-",IFERROR('Tabel A Br'!C45/'Tabel A F'!C45*100,"-"))</f>
        <v>3.696395622895623</v>
      </c>
      <c r="D45" s="104">
        <f>IF(OR('Tabel A F'!D45&lt;5,'Tabel A Br'!D45&lt;0.5),"-",IFERROR('Tabel A Br'!D45/'Tabel A F'!D45*100,"-"))</f>
        <v>6.2862269299820461</v>
      </c>
      <c r="E45" s="104">
        <f>IF(OR('Tabel A F'!E45&lt;5,'Tabel A Br'!E45&lt;0.5),"-",IFERROR('Tabel A Br'!E45/'Tabel A F'!E45*100,"-"))</f>
        <v>2.8768538338658152</v>
      </c>
      <c r="F45" s="104">
        <f>IF(OR('Tabel A F'!F45&lt;5,'Tabel A Br'!F45&lt;0.5),"-",IFERROR('Tabel A Br'!F45/'Tabel A F'!F45*100,"-"))</f>
        <v>6.5123399176954742</v>
      </c>
      <c r="G45" s="104">
        <f>IF(OR('Tabel A F'!G45&lt;5,'Tabel A Br'!G45&lt;0.5),"-",IFERROR('Tabel A Br'!G45/'Tabel A F'!G45*100,"-"))</f>
        <v>4.7288761844598861</v>
      </c>
      <c r="H45" s="104">
        <f>IF(OR('Tabel A F'!H45&lt;5,'Tabel A Br'!H45&lt;0.5),"-",IFERROR('Tabel A Br'!H45/'Tabel A F'!H45*100,"-"))</f>
        <v>5.5070035164099123</v>
      </c>
      <c r="I45" s="104">
        <f>IF(OR('Tabel A F'!I45&lt;5,'Tabel A Br'!I45&lt;0.5),"-",IFERROR('Tabel A Br'!I45/'Tabel A F'!I45*100,"-"))</f>
        <v>4.0689880952380948</v>
      </c>
      <c r="K45" s="104">
        <f>IF(OR('Tabel A F'!K45&lt;5,'Tabel A Br'!K45&lt;0.5),"-",IFERROR('Tabel A Br'!K45/'Tabel A F'!K45*100,"-"))</f>
        <v>5.2507067469536777</v>
      </c>
    </row>
    <row r="46" spans="1:11" ht="15.75" customHeight="1" x14ac:dyDescent="0.2">
      <c r="A46" s="59"/>
      <c r="B46" s="105"/>
      <c r="C46" s="105"/>
      <c r="D46" s="105"/>
      <c r="E46" s="105"/>
      <c r="F46" s="105"/>
      <c r="G46" s="105"/>
      <c r="H46" s="105"/>
      <c r="I46" s="105"/>
      <c r="K46" s="105"/>
    </row>
    <row r="47" spans="1:11" ht="15.75" customHeight="1" x14ac:dyDescent="0.2">
      <c r="A47" s="53" t="s">
        <v>20</v>
      </c>
      <c r="B47" s="70">
        <f>IF(OR('Tabel A F'!B47&lt;5,'Tabel A Br'!B47&lt;0.5),"-",IFERROR('Tabel A Br'!B47/'Tabel A F'!B47*100,"-"))</f>
        <v>6.1119259293295958</v>
      </c>
      <c r="C47" s="70">
        <f>IF(OR('Tabel A F'!C47&lt;5,'Tabel A Br'!C47&lt;0.5),"-",IFERROR('Tabel A Br'!C47/'Tabel A F'!C47*100,"-"))</f>
        <v>3.0773622833843017</v>
      </c>
      <c r="D47" s="70">
        <f>IF(OR('Tabel A F'!D47&lt;5,'Tabel A Br'!D47&lt;0.5),"-",IFERROR('Tabel A Br'!D47/'Tabel A F'!D47*100,"-"))</f>
        <v>5.1493074751398087</v>
      </c>
      <c r="E47" s="70">
        <f>IF(OR('Tabel A F'!E47&lt;5,'Tabel A Br'!E47&lt;0.5),"-",IFERROR('Tabel A Br'!E47/'Tabel A F'!E47*100,"-"))</f>
        <v>2.9473809864871319</v>
      </c>
      <c r="F47" s="70">
        <f>IF(OR('Tabel A F'!F47&lt;5,'Tabel A Br'!F47&lt;0.5),"-",IFERROR('Tabel A Br'!F47/'Tabel A F'!F47*100,"-"))</f>
        <v>6.0768533691945636</v>
      </c>
      <c r="G47" s="70">
        <f>IF(OR('Tabel A F'!G47&lt;5,'Tabel A Br'!G47&lt;0.5),"-",IFERROR('Tabel A Br'!G47/'Tabel A F'!G47*100,"-"))</f>
        <v>3.2573884117623781</v>
      </c>
      <c r="H47" s="70">
        <f>IF(OR('Tabel A F'!H47&lt;5,'Tabel A Br'!H47&lt;0.5),"-",IFERROR('Tabel A Br'!H47/'Tabel A F'!H47*100,"-"))</f>
        <v>4.7797805140056671</v>
      </c>
      <c r="I47" s="70">
        <f>IF(OR('Tabel A F'!I47&lt;5,'Tabel A Br'!I47&lt;0.5),"-",IFERROR('Tabel A Br'!I47/'Tabel A F'!I47*100,"-"))</f>
        <v>4.8065365168539342</v>
      </c>
      <c r="J47" s="85"/>
      <c r="K47" s="70">
        <f>IF(OR('Tabel A F'!K47&lt;5,'Tabel A Br'!K47&lt;0.5),"-",IFERROR('Tabel A Br'!K47/'Tabel A F'!K47*100,"-"))</f>
        <v>4.6711506047011522</v>
      </c>
    </row>
    <row r="48" spans="1:11" ht="15.75" customHeight="1" x14ac:dyDescent="0.2">
      <c r="B48" s="85"/>
      <c r="C48" s="85"/>
      <c r="D48" s="85"/>
      <c r="E48" s="85"/>
      <c r="F48" s="85"/>
      <c r="G48" s="85"/>
      <c r="H48" s="85"/>
      <c r="I48" s="85"/>
      <c r="K48" s="85"/>
    </row>
    <row r="49" spans="1:11" ht="15.75" customHeight="1" x14ac:dyDescent="0.2">
      <c r="A49" s="35" t="s">
        <v>60</v>
      </c>
      <c r="B49" s="68">
        <f>IF(OR('Tabel A F'!B49&lt;5,'Tabel A Br'!B49&lt;0.5),"-",IFERROR('Tabel A Br'!B49/'Tabel A F'!B49*100,"-"))</f>
        <v>3.437015689981096</v>
      </c>
      <c r="C49" s="68">
        <f>IF(OR('Tabel A F'!C49&lt;5,'Tabel A Br'!C49&lt;0.5),"-",IFERROR('Tabel A Br'!C49/'Tabel A F'!C49*100,"-"))</f>
        <v>1.9442892885066458</v>
      </c>
      <c r="D49" s="68">
        <f>IF(OR('Tabel A F'!D49&lt;5,'Tabel A Br'!D49&lt;0.5),"-",IFERROR('Tabel A Br'!D49/'Tabel A F'!D49*100,"-"))</f>
        <v>2.3448634008478568</v>
      </c>
      <c r="E49" s="68">
        <f>IF(OR('Tabel A F'!E49&lt;5,'Tabel A Br'!E49&lt;0.5),"-",IFERROR('Tabel A Br'!E49/'Tabel A F'!E49*100,"-"))</f>
        <v>1.7740821962847282</v>
      </c>
      <c r="F49" s="68">
        <f>IF(OR('Tabel A F'!F49&lt;5,'Tabel A Br'!F49&lt;0.5),"-",IFERROR('Tabel A Br'!F49/'Tabel A F'!F49*100,"-"))</f>
        <v>3.3301529465718871</v>
      </c>
      <c r="G49" s="68">
        <f>IF(OR('Tabel A F'!G49&lt;5,'Tabel A Br'!G49&lt;0.5),"-",IFERROR('Tabel A Br'!G49/'Tabel A F'!G49*100,"-"))</f>
        <v>1.5820510083036774</v>
      </c>
      <c r="H49" s="68">
        <f>IF(OR('Tabel A F'!H49&lt;5,'Tabel A Br'!H49&lt;0.5),"-",IFERROR('Tabel A Br'!H49/'Tabel A F'!H49*100,"-"))</f>
        <v>2.5744144054747649</v>
      </c>
      <c r="I49" s="68">
        <f>IF(OR('Tabel A F'!I49&lt;5,'Tabel A Br'!I49&lt;0.5),"-",IFERROR('Tabel A Br'!I49/'Tabel A F'!I49*100,"-"))</f>
        <v>5.1536701030927832</v>
      </c>
      <c r="K49" s="68">
        <f>IF(OR('Tabel A F'!K49&lt;5,'Tabel A Br'!K49&lt;0.5),"-",IFERROR('Tabel A Br'!K49/'Tabel A F'!K49*100,"-"))</f>
        <v>2.4494727988878591</v>
      </c>
    </row>
    <row r="50" spans="1:11" ht="15.75" customHeight="1" x14ac:dyDescent="0.2">
      <c r="A50" s="38" t="s">
        <v>61</v>
      </c>
      <c r="B50" s="116">
        <f>IF(OR('Tabel A F'!B50&lt;5,'Tabel A Br'!B50&lt;0.5),"-",IFERROR('Tabel A Br'!B50/'Tabel A F'!B50*100,"-"))</f>
        <v>8.0232169040392254</v>
      </c>
      <c r="C50" s="116">
        <f>IF(OR('Tabel A F'!C50&lt;5,'Tabel A Br'!C50&lt;0.5),"-",IFERROR('Tabel A Br'!C50/'Tabel A F'!C50*100,"-"))</f>
        <v>5.089721719457013</v>
      </c>
      <c r="D50" s="116">
        <f>IF(OR('Tabel A F'!D50&lt;5,'Tabel A Br'!D50&lt;0.5),"-",IFERROR('Tabel A Br'!D50/'Tabel A F'!D50*100,"-"))</f>
        <v>7.3048123912011391</v>
      </c>
      <c r="E50" s="116">
        <f>IF(OR('Tabel A F'!E50&lt;5,'Tabel A Br'!E50&lt;0.5),"-",IFERROR('Tabel A Br'!E50/'Tabel A F'!E50*100,"-"))</f>
        <v>4.8505669524091051</v>
      </c>
      <c r="F50" s="116">
        <f>IF(OR('Tabel A F'!F50&lt;5,'Tabel A Br'!F50&lt;0.5),"-",IFERROR('Tabel A Br'!F50/'Tabel A F'!F50*100,"-"))</f>
        <v>7.5795306332236843</v>
      </c>
      <c r="G50" s="116">
        <f>IF(OR('Tabel A F'!G50&lt;5,'Tabel A Br'!G50&lt;0.5),"-",IFERROR('Tabel A Br'!G50/'Tabel A F'!G50*100,"-"))</f>
        <v>4.8366708087186803</v>
      </c>
      <c r="H50" s="116">
        <f>IF(OR('Tabel A F'!H50&lt;5,'Tabel A Br'!H50&lt;0.5),"-",IFERROR('Tabel A Br'!H50/'Tabel A F'!H50*100,"-"))</f>
        <v>6.8864145042839651</v>
      </c>
      <c r="I50" s="116">
        <f>IF(OR('Tabel A F'!I50&lt;5,'Tabel A Br'!I50&lt;0.5),"-",IFERROR('Tabel A Br'!I50/'Tabel A F'!I50*100,"-"))</f>
        <v>8.2228952879581154</v>
      </c>
      <c r="K50" s="116">
        <f>IF(OR('Tabel A F'!K50&lt;5,'Tabel A Br'!K50&lt;0.5),"-",IFERROR('Tabel A Br'!K50/'Tabel A F'!K50*100,"-"))</f>
        <v>6.7017909771683941</v>
      </c>
    </row>
    <row r="51" spans="1:11" ht="15.75" customHeight="1" x14ac:dyDescent="0.2">
      <c r="A51" s="35" t="s">
        <v>62</v>
      </c>
      <c r="B51" s="68">
        <f>IF(OR('Tabel A F'!B51&lt;5,'Tabel A Br'!B51&lt;0.5),"-",IFERROR('Tabel A Br'!B51/'Tabel A F'!B51*100,"-"))</f>
        <v>6.3187857438016524</v>
      </c>
      <c r="C51" s="68">
        <f>IF(OR('Tabel A F'!C51&lt;5,'Tabel A Br'!C51&lt;0.5),"-",IFERROR('Tabel A Br'!C51/'Tabel A F'!C51*100,"-"))</f>
        <v>3.2638484565014032</v>
      </c>
      <c r="D51" s="68">
        <f>IF(OR('Tabel A F'!D51&lt;5,'Tabel A Br'!D51&lt;0.5),"-",IFERROR('Tabel A Br'!D51/'Tabel A F'!D51*100,"-"))</f>
        <v>4.570853632325548</v>
      </c>
      <c r="E51" s="68">
        <f>IF(OR('Tabel A F'!E51&lt;5,'Tabel A Br'!E51&lt;0.5),"-",IFERROR('Tabel A Br'!E51/'Tabel A F'!E51*100,"-"))</f>
        <v>3.1392848812994583</v>
      </c>
      <c r="F51" s="68">
        <f>IF(OR('Tabel A F'!F51&lt;5,'Tabel A Br'!F51&lt;0.5),"-",IFERROR('Tabel A Br'!F51/'Tabel A F'!F51*100,"-"))</f>
        <v>6.4901031399912767</v>
      </c>
      <c r="G51" s="68">
        <f>IF(OR('Tabel A F'!G51&lt;5,'Tabel A Br'!G51&lt;0.5),"-",IFERROR('Tabel A Br'!G51/'Tabel A F'!G51*100,"-"))</f>
        <v>3.2667948240866038</v>
      </c>
      <c r="H51" s="68">
        <f>IF(OR('Tabel A F'!H51&lt;5,'Tabel A Br'!H51&lt;0.5),"-",IFERROR('Tabel A Br'!H51/'Tabel A F'!H51*100,"-"))</f>
        <v>3.8041365295600795</v>
      </c>
      <c r="I51" s="68">
        <f>IF(OR('Tabel A F'!I51&lt;5,'Tabel A Br'!I51&lt;0.5),"-",IFERROR('Tabel A Br'!I51/'Tabel A F'!I51*100,"-"))</f>
        <v>2.3169426229508199</v>
      </c>
      <c r="K51" s="68">
        <f>IF(OR('Tabel A F'!K51&lt;5,'Tabel A Br'!K51&lt;0.5),"-",IFERROR('Tabel A Br'!K51/'Tabel A F'!K51*100,"-"))</f>
        <v>4.0596885473781761</v>
      </c>
    </row>
    <row r="52" spans="1:11" s="41" customFormat="1" ht="15" x14ac:dyDescent="0.2">
      <c r="A52" s="44" t="s">
        <v>63</v>
      </c>
      <c r="B52"/>
      <c r="C52"/>
      <c r="D52"/>
      <c r="E52"/>
      <c r="F52"/>
      <c r="G52"/>
      <c r="H52"/>
      <c r="I52"/>
      <c r="J52"/>
      <c r="K52"/>
    </row>
    <row r="53" spans="1:11" s="41" customFormat="1" ht="15" x14ac:dyDescent="0.2">
      <c r="K53"/>
    </row>
    <row r="54" spans="1:11" s="41" customFormat="1" ht="15" x14ac:dyDescent="0.2"/>
    <row r="57" spans="1:11" s="44" customFormat="1" ht="11.25" x14ac:dyDescent="0.2"/>
    <row r="59" spans="1:11" x14ac:dyDescent="0.2">
      <c r="B59" s="49"/>
      <c r="C59" s="49"/>
      <c r="D59" s="49"/>
      <c r="E59" s="49"/>
      <c r="F59" s="49"/>
      <c r="G59" s="49"/>
    </row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104" spans="2:7" s="41" customFormat="1" ht="15" x14ac:dyDescent="0.2"/>
    <row r="105" spans="2:7" s="41" customFormat="1" ht="15" x14ac:dyDescent="0.2"/>
    <row r="106" spans="2:7" s="41" customFormat="1" ht="15" x14ac:dyDescent="0.2"/>
    <row r="109" spans="2:7" s="44" customFormat="1" ht="11.25" x14ac:dyDescent="0.2"/>
    <row r="111" spans="2:7" x14ac:dyDescent="0.2">
      <c r="B111" s="49"/>
      <c r="C111" s="49"/>
      <c r="D111" s="49"/>
      <c r="E111" s="49"/>
      <c r="F111" s="49"/>
    </row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6" spans="2:6" s="41" customFormat="1" ht="15" x14ac:dyDescent="0.2"/>
    <row r="157" spans="2:6" s="41" customFormat="1" ht="15" x14ac:dyDescent="0.2"/>
    <row r="158" spans="2:6" s="41" customFormat="1" ht="15" x14ac:dyDescent="0.2"/>
    <row r="161" spans="2:6" s="44" customFormat="1" ht="11.25" x14ac:dyDescent="0.2"/>
    <row r="163" spans="2:6" x14ac:dyDescent="0.2">
      <c r="B163" s="49"/>
      <c r="C163" s="49"/>
      <c r="D163" s="49"/>
      <c r="E163" s="49"/>
      <c r="F163" s="49"/>
    </row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8" spans="2:6" s="41" customFormat="1" ht="15" x14ac:dyDescent="0.2"/>
    <row r="209" spans="2:6" s="41" customFormat="1" ht="15" x14ac:dyDescent="0.2"/>
    <row r="210" spans="2:6" s="41" customFormat="1" ht="15" x14ac:dyDescent="0.2"/>
    <row r="213" spans="2:6" s="44" customFormat="1" ht="11.25" x14ac:dyDescent="0.2"/>
    <row r="216" spans="2:6" x14ac:dyDescent="0.2">
      <c r="B216" s="49"/>
      <c r="C216" s="49"/>
      <c r="D216" s="49"/>
      <c r="E216" s="49"/>
      <c r="F216" s="49"/>
    </row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60" spans="2:6" s="41" customFormat="1" ht="15" x14ac:dyDescent="0.2"/>
    <row r="261" spans="2:6" s="41" customFormat="1" ht="15" x14ac:dyDescent="0.2"/>
    <row r="262" spans="2:6" s="41" customFormat="1" ht="15" x14ac:dyDescent="0.2"/>
    <row r="265" spans="2:6" s="44" customFormat="1" ht="11.25" x14ac:dyDescent="0.2"/>
    <row r="268" spans="2:6" x14ac:dyDescent="0.2">
      <c r="B268" s="49"/>
      <c r="C268" s="49"/>
      <c r="D268" s="49"/>
      <c r="E268" s="49"/>
      <c r="F268" s="49"/>
    </row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12" spans="2:6" s="41" customFormat="1" ht="15" x14ac:dyDescent="0.2"/>
    <row r="313" spans="2:6" s="41" customFormat="1" ht="15" x14ac:dyDescent="0.2"/>
    <row r="314" spans="2:6" s="41" customFormat="1" ht="15" x14ac:dyDescent="0.2"/>
    <row r="317" spans="2:6" s="44" customFormat="1" ht="11.25" x14ac:dyDescent="0.2"/>
    <row r="320" spans="2:6" x14ac:dyDescent="0.2">
      <c r="B320" s="49"/>
      <c r="C320" s="49"/>
      <c r="D320" s="49"/>
      <c r="E320" s="49"/>
      <c r="F320" s="49"/>
    </row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64" spans="2:6" s="41" customFormat="1" ht="15" x14ac:dyDescent="0.2"/>
    <row r="365" spans="2:6" s="41" customFormat="1" ht="15" x14ac:dyDescent="0.2"/>
    <row r="366" spans="2:6" s="41" customFormat="1" ht="15" x14ac:dyDescent="0.2"/>
    <row r="369" spans="2:6" s="44" customFormat="1" ht="11.25" x14ac:dyDescent="0.2"/>
    <row r="372" spans="2:6" x14ac:dyDescent="0.2">
      <c r="B372" s="49"/>
      <c r="C372" s="49"/>
      <c r="D372" s="49"/>
      <c r="E372" s="49"/>
      <c r="F372" s="49"/>
    </row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6" spans="2:6" s="41" customFormat="1" ht="15" x14ac:dyDescent="0.2"/>
    <row r="417" spans="2:6" s="41" customFormat="1" ht="15" x14ac:dyDescent="0.2"/>
    <row r="418" spans="2:6" s="41" customFormat="1" ht="15" x14ac:dyDescent="0.2"/>
    <row r="421" spans="2:6" s="44" customFormat="1" ht="11.25" x14ac:dyDescent="0.2"/>
    <row r="424" spans="2:6" x14ac:dyDescent="0.2">
      <c r="B424" s="49"/>
      <c r="C424" s="49"/>
      <c r="D424" s="49"/>
      <c r="E424" s="49"/>
      <c r="F424" s="49"/>
    </row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s="41" customFormat="1" ht="15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s="44" customFormat="1" ht="11.25" x14ac:dyDescent="0.2"/>
    <row r="474" spans="2:6" x14ac:dyDescent="0.2">
      <c r="B474" s="49"/>
      <c r="C474" s="49"/>
      <c r="D474" s="49"/>
      <c r="E474" s="49"/>
      <c r="F474" s="49"/>
    </row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20" spans="2:6" s="41" customFormat="1" ht="15" x14ac:dyDescent="0.2"/>
    <row r="521" spans="2:6" s="41" customFormat="1" ht="15" x14ac:dyDescent="0.2"/>
    <row r="522" spans="2:6" s="41" customFormat="1" ht="15" x14ac:dyDescent="0.2"/>
    <row r="525" spans="2:6" s="44" customFormat="1" ht="11.25" x14ac:dyDescent="0.2"/>
    <row r="528" spans="2:6" x14ac:dyDescent="0.2">
      <c r="B528" s="49"/>
      <c r="C528" s="49"/>
      <c r="D528" s="49"/>
      <c r="E528" s="49"/>
      <c r="F528" s="49"/>
    </row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s="41" customFormat="1" ht="15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s="44" customFormat="1" ht="11.25" x14ac:dyDescent="0.2"/>
    <row r="578" spans="2:6" x14ac:dyDescent="0.2">
      <c r="B578" s="49"/>
      <c r="C578" s="49"/>
      <c r="D578" s="49"/>
      <c r="E578" s="49"/>
      <c r="F578" s="49"/>
    </row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24" spans="2:6" s="41" customFormat="1" ht="15" x14ac:dyDescent="0.2"/>
    <row r="625" spans="2:6" s="41" customFormat="1" ht="15" x14ac:dyDescent="0.2"/>
    <row r="626" spans="2:6" s="41" customFormat="1" ht="15" x14ac:dyDescent="0.2"/>
    <row r="629" spans="2:6" s="44" customFormat="1" ht="11.25" x14ac:dyDescent="0.2"/>
    <row r="632" spans="2:6" x14ac:dyDescent="0.2">
      <c r="B632" s="49"/>
      <c r="C632" s="49"/>
      <c r="D632" s="49"/>
      <c r="E632" s="49"/>
      <c r="F632" s="49"/>
    </row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6" spans="2:6" s="41" customFormat="1" ht="15" x14ac:dyDescent="0.2"/>
    <row r="677" spans="2:6" s="41" customFormat="1" ht="15" x14ac:dyDescent="0.2"/>
    <row r="678" spans="2:6" s="41" customFormat="1" ht="15" x14ac:dyDescent="0.2"/>
    <row r="681" spans="2:6" s="44" customFormat="1" ht="11.25" x14ac:dyDescent="0.2"/>
    <row r="684" spans="2:6" x14ac:dyDescent="0.2">
      <c r="B684" s="49"/>
      <c r="C684" s="49"/>
      <c r="D684" s="49"/>
      <c r="E684" s="49"/>
      <c r="F684" s="49"/>
    </row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8" spans="2:6" s="41" customFormat="1" ht="15" x14ac:dyDescent="0.2"/>
    <row r="729" spans="2:6" s="41" customFormat="1" ht="15" x14ac:dyDescent="0.2"/>
    <row r="730" spans="2:6" s="41" customFormat="1" ht="15" x14ac:dyDescent="0.2"/>
    <row r="733" spans="2:6" s="44" customFormat="1" ht="11.25" x14ac:dyDescent="0.2"/>
    <row r="736" spans="2:6" x14ac:dyDescent="0.2">
      <c r="B736" s="49"/>
      <c r="C736" s="49"/>
      <c r="D736" s="49"/>
      <c r="E736" s="49"/>
      <c r="F736" s="49"/>
    </row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2"/>
  <dimension ref="A2:Z52"/>
  <sheetViews>
    <sheetView showGridLines="0" workbookViewId="0">
      <selection activeCell="A3" sqref="A3:L3"/>
    </sheetView>
  </sheetViews>
  <sheetFormatPr defaultRowHeight="12.75" x14ac:dyDescent="0.2"/>
  <cols>
    <col min="1" max="1" width="17.140625" customWidth="1"/>
    <col min="2" max="5" width="9.7109375" customWidth="1"/>
    <col min="6" max="6" width="1.140625" customWidth="1"/>
    <col min="7" max="10" width="9.7109375" customWidth="1"/>
    <col min="11" max="11" width="1.140625" customWidth="1"/>
    <col min="12" max="12" width="9.7109375" customWidth="1"/>
    <col min="17" max="17" width="9.140625" customWidth="1"/>
    <col min="18" max="23" width="9.140625" hidden="1" customWidth="1"/>
    <col min="24" max="24" width="9.42578125" hidden="1" customWidth="1"/>
    <col min="25" max="25" width="15.42578125" hidden="1" customWidth="1"/>
    <col min="26" max="26" width="25.5703125" hidden="1" customWidth="1"/>
    <col min="27" max="27" width="9.140625" customWidth="1"/>
  </cols>
  <sheetData>
    <row r="2" spans="1:26" ht="15.75" x14ac:dyDescent="0.25">
      <c r="A2" s="33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6" ht="15.75" x14ac:dyDescent="0.2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26" ht="15.75" x14ac:dyDescent="0.25">
      <c r="A4" s="3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ht="17.25" customHeight="1" x14ac:dyDescent="0.2">
      <c r="A5" s="44"/>
      <c r="B5" s="136" t="s">
        <v>219</v>
      </c>
      <c r="C5" s="136"/>
      <c r="D5" s="136"/>
      <c r="E5" s="136"/>
      <c r="G5" s="136" t="s">
        <v>195</v>
      </c>
      <c r="H5" s="136"/>
      <c r="I5" s="136"/>
      <c r="J5" s="136"/>
      <c r="Y5" t="s">
        <v>172</v>
      </c>
      <c r="Z5" t="s">
        <v>173</v>
      </c>
    </row>
    <row r="6" spans="1:26" ht="15.75" customHeight="1" x14ac:dyDescent="0.2">
      <c r="A6" s="44"/>
      <c r="B6" s="47" t="s">
        <v>96</v>
      </c>
      <c r="C6" s="47" t="s">
        <v>97</v>
      </c>
      <c r="D6" s="47" t="s">
        <v>98</v>
      </c>
      <c r="E6" s="47" t="s">
        <v>99</v>
      </c>
      <c r="F6" s="47"/>
      <c r="G6" s="47" t="s">
        <v>96</v>
      </c>
      <c r="H6" s="47" t="s">
        <v>97</v>
      </c>
      <c r="I6" s="47" t="s">
        <v>98</v>
      </c>
      <c r="J6" s="47" t="s">
        <v>99</v>
      </c>
      <c r="K6" s="44"/>
      <c r="L6" s="47" t="s">
        <v>176</v>
      </c>
      <c r="T6" s="47" t="s">
        <v>96</v>
      </c>
      <c r="U6" s="47" t="s">
        <v>97</v>
      </c>
      <c r="V6" s="47" t="s">
        <v>98</v>
      </c>
      <c r="W6" s="47" t="s">
        <v>99</v>
      </c>
      <c r="X6" s="66" t="s">
        <v>100</v>
      </c>
      <c r="Y6" s="66" t="s">
        <v>100</v>
      </c>
      <c r="Z6" t="s">
        <v>165</v>
      </c>
    </row>
    <row r="7" spans="1:26" ht="15.75" hidden="1" customHeight="1" x14ac:dyDescent="0.2">
      <c r="A7" s="44"/>
      <c r="B7" s="66"/>
      <c r="C7" s="66"/>
      <c r="D7" s="66"/>
      <c r="E7" s="66"/>
      <c r="F7" s="47"/>
      <c r="G7" s="47"/>
      <c r="H7" s="47"/>
      <c r="I7" s="47"/>
      <c r="J7" s="47"/>
      <c r="K7" s="44"/>
      <c r="L7" s="47"/>
      <c r="S7" s="47"/>
      <c r="T7" s="47"/>
      <c r="U7" s="47"/>
      <c r="V7" s="47"/>
      <c r="W7" s="44"/>
      <c r="X7" s="66" t="s">
        <v>101</v>
      </c>
      <c r="Y7" s="66" t="s">
        <v>101</v>
      </c>
      <c r="Z7" t="s">
        <v>166</v>
      </c>
    </row>
    <row r="8" spans="1:26" ht="3.75" customHeight="1" x14ac:dyDescent="0.2">
      <c r="A8" s="44"/>
      <c r="B8" s="66"/>
      <c r="C8" s="47"/>
      <c r="D8" s="47"/>
      <c r="E8" s="47"/>
      <c r="F8" s="47"/>
      <c r="G8" s="47"/>
      <c r="H8" s="47"/>
      <c r="I8" s="47"/>
      <c r="J8" s="47"/>
      <c r="K8" s="47"/>
      <c r="L8" s="47"/>
      <c r="R8" s="51"/>
      <c r="S8" s="51"/>
      <c r="T8" s="51"/>
      <c r="U8" s="51"/>
      <c r="V8" s="51"/>
      <c r="W8" s="51"/>
      <c r="X8" s="51"/>
      <c r="Y8" s="51"/>
      <c r="Z8" s="51"/>
    </row>
    <row r="9" spans="1:26" ht="15.75" customHeight="1" x14ac:dyDescent="0.2">
      <c r="A9" s="50" t="s">
        <v>229</v>
      </c>
      <c r="B9" s="57">
        <v>205.90531999999999</v>
      </c>
      <c r="C9" s="57">
        <v>68.744460000000004</v>
      </c>
      <c r="D9" s="108">
        <v>114.27244</v>
      </c>
      <c r="E9" s="57">
        <v>48.726999999999997</v>
      </c>
      <c r="F9" s="58"/>
      <c r="G9" s="62">
        <f>IF(OR('Tabel B1'!T9&lt;5,'Tabel B1'!B9&lt;0.5),"-",IFERROR('Tabel B1'!B9/'Tabel B1'!T9*100,"-"))</f>
        <v>3.6334095641432853</v>
      </c>
      <c r="H9" s="62">
        <f>IF(OR('Tabel B1'!U9&lt;5,'Tabel B1'!C9&lt;0.5),"-",IFERROR('Tabel B1'!C9/'Tabel B1'!U9*100,"-"))</f>
        <v>3.3193848382423949</v>
      </c>
      <c r="I9" s="62">
        <f>IF(OR('Tabel B1'!V9&lt;5,'Tabel B1'!D9&lt;0.5),"-",IFERROR('Tabel B1'!D9/'Tabel B1'!V9*100,"-"))</f>
        <v>4.1629304189435343</v>
      </c>
      <c r="J9" s="62">
        <f>IF(OR('Tabel B1'!W9&lt;5,'Tabel B1'!E9&lt;0.5),"-",IFERROR('Tabel B1'!E9/'Tabel B1'!W9*100,"-"))</f>
        <v>5.8566105769230763</v>
      </c>
      <c r="K9" s="58"/>
      <c r="L9" s="62">
        <f>IF(OR('Tabel B1'!X9&lt;5,'Tabel B1'!Z9&lt;0.5),"-",IFERROR('Tabel B1'!Z9/'Tabel B1'!X9*100,"-"))</f>
        <v>2.5527729449838188</v>
      </c>
      <c r="R9" s="50" t="s">
        <v>24</v>
      </c>
      <c r="S9" s="51"/>
      <c r="T9" s="57">
        <v>5667</v>
      </c>
      <c r="U9" s="57">
        <v>2071</v>
      </c>
      <c r="V9" s="108">
        <v>2745</v>
      </c>
      <c r="W9" s="57">
        <v>832</v>
      </c>
      <c r="X9" s="57">
        <v>30900</v>
      </c>
      <c r="Y9" s="57">
        <v>1066</v>
      </c>
      <c r="Z9" s="108">
        <v>788.80683999999997</v>
      </c>
    </row>
    <row r="10" spans="1:26" ht="15.75" customHeight="1" x14ac:dyDescent="0.2">
      <c r="A10" s="52" t="s">
        <v>230</v>
      </c>
      <c r="B10" s="58">
        <v>122.85037</v>
      </c>
      <c r="C10" s="58">
        <v>80.426000000000002</v>
      </c>
      <c r="D10" s="113">
        <v>37.157739999999997</v>
      </c>
      <c r="E10" s="58">
        <v>67.896839999999997</v>
      </c>
      <c r="F10" s="58"/>
      <c r="G10" s="63">
        <f>IF(OR('Tabel B1'!T10&lt;5,'Tabel B1'!B10&lt;0.5),"-",IFERROR('Tabel B1'!B10/'Tabel B1'!T10*100,"-"))</f>
        <v>3.880302274162982</v>
      </c>
      <c r="H10" s="63">
        <f>IF(OR('Tabel B1'!U10&lt;5,'Tabel B1'!C10&lt;0.5),"-",IFERROR('Tabel B1'!C10/'Tabel B1'!U10*100,"-"))</f>
        <v>2.742107057620184</v>
      </c>
      <c r="I10" s="63">
        <f>IF(OR('Tabel B1'!V10&lt;5,'Tabel B1'!D10&lt;0.5),"-",IFERROR('Tabel B1'!D10/'Tabel B1'!V10*100,"-"))</f>
        <v>4.8763438320209973</v>
      </c>
      <c r="J10" s="63">
        <f>IF(OR('Tabel B1'!W10&lt;5,'Tabel B1'!E10&lt;0.5),"-",IFERROR('Tabel B1'!E10/'Tabel B1'!W10*100,"-"))</f>
        <v>4.0009923394225098</v>
      </c>
      <c r="K10" s="58"/>
      <c r="L10" s="63">
        <f>IF(OR('Tabel B1'!X10&lt;5,'Tabel B1'!Z10&lt;0.5),"-",IFERROR('Tabel B1'!Z10/'Tabel B1'!X10*100,"-"))</f>
        <v>2.3551473108747047</v>
      </c>
      <c r="R10" s="52" t="s">
        <v>25</v>
      </c>
      <c r="S10" s="51"/>
      <c r="T10" s="58">
        <v>3166</v>
      </c>
      <c r="U10" s="58">
        <v>2933</v>
      </c>
      <c r="V10" s="113">
        <v>762</v>
      </c>
      <c r="W10" s="58">
        <v>1697</v>
      </c>
      <c r="X10" s="58">
        <v>33840</v>
      </c>
      <c r="Y10" s="58">
        <v>921</v>
      </c>
      <c r="Z10" s="113">
        <v>796.98185000000001</v>
      </c>
    </row>
    <row r="11" spans="1:26" ht="15.75" customHeight="1" x14ac:dyDescent="0.2">
      <c r="A11" s="50" t="s">
        <v>231</v>
      </c>
      <c r="B11" s="57">
        <v>426.88081</v>
      </c>
      <c r="C11" s="57">
        <v>165.48742999999999</v>
      </c>
      <c r="D11" s="108">
        <v>129.46735000000001</v>
      </c>
      <c r="E11" s="57">
        <v>113.71484</v>
      </c>
      <c r="F11" s="58"/>
      <c r="G11" s="62">
        <f>IF(OR('Tabel B1'!T11&lt;5,'Tabel B1'!B11&lt;0.5),"-",IFERROR('Tabel B1'!B11/'Tabel B1'!T11*100,"-"))</f>
        <v>8.6099396934247672</v>
      </c>
      <c r="H11" s="62">
        <f>IF(OR('Tabel B1'!U11&lt;5,'Tabel B1'!C11&lt;0.5),"-",IFERROR('Tabel B1'!C11/'Tabel B1'!U11*100,"-"))</f>
        <v>9.047973209404045</v>
      </c>
      <c r="I11" s="62">
        <f>IF(OR('Tabel B1'!V11&lt;5,'Tabel B1'!D11&lt;0.5),"-",IFERROR('Tabel B1'!D11/'Tabel B1'!V11*100,"-"))</f>
        <v>11.823502283105023</v>
      </c>
      <c r="J11" s="62">
        <f>IF(OR('Tabel B1'!W11&lt;5,'Tabel B1'!E11&lt;0.5),"-",IFERROR('Tabel B1'!E11/'Tabel B1'!W11*100,"-"))</f>
        <v>13.521384066587395</v>
      </c>
      <c r="K11" s="58"/>
      <c r="L11" s="62">
        <f>IF(OR('Tabel B1'!X11&lt;5,'Tabel B1'!Z11&lt;0.5),"-",IFERROR('Tabel B1'!Z11/'Tabel B1'!X11*100,"-"))</f>
        <v>7.5571039612942243</v>
      </c>
      <c r="R11" s="50" t="s">
        <v>159</v>
      </c>
      <c r="S11" s="51"/>
      <c r="T11" s="57">
        <v>4958</v>
      </c>
      <c r="U11" s="57">
        <v>1829</v>
      </c>
      <c r="V11" s="108">
        <v>1095</v>
      </c>
      <c r="W11" s="57">
        <v>841</v>
      </c>
      <c r="X11" s="57">
        <v>16535</v>
      </c>
      <c r="Y11" s="57">
        <v>1573</v>
      </c>
      <c r="Z11" s="108">
        <v>1249.5671400000001</v>
      </c>
    </row>
    <row r="12" spans="1:26" ht="15.75" customHeight="1" x14ac:dyDescent="0.2">
      <c r="A12" s="52" t="s">
        <v>26</v>
      </c>
      <c r="B12" s="58">
        <v>1121.79006</v>
      </c>
      <c r="C12" s="58">
        <v>538.74571000000003</v>
      </c>
      <c r="D12" s="113">
        <v>181.51937000000001</v>
      </c>
      <c r="E12" s="58">
        <v>197.40785</v>
      </c>
      <c r="F12" s="58"/>
      <c r="G12" s="63">
        <f>IF(OR('Tabel B1'!T12&lt;5,'Tabel B1'!B12&lt;0.5),"-",IFERROR('Tabel B1'!B12/'Tabel B1'!T12*100,"-"))</f>
        <v>9.0715676855895193</v>
      </c>
      <c r="H12" s="63">
        <f>IF(OR('Tabel B1'!U12&lt;5,'Tabel B1'!C12&lt;0.5),"-",IFERROR('Tabel B1'!C12/'Tabel B1'!U12*100,"-"))</f>
        <v>9.7669635605511242</v>
      </c>
      <c r="I12" s="63">
        <f>IF(OR('Tabel B1'!V12&lt;5,'Tabel B1'!D12&lt;0.5),"-",IFERROR('Tabel B1'!D12/'Tabel B1'!V12*100,"-"))</f>
        <v>9.2753893714869715</v>
      </c>
      <c r="J12" s="63">
        <f>IF(OR('Tabel B1'!W12&lt;5,'Tabel B1'!E12&lt;0.5),"-",IFERROR('Tabel B1'!E12/'Tabel B1'!W12*100,"-"))</f>
        <v>9.4543989463601523</v>
      </c>
      <c r="K12" s="58"/>
      <c r="L12" s="63">
        <f>IF(OR('Tabel B1'!X12&lt;5,'Tabel B1'!Z12&lt;0.5),"-",IFERROR('Tabel B1'!Z12/'Tabel B1'!X12*100,"-"))</f>
        <v>7.6246533554636216</v>
      </c>
      <c r="R12" s="52" t="s">
        <v>26</v>
      </c>
      <c r="S12" s="51"/>
      <c r="T12" s="58">
        <v>12366</v>
      </c>
      <c r="U12" s="58">
        <v>5516</v>
      </c>
      <c r="V12" s="113">
        <v>1957</v>
      </c>
      <c r="W12" s="58">
        <v>2088</v>
      </c>
      <c r="X12" s="58">
        <v>40367</v>
      </c>
      <c r="Y12" s="58">
        <v>3725</v>
      </c>
      <c r="Z12" s="113">
        <v>3077.8438200000001</v>
      </c>
    </row>
    <row r="13" spans="1:26" ht="15.75" customHeight="1" x14ac:dyDescent="0.2">
      <c r="A13" s="50" t="s">
        <v>27</v>
      </c>
      <c r="B13" s="57">
        <v>137.01428000000001</v>
      </c>
      <c r="C13" s="57">
        <v>64.632940000000005</v>
      </c>
      <c r="D13" s="108">
        <v>22.591529999999999</v>
      </c>
      <c r="E13" s="57">
        <v>36.140459999999997</v>
      </c>
      <c r="F13" s="58"/>
      <c r="G13" s="62">
        <f>IF(OR('Tabel B1'!T13&lt;5,'Tabel B1'!B13&lt;0.5),"-",IFERROR('Tabel B1'!B13/'Tabel B1'!T13*100,"-"))</f>
        <v>4.3802519181585682</v>
      </c>
      <c r="H13" s="62">
        <f>IF(OR('Tabel B1'!U13&lt;5,'Tabel B1'!C13&lt;0.5),"-",IFERROR('Tabel B1'!C13/'Tabel B1'!U13*100,"-"))</f>
        <v>3.5571238304898189</v>
      </c>
      <c r="I13" s="62">
        <f>IF(OR('Tabel B1'!V13&lt;5,'Tabel B1'!D13&lt;0.5),"-",IFERROR('Tabel B1'!D13/'Tabel B1'!V13*100,"-"))</f>
        <v>5.5644162561576351</v>
      </c>
      <c r="J13" s="62">
        <f>IF(OR('Tabel B1'!W13&lt;5,'Tabel B1'!E13&lt;0.5),"-",IFERROR('Tabel B1'!E13/'Tabel B1'!W13*100,"-"))</f>
        <v>4.9575390946502056</v>
      </c>
      <c r="K13" s="58"/>
      <c r="L13" s="62">
        <f>IF(OR('Tabel B1'!X13&lt;5,'Tabel B1'!Z13&lt;0.5),"-",IFERROR('Tabel B1'!Z13/'Tabel B1'!X13*100,"-"))</f>
        <v>3.210757281553398</v>
      </c>
      <c r="R13" s="50" t="s">
        <v>27</v>
      </c>
      <c r="S13" s="51"/>
      <c r="T13" s="57">
        <v>3128</v>
      </c>
      <c r="U13" s="57">
        <v>1817</v>
      </c>
      <c r="V13" s="108">
        <v>406</v>
      </c>
      <c r="W13" s="57">
        <v>729</v>
      </c>
      <c r="X13" s="57">
        <v>14935</v>
      </c>
      <c r="Y13" s="57">
        <v>570</v>
      </c>
      <c r="Z13" s="108">
        <v>479.52659999999997</v>
      </c>
    </row>
    <row r="14" spans="1:26" ht="15.75" customHeight="1" x14ac:dyDescent="0.2">
      <c r="A14" s="52" t="s">
        <v>28</v>
      </c>
      <c r="B14" s="58">
        <v>32.327080000000002</v>
      </c>
      <c r="C14" s="58">
        <v>17.800789999999999</v>
      </c>
      <c r="D14" s="113">
        <v>0.99980999999999998</v>
      </c>
      <c r="E14" s="58">
        <v>5.6296400000000002</v>
      </c>
      <c r="F14" s="58"/>
      <c r="G14" s="63">
        <f>IF(OR('Tabel B1'!T14&lt;5,'Tabel B1'!B14&lt;0.5),"-",IFERROR('Tabel B1'!B14/'Tabel B1'!T14*100,"-"))</f>
        <v>5.1394403815580292</v>
      </c>
      <c r="H14" s="63">
        <f>IF(OR('Tabel B1'!U14&lt;5,'Tabel B1'!C14&lt;0.5),"-",IFERROR('Tabel B1'!C14/'Tabel B1'!U14*100,"-"))</f>
        <v>4.6116036269430047</v>
      </c>
      <c r="I14" s="63">
        <f>IF(OR('Tabel B1'!V14&lt;5,'Tabel B1'!D14&lt;0.5),"-",IFERROR('Tabel B1'!D14/'Tabel B1'!V14*100,"-"))</f>
        <v>1.6663500000000002</v>
      </c>
      <c r="J14" s="63">
        <f>IF(OR('Tabel B1'!W14&lt;5,'Tabel B1'!E14&lt;0.5),"-",IFERROR('Tabel B1'!E14/'Tabel B1'!W14*100,"-"))</f>
        <v>5.0264642857142858</v>
      </c>
      <c r="K14" s="58"/>
      <c r="L14" s="63">
        <f>IF(OR('Tabel B1'!X14&lt;5,'Tabel B1'!Z14&lt;0.5),"-",IFERROR('Tabel B1'!Z14/'Tabel B1'!X14*100,"-"))</f>
        <v>4.21126064516129</v>
      </c>
      <c r="R14" s="52" t="s">
        <v>28</v>
      </c>
      <c r="S14" s="51"/>
      <c r="T14" s="58">
        <v>629</v>
      </c>
      <c r="U14" s="58">
        <v>386</v>
      </c>
      <c r="V14" s="113">
        <v>60</v>
      </c>
      <c r="W14" s="58">
        <v>112</v>
      </c>
      <c r="X14" s="58">
        <v>2325</v>
      </c>
      <c r="Y14" s="58">
        <v>113</v>
      </c>
      <c r="Z14" s="113">
        <v>97.911810000000003</v>
      </c>
    </row>
    <row r="15" spans="1:26" ht="15.75" customHeight="1" x14ac:dyDescent="0.2">
      <c r="A15" s="50" t="s">
        <v>29</v>
      </c>
      <c r="B15" s="57">
        <v>278.20931999999999</v>
      </c>
      <c r="C15" s="57">
        <v>70.972369999999998</v>
      </c>
      <c r="D15" s="108">
        <v>47.34111</v>
      </c>
      <c r="E15" s="57">
        <v>15.36581</v>
      </c>
      <c r="F15" s="58"/>
      <c r="G15" s="62">
        <f>IF(OR('Tabel B1'!T15&lt;5,'Tabel B1'!B15&lt;0.5),"-",IFERROR('Tabel B1'!B15/'Tabel B1'!T15*100,"-"))</f>
        <v>13.043099859353024</v>
      </c>
      <c r="H15" s="62">
        <f>IF(OR('Tabel B1'!U15&lt;5,'Tabel B1'!C15&lt;0.5),"-",IFERROR('Tabel B1'!C15/'Tabel B1'!U15*100,"-"))</f>
        <v>14.194473999999998</v>
      </c>
      <c r="I15" s="62">
        <f>IF(OR('Tabel B1'!V15&lt;5,'Tabel B1'!D15&lt;0.5),"-",IFERROR('Tabel B1'!D15/'Tabel B1'!V15*100,"-"))</f>
        <v>18.936443999999998</v>
      </c>
      <c r="J15" s="62">
        <f>IF(OR('Tabel B1'!W15&lt;5,'Tabel B1'!E15&lt;0.5),"-",IFERROR('Tabel B1'!E15/'Tabel B1'!W15*100,"-"))</f>
        <v>15.36581</v>
      </c>
      <c r="K15" s="58"/>
      <c r="L15" s="62">
        <f>IF(OR('Tabel B1'!X15&lt;5,'Tabel B1'!Z15&lt;0.5),"-",IFERROR('Tabel B1'!Z15/'Tabel B1'!X15*100,"-"))</f>
        <v>11.695313951011716</v>
      </c>
      <c r="R15" s="50" t="s">
        <v>29</v>
      </c>
      <c r="S15" s="51"/>
      <c r="T15" s="57">
        <v>2133</v>
      </c>
      <c r="U15" s="57">
        <v>500</v>
      </c>
      <c r="V15" s="108">
        <v>250</v>
      </c>
      <c r="W15" s="57">
        <v>100</v>
      </c>
      <c r="X15" s="57">
        <v>4695</v>
      </c>
      <c r="Y15" s="57">
        <v>669</v>
      </c>
      <c r="Z15" s="108">
        <v>549.09499000000005</v>
      </c>
    </row>
    <row r="16" spans="1:26" ht="15.75" customHeight="1" x14ac:dyDescent="0.2">
      <c r="A16" s="52" t="s">
        <v>30</v>
      </c>
      <c r="B16" s="58">
        <v>73.381780000000006</v>
      </c>
      <c r="C16" s="58">
        <v>29.52535</v>
      </c>
      <c r="D16" s="113">
        <v>13.84707</v>
      </c>
      <c r="E16" s="58">
        <v>7.5488099999999996</v>
      </c>
      <c r="F16" s="58"/>
      <c r="G16" s="63">
        <f>IF(OR('Tabel B1'!T16&lt;5,'Tabel B1'!B16&lt;0.5),"-",IFERROR('Tabel B1'!B16/'Tabel B1'!T16*100,"-"))</f>
        <v>8.2730304396843302</v>
      </c>
      <c r="H16" s="63">
        <f>IF(OR('Tabel B1'!U16&lt;5,'Tabel B1'!C16&lt;0.5),"-",IFERROR('Tabel B1'!C16/'Tabel B1'!U16*100,"-"))</f>
        <v>8.1337052341597804</v>
      </c>
      <c r="I16" s="63">
        <f>IF(OR('Tabel B1'!V16&lt;5,'Tabel B1'!D16&lt;0.5),"-",IFERROR('Tabel B1'!D16/'Tabel B1'!V16*100,"-"))</f>
        <v>11.350057377049181</v>
      </c>
      <c r="J16" s="63">
        <f>IF(OR('Tabel B1'!W16&lt;5,'Tabel B1'!E16&lt;0.5),"-",IFERROR('Tabel B1'!E16/'Tabel B1'!W16*100,"-"))</f>
        <v>5.6757969924812022</v>
      </c>
      <c r="K16" s="58"/>
      <c r="L16" s="63">
        <f>IF(OR('Tabel B1'!X16&lt;5,'Tabel B1'!Z16&lt;0.5),"-",IFERROR('Tabel B1'!Z16/'Tabel B1'!X16*100,"-"))</f>
        <v>5.8485691833590137</v>
      </c>
      <c r="R16" s="52" t="s">
        <v>30</v>
      </c>
      <c r="S16" s="51"/>
      <c r="T16" s="58">
        <v>887</v>
      </c>
      <c r="U16" s="58">
        <v>363</v>
      </c>
      <c r="V16" s="113">
        <v>122</v>
      </c>
      <c r="W16" s="58">
        <v>133</v>
      </c>
      <c r="X16" s="58">
        <v>3245</v>
      </c>
      <c r="Y16" s="58">
        <v>228</v>
      </c>
      <c r="Z16" s="113">
        <v>189.78607</v>
      </c>
    </row>
    <row r="17" spans="1:26" ht="15.75" hidden="1" customHeight="1" x14ac:dyDescent="0.2">
      <c r="A17" s="50" t="s">
        <v>31</v>
      </c>
      <c r="B17" s="57">
        <v>19.708729999999999</v>
      </c>
      <c r="C17" s="57">
        <v>2.8148200000000001</v>
      </c>
      <c r="D17" s="108">
        <v>3.9069400000000001</v>
      </c>
      <c r="E17" s="57">
        <v>1.99963</v>
      </c>
      <c r="F17" s="58"/>
      <c r="G17" s="62">
        <f>IF(OR('Tabel B1'!T17&lt;5,'Tabel B1'!B17&lt;0.5),"-",IFERROR('Tabel B1'!B17/'Tabel B1'!T17*100,"-"))</f>
        <v>7.1668109090909091</v>
      </c>
      <c r="H17" s="62">
        <f>IF(OR('Tabel B1'!U17&lt;5,'Tabel B1'!C17&lt;0.5),"-",IFERROR('Tabel B1'!C17/'Tabel B1'!U17*100,"-"))</f>
        <v>3.5185250000000003</v>
      </c>
      <c r="I17" s="62">
        <f>IF(OR('Tabel B1'!V17&lt;5,'Tabel B1'!D17&lt;0.5),"-",IFERROR('Tabel B1'!D17/'Tabel B1'!V17*100,"-"))</f>
        <v>10.559297297297297</v>
      </c>
      <c r="J17" s="62">
        <f>IF(OR('Tabel B1'!W17&lt;5,'Tabel B1'!E17&lt;0.5),"-",IFERROR('Tabel B1'!E17/'Tabel B1'!W17*100,"-"))</f>
        <v>5.5545277777777775</v>
      </c>
      <c r="K17" s="58"/>
      <c r="L17" s="62">
        <f>IF(OR('Tabel B1'!X17&lt;5,'Tabel B1'!Z17&lt;0.5),"-",IFERROR('Tabel B1'!Z17/'Tabel B1'!X17*100,"-"))</f>
        <v>3.023421052631579</v>
      </c>
      <c r="R17" s="50" t="s">
        <v>31</v>
      </c>
      <c r="S17" s="51"/>
      <c r="T17" s="57">
        <v>275</v>
      </c>
      <c r="U17" s="57">
        <v>80</v>
      </c>
      <c r="V17" s="108">
        <v>37</v>
      </c>
      <c r="W17" s="57">
        <v>36</v>
      </c>
      <c r="X17" s="57">
        <v>2413</v>
      </c>
      <c r="Y17" s="57">
        <v>80</v>
      </c>
      <c r="Z17" s="108">
        <v>72.955150000000003</v>
      </c>
    </row>
    <row r="18" spans="1:26" ht="15.75" hidden="1" customHeight="1" x14ac:dyDescent="0.2">
      <c r="A18" s="52" t="s">
        <v>32</v>
      </c>
      <c r="B18" s="58">
        <v>18.625340000000001</v>
      </c>
      <c r="C18" s="58">
        <v>1.68465</v>
      </c>
      <c r="D18" s="113">
        <v>0</v>
      </c>
      <c r="E18" s="58">
        <v>0.99980999999999998</v>
      </c>
      <c r="F18" s="58"/>
      <c r="G18" s="63">
        <f>IF(OR('Tabel B1'!T18&lt;5,'Tabel B1'!B18&lt;0.5),"-",IFERROR('Tabel B1'!B18/'Tabel B1'!T18*100,"-"))</f>
        <v>7.5102177419354845</v>
      </c>
      <c r="H18" s="63">
        <f>IF(OR('Tabel B1'!U18&lt;5,'Tabel B1'!C18&lt;0.5),"-",IFERROR('Tabel B1'!C18/'Tabel B1'!U18*100,"-"))</f>
        <v>8.8665789473684207</v>
      </c>
      <c r="I18" s="63" t="str">
        <f>IF(OR('Tabel B1'!V18&lt;5,'Tabel B1'!D18&lt;0.5),"-",IFERROR('Tabel B1'!D18/'Tabel B1'!V18*100,"-"))</f>
        <v>-</v>
      </c>
      <c r="J18" s="63">
        <f>IF(OR('Tabel B1'!W18&lt;5,'Tabel B1'!E18&lt;0.5),"-",IFERROR('Tabel B1'!E18/'Tabel B1'!W18*100,"-"))</f>
        <v>11.109</v>
      </c>
      <c r="K18" s="58"/>
      <c r="L18" s="63">
        <f>IF(OR('Tabel B1'!X18&lt;5,'Tabel B1'!Z18&lt;0.5),"-",IFERROR('Tabel B1'!Z18/'Tabel B1'!X18*100,"-"))</f>
        <v>4.7509397944199714</v>
      </c>
      <c r="R18" s="52" t="s">
        <v>32</v>
      </c>
      <c r="S18" s="51"/>
      <c r="T18" s="58">
        <v>248</v>
      </c>
      <c r="U18" s="58">
        <v>19</v>
      </c>
      <c r="V18" s="113">
        <v>3</v>
      </c>
      <c r="W18" s="58">
        <v>9</v>
      </c>
      <c r="X18" s="58">
        <v>681</v>
      </c>
      <c r="Y18" s="58">
        <v>41</v>
      </c>
      <c r="Z18" s="113">
        <v>32.353900000000003</v>
      </c>
    </row>
    <row r="19" spans="1:26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0.37609999999999999</v>
      </c>
      <c r="F19" s="58"/>
      <c r="G19" s="62" t="str">
        <f>IF(OR('Tabel B1'!T19&lt;5,'Tabel B1'!B19&lt;0.5),"-",IFERROR('Tabel B1'!B19/'Tabel B1'!T19*100,"-"))</f>
        <v>-</v>
      </c>
      <c r="H19" s="62" t="str">
        <f>IF(OR('Tabel B1'!U19&lt;5,'Tabel B1'!C19&lt;0.5),"-",IFERROR('Tabel B1'!C19/'Tabel B1'!U19*100,"-"))</f>
        <v>-</v>
      </c>
      <c r="I19" s="62" t="str">
        <f>IF(OR('Tabel B1'!V19&lt;5,'Tabel B1'!D19&lt;0.5),"-",IFERROR('Tabel B1'!D19/'Tabel B1'!V19*100,"-"))</f>
        <v>-</v>
      </c>
      <c r="J19" s="62" t="str">
        <f>IF(OR('Tabel B1'!W19&lt;5,'Tabel B1'!E19&lt;0.5),"-",IFERROR('Tabel B1'!E19/'Tabel B1'!W19*100,"-"))</f>
        <v>-</v>
      </c>
      <c r="K19" s="58"/>
      <c r="L19" s="62">
        <f>IF(OR('Tabel B1'!X19&lt;5,'Tabel B1'!Z19&lt;0.5),"-",IFERROR('Tabel B1'!Z19/'Tabel B1'!X19*100,"-"))</f>
        <v>1.9287878787878787</v>
      </c>
      <c r="R19" s="50" t="s">
        <v>33</v>
      </c>
      <c r="S19" s="51"/>
      <c r="T19" s="57">
        <v>55</v>
      </c>
      <c r="U19" s="57">
        <v>9</v>
      </c>
      <c r="V19" s="108">
        <v>3</v>
      </c>
      <c r="W19" s="57">
        <v>17</v>
      </c>
      <c r="X19" s="57">
        <v>330</v>
      </c>
      <c r="Y19" s="57">
        <v>8</v>
      </c>
      <c r="Z19" s="108">
        <v>6.3650000000000002</v>
      </c>
    </row>
    <row r="20" spans="1:26" ht="15.75" hidden="1" customHeight="1" x14ac:dyDescent="0.2">
      <c r="A20" s="52" t="s">
        <v>34</v>
      </c>
      <c r="B20" s="58">
        <v>4.9067499999999997</v>
      </c>
      <c r="C20" s="58">
        <v>1.5044</v>
      </c>
      <c r="D20" s="113">
        <v>0</v>
      </c>
      <c r="E20" s="58">
        <v>0</v>
      </c>
      <c r="F20" s="58"/>
      <c r="G20" s="63">
        <f>IF(OR('Tabel B1'!T20&lt;5,'Tabel B1'!B20&lt;0.5),"-",IFERROR('Tabel B1'!B20/'Tabel B1'!T20*100,"-"))</f>
        <v>6.1334374999999994</v>
      </c>
      <c r="H20" s="63">
        <f>IF(OR('Tabel B1'!U20&lt;5,'Tabel B1'!C20&lt;0.5),"-",IFERROR('Tabel B1'!C20/'Tabel B1'!U20*100,"-"))</f>
        <v>16.715555555555557</v>
      </c>
      <c r="I20" s="63" t="str">
        <f>IF(OR('Tabel B1'!V20&lt;5,'Tabel B1'!D20&lt;0.5),"-",IFERROR('Tabel B1'!D20/'Tabel B1'!V20*100,"-"))</f>
        <v>-</v>
      </c>
      <c r="J20" s="63" t="str">
        <f>IF(OR('Tabel B1'!W20&lt;5,'Tabel B1'!E20&lt;0.5),"-",IFERROR('Tabel B1'!E20/'Tabel B1'!W20*100,"-"))</f>
        <v>-</v>
      </c>
      <c r="K20" s="58"/>
      <c r="L20" s="63">
        <f>IF(OR('Tabel B1'!X20&lt;5,'Tabel B1'!Z20&lt;0.5),"-",IFERROR('Tabel B1'!Z20/'Tabel B1'!X20*100,"-"))</f>
        <v>3.191395711500975</v>
      </c>
      <c r="R20" s="52" t="s">
        <v>34</v>
      </c>
      <c r="S20" s="51"/>
      <c r="T20" s="58">
        <v>80</v>
      </c>
      <c r="U20" s="58">
        <v>9</v>
      </c>
      <c r="V20" s="113">
        <v>4</v>
      </c>
      <c r="W20" s="58">
        <v>4</v>
      </c>
      <c r="X20" s="58">
        <v>513</v>
      </c>
      <c r="Y20" s="58">
        <v>20</v>
      </c>
      <c r="Z20" s="113">
        <v>16.371860000000002</v>
      </c>
    </row>
    <row r="21" spans="1:26" ht="15.75" customHeight="1" x14ac:dyDescent="0.2">
      <c r="A21" s="50" t="s">
        <v>35</v>
      </c>
      <c r="B21" s="108">
        <v>43.240819999999999</v>
      </c>
      <c r="C21" s="108">
        <v>6.00387</v>
      </c>
      <c r="D21" s="108">
        <v>3.9069400000000001</v>
      </c>
      <c r="E21" s="57">
        <v>3.37554</v>
      </c>
      <c r="F21" s="58"/>
      <c r="G21" s="62">
        <f>IF(OR('Tabel B1'!T21&lt;5,'Tabel B1'!B21&lt;0.5),"-",IFERROR('Tabel B1'!B21/'Tabel B1'!T21*100,"-"))</f>
        <v>6.571553191489361</v>
      </c>
      <c r="H21" s="62">
        <f>IF(OR('Tabel B1'!U21&lt;5,'Tabel B1'!C21&lt;0.5),"-",IFERROR('Tabel B1'!C21/'Tabel B1'!U21*100,"-"))</f>
        <v>5.1315128205128211</v>
      </c>
      <c r="I21" s="62">
        <f>IF(OR('Tabel B1'!V21&lt;5,'Tabel B1'!D21&lt;0.5),"-",IFERROR('Tabel B1'!D21/'Tabel B1'!V21*100,"-"))</f>
        <v>8.3126382978723399</v>
      </c>
      <c r="J21" s="62">
        <f>IF(OR('Tabel B1'!W21&lt;5,'Tabel B1'!E21&lt;0.5),"-",IFERROR('Tabel B1'!E21/'Tabel B1'!W21*100,"-"))</f>
        <v>5.1144545454545458</v>
      </c>
      <c r="K21" s="58"/>
      <c r="L21" s="62">
        <f>IF(OR('Tabel B1'!X21&lt;5,'Tabel B1'!Z21&lt;0.5),"-",IFERROR('Tabel B1'!Z21/'Tabel B1'!X21*100,"-"))</f>
        <v>3.2523726187452375</v>
      </c>
      <c r="R21" s="50" t="s">
        <v>35</v>
      </c>
      <c r="S21" s="51"/>
      <c r="T21" s="57">
        <v>658</v>
      </c>
      <c r="U21" s="57">
        <v>117</v>
      </c>
      <c r="V21" s="108">
        <v>47</v>
      </c>
      <c r="W21" s="57">
        <v>66</v>
      </c>
      <c r="X21" s="57">
        <v>3937</v>
      </c>
      <c r="Y21" s="57">
        <v>149</v>
      </c>
      <c r="Z21" s="108">
        <v>128.04590999999999</v>
      </c>
    </row>
    <row r="22" spans="1:26" ht="15.75" customHeight="1" x14ac:dyDescent="0.2">
      <c r="A22" s="52" t="s">
        <v>36</v>
      </c>
      <c r="B22" s="58">
        <v>5.0720400000000003</v>
      </c>
      <c r="C22" s="58">
        <v>0.72287999999999997</v>
      </c>
      <c r="D22" s="113">
        <v>0.99980999999999998</v>
      </c>
      <c r="E22" s="58">
        <v>0</v>
      </c>
      <c r="F22" s="58"/>
      <c r="G22" s="63">
        <f>IF(OR('Tabel B1'!T22&lt;5,'Tabel B1'!B22&lt;0.5),"-",IFERROR('Tabel B1'!B22/'Tabel B1'!T22*100,"-"))</f>
        <v>10.144080000000001</v>
      </c>
      <c r="H22" s="63">
        <f>IF(OR('Tabel B1'!U22&lt;5,'Tabel B1'!C22&lt;0.5),"-",IFERROR('Tabel B1'!C22/'Tabel B1'!U22*100,"-"))</f>
        <v>2.2589999999999999</v>
      </c>
      <c r="I22" s="63" t="str">
        <f>IF(OR('Tabel B1'!V22&lt;5,'Tabel B1'!D22&lt;0.5),"-",IFERROR('Tabel B1'!D22/'Tabel B1'!V22*100,"-"))</f>
        <v>-</v>
      </c>
      <c r="J22" s="63" t="str">
        <f>IF(OR('Tabel B1'!W22&lt;5,'Tabel B1'!E22&lt;0.5),"-",IFERROR('Tabel B1'!E22/'Tabel B1'!W22*100,"-"))</f>
        <v>-</v>
      </c>
      <c r="K22" s="58"/>
      <c r="L22" s="63">
        <f>IF(OR('Tabel B1'!X22&lt;5,'Tabel B1'!Z22&lt;0.5),"-",IFERROR('Tabel B1'!Z22/'Tabel B1'!X22*100,"-"))</f>
        <v>4.5178932584269669</v>
      </c>
      <c r="R22" s="52" t="s">
        <v>36</v>
      </c>
      <c r="S22" s="51"/>
      <c r="T22" s="58">
        <v>50</v>
      </c>
      <c r="U22" s="58">
        <v>32</v>
      </c>
      <c r="V22" s="113">
        <v>3</v>
      </c>
      <c r="W22" s="58">
        <v>4</v>
      </c>
      <c r="X22" s="58">
        <v>356</v>
      </c>
      <c r="Y22" s="58">
        <v>20</v>
      </c>
      <c r="Z22" s="113">
        <v>16.0837</v>
      </c>
    </row>
    <row r="23" spans="1:26" ht="15.75" customHeight="1" x14ac:dyDescent="0.2">
      <c r="A23" s="50" t="s">
        <v>37</v>
      </c>
      <c r="B23" s="57">
        <v>14.08844</v>
      </c>
      <c r="C23" s="57">
        <v>2.86097</v>
      </c>
      <c r="D23" s="108">
        <v>0.78151000000000004</v>
      </c>
      <c r="E23" s="57">
        <v>0.99980999999999998</v>
      </c>
      <c r="F23" s="58"/>
      <c r="G23" s="62">
        <f>IF(OR('Tabel B1'!T23&lt;5,'Tabel B1'!B23&lt;0.5),"-",IFERROR('Tabel B1'!B23/'Tabel B1'!T23*100,"-"))</f>
        <v>9.6496164383561656</v>
      </c>
      <c r="H23" s="62">
        <f>IF(OR('Tabel B1'!U23&lt;5,'Tabel B1'!C23&lt;0.5),"-",IFERROR('Tabel B1'!C23/'Tabel B1'!U23*100,"-"))</f>
        <v>17.881062499999999</v>
      </c>
      <c r="I23" s="62" t="str">
        <f>IF(OR('Tabel B1'!V23&lt;5,'Tabel B1'!D23&lt;0.5),"-",IFERROR('Tabel B1'!D23/'Tabel B1'!V23*100,"-"))</f>
        <v>-</v>
      </c>
      <c r="J23" s="62">
        <f>IF(OR('Tabel B1'!W23&lt;5,'Tabel B1'!E23&lt;0.5),"-",IFERROR('Tabel B1'!E23/'Tabel B1'!W23*100,"-"))</f>
        <v>16.663499999999999</v>
      </c>
      <c r="K23" s="58"/>
      <c r="L23" s="62">
        <f>IF(OR('Tabel B1'!X23&lt;5,'Tabel B1'!Z23&lt;0.5),"-",IFERROR('Tabel B1'!Z23/'Tabel B1'!X23*100,"-"))</f>
        <v>8.7099973684210532</v>
      </c>
      <c r="R23" s="50" t="s">
        <v>37</v>
      </c>
      <c r="S23" s="51"/>
      <c r="T23" s="57">
        <v>146</v>
      </c>
      <c r="U23" s="57">
        <v>16</v>
      </c>
      <c r="V23" s="108">
        <v>3</v>
      </c>
      <c r="W23" s="108">
        <v>6</v>
      </c>
      <c r="X23" s="57">
        <v>380</v>
      </c>
      <c r="Y23" s="57">
        <v>42</v>
      </c>
      <c r="Z23" s="108">
        <v>33.097990000000003</v>
      </c>
    </row>
    <row r="24" spans="1:26" ht="15.75" customHeight="1" x14ac:dyDescent="0.2">
      <c r="A24" s="52" t="s">
        <v>38</v>
      </c>
      <c r="B24" s="58">
        <v>18.95965</v>
      </c>
      <c r="C24" s="58">
        <v>0</v>
      </c>
      <c r="D24" s="113">
        <v>0</v>
      </c>
      <c r="E24" s="58">
        <v>0</v>
      </c>
      <c r="F24" s="58"/>
      <c r="G24" s="63">
        <f>IF(OR('Tabel B1'!T24&lt;5,'Tabel B1'!B24&lt;0.5),"-",IFERROR('Tabel B1'!B24/'Tabel B1'!T24*100,"-"))</f>
        <v>5.9248906249999997</v>
      </c>
      <c r="H24" s="63" t="str">
        <f>IF(OR('Tabel B1'!U24&lt;5,'Tabel B1'!C24&lt;0.5),"-",IFERROR('Tabel B1'!C24/'Tabel B1'!U24*100,"-"))</f>
        <v>-</v>
      </c>
      <c r="I24" s="63" t="str">
        <f>IF(OR('Tabel B1'!V24&lt;5,'Tabel B1'!D24&lt;0.5),"-",IFERROR('Tabel B1'!D24/'Tabel B1'!V24*100,"-"))</f>
        <v>-</v>
      </c>
      <c r="J24" s="63" t="str">
        <f>IF(OR('Tabel B1'!W24&lt;5,'Tabel B1'!E24&lt;0.5),"-",IFERROR('Tabel B1'!E24/'Tabel B1'!W24*100,"-"))</f>
        <v>-</v>
      </c>
      <c r="K24" s="58"/>
      <c r="L24" s="63">
        <f>IF(OR('Tabel B1'!X24&lt;5,'Tabel B1'!Z24&lt;0.5),"-",IFERROR('Tabel B1'!Z24/'Tabel B1'!X24*100,"-"))</f>
        <v>2.5282968613775063</v>
      </c>
      <c r="R24" s="52" t="s">
        <v>38</v>
      </c>
      <c r="S24" s="51"/>
      <c r="T24" s="58">
        <v>320</v>
      </c>
      <c r="U24" s="58">
        <v>48</v>
      </c>
      <c r="V24" s="113">
        <v>52</v>
      </c>
      <c r="W24" s="58">
        <v>41</v>
      </c>
      <c r="X24" s="58">
        <v>2294</v>
      </c>
      <c r="Y24" s="58">
        <v>77</v>
      </c>
      <c r="Z24" s="113">
        <v>57.999130000000001</v>
      </c>
    </row>
    <row r="25" spans="1:26" ht="15.75" customHeight="1" x14ac:dyDescent="0.2">
      <c r="A25" s="50" t="s">
        <v>39</v>
      </c>
      <c r="B25" s="57">
        <v>62.079459999999997</v>
      </c>
      <c r="C25" s="57">
        <v>14.41527</v>
      </c>
      <c r="D25" s="108">
        <v>1.39961</v>
      </c>
      <c r="E25" s="57">
        <v>12.426869999999999</v>
      </c>
      <c r="F25" s="58"/>
      <c r="G25" s="62">
        <f>IF(OR('Tabel B1'!T25&lt;5,'Tabel B1'!B25&lt;0.5),"-",IFERROR('Tabel B1'!B25/'Tabel B1'!T25*100,"-"))</f>
        <v>4.9663567999999998</v>
      </c>
      <c r="H25" s="62">
        <f>IF(OR('Tabel B1'!U25&lt;5,'Tabel B1'!C25&lt;0.5),"-",IFERROR('Tabel B1'!C25/'Tabel B1'!U25*100,"-"))</f>
        <v>8.7365272727272725</v>
      </c>
      <c r="I25" s="62">
        <f>IF(OR('Tabel B1'!V25&lt;5,'Tabel B1'!D25&lt;0.5),"-",IFERROR('Tabel B1'!D25/'Tabel B1'!V25*100,"-"))</f>
        <v>2.6407735849056606</v>
      </c>
      <c r="J25" s="62">
        <f>IF(OR('Tabel B1'!W25&lt;5,'Tabel B1'!E25&lt;0.5),"-",IFERROR('Tabel B1'!E25/'Tabel B1'!W25*100,"-"))</f>
        <v>7.3099235294117646</v>
      </c>
      <c r="K25" s="58"/>
      <c r="L25" s="62">
        <f>IF(OR('Tabel B1'!X25&lt;5,'Tabel B1'!Z25&lt;0.5),"-",IFERROR('Tabel B1'!Z25/'Tabel B1'!X25*100,"-"))</f>
        <v>3.4422648366518462</v>
      </c>
      <c r="R25" s="50" t="s">
        <v>39</v>
      </c>
      <c r="S25" s="51"/>
      <c r="T25" s="57">
        <v>1250</v>
      </c>
      <c r="U25" s="57">
        <v>165</v>
      </c>
      <c r="V25" s="108">
        <v>53</v>
      </c>
      <c r="W25" s="57">
        <v>170</v>
      </c>
      <c r="X25" s="57">
        <v>5173</v>
      </c>
      <c r="Y25" s="57">
        <v>212</v>
      </c>
      <c r="Z25" s="108">
        <v>178.06836000000001</v>
      </c>
    </row>
    <row r="26" spans="1:26" ht="15.75" customHeight="1" x14ac:dyDescent="0.2">
      <c r="A26" s="52" t="s">
        <v>40</v>
      </c>
      <c r="B26" s="58">
        <v>61.322899999999997</v>
      </c>
      <c r="C26" s="58">
        <v>68.273560000000003</v>
      </c>
      <c r="D26" s="113">
        <v>7.21387</v>
      </c>
      <c r="E26" s="58">
        <v>35.774340000000002</v>
      </c>
      <c r="F26" s="58"/>
      <c r="G26" s="63">
        <f>IF(OR('Tabel B1'!T26&lt;5,'Tabel B1'!B26&lt;0.5),"-",IFERROR('Tabel B1'!B26/'Tabel B1'!T26*100,"-"))</f>
        <v>2.5142640426404261</v>
      </c>
      <c r="H26" s="63">
        <f>IF(OR('Tabel B1'!U26&lt;5,'Tabel B1'!C26&lt;0.5),"-",IFERROR('Tabel B1'!C26/'Tabel B1'!U26*100,"-"))</f>
        <v>3.5990279388508171</v>
      </c>
      <c r="I26" s="63">
        <f>IF(OR('Tabel B1'!V26&lt;5,'Tabel B1'!D26&lt;0.5),"-",IFERROR('Tabel B1'!D26/'Tabel B1'!V26*100,"-"))</f>
        <v>1.3359018518518517</v>
      </c>
      <c r="J26" s="63">
        <f>IF(OR('Tabel B1'!W26&lt;5,'Tabel B1'!E26&lt;0.5),"-",IFERROR('Tabel B1'!E26/'Tabel B1'!W26*100,"-"))</f>
        <v>3.5990281690140846</v>
      </c>
      <c r="K26" s="58"/>
      <c r="L26" s="63">
        <f>IF(OR('Tabel B1'!X26&lt;5,'Tabel B1'!Z26&lt;0.5),"-",IFERROR('Tabel B1'!Z26/'Tabel B1'!X26*100,"-"))</f>
        <v>1.9066455641314717</v>
      </c>
      <c r="R26" s="52" t="s">
        <v>40</v>
      </c>
      <c r="S26" s="51"/>
      <c r="T26" s="58">
        <v>2439</v>
      </c>
      <c r="U26" s="58">
        <v>1897</v>
      </c>
      <c r="V26" s="113">
        <v>540</v>
      </c>
      <c r="W26" s="58">
        <v>994</v>
      </c>
      <c r="X26" s="58">
        <v>11531</v>
      </c>
      <c r="Y26" s="58">
        <v>412</v>
      </c>
      <c r="Z26" s="113">
        <v>219.8553</v>
      </c>
    </row>
    <row r="27" spans="1:26" ht="15.75" customHeight="1" x14ac:dyDescent="0.2">
      <c r="A27" s="50" t="s">
        <v>41</v>
      </c>
      <c r="B27" s="57">
        <v>17.839459999999999</v>
      </c>
      <c r="C27" s="57">
        <v>12.17863</v>
      </c>
      <c r="D27" s="108">
        <v>0.47652</v>
      </c>
      <c r="E27" s="57">
        <v>0</v>
      </c>
      <c r="F27" s="58"/>
      <c r="G27" s="62">
        <f>IF(OR('Tabel B1'!T27&lt;5,'Tabel B1'!B27&lt;0.5),"-",IFERROR('Tabel B1'!B27/'Tabel B1'!T27*100,"-"))</f>
        <v>5.2936083086053412</v>
      </c>
      <c r="H27" s="62">
        <f>IF(OR('Tabel B1'!U27&lt;5,'Tabel B1'!C27&lt;0.5),"-",IFERROR('Tabel B1'!C27/'Tabel B1'!U27*100,"-"))</f>
        <v>3.7243516819571867</v>
      </c>
      <c r="I27" s="62" t="str">
        <f>IF(OR('Tabel B1'!V27&lt;5,'Tabel B1'!D27&lt;0.5),"-",IFERROR('Tabel B1'!D27/'Tabel B1'!V27*100,"-"))</f>
        <v>-</v>
      </c>
      <c r="J27" s="62" t="str">
        <f>IF(OR('Tabel B1'!W27&lt;5,'Tabel B1'!E27&lt;0.5),"-",IFERROR('Tabel B1'!E27/'Tabel B1'!W27*100,"-"))</f>
        <v>-</v>
      </c>
      <c r="K27" s="58"/>
      <c r="L27" s="62">
        <f>IF(OR('Tabel B1'!X27&lt;5,'Tabel B1'!Z27&lt;0.5),"-",IFERROR('Tabel B1'!Z27/'Tabel B1'!X27*100,"-"))</f>
        <v>2.2282510948905108</v>
      </c>
      <c r="R27" s="50" t="s">
        <v>41</v>
      </c>
      <c r="S27" s="51"/>
      <c r="T27" s="57">
        <v>337</v>
      </c>
      <c r="U27" s="57">
        <v>327</v>
      </c>
      <c r="V27" s="108">
        <v>70</v>
      </c>
      <c r="W27" s="57">
        <v>56</v>
      </c>
      <c r="X27" s="57">
        <v>2055</v>
      </c>
      <c r="Y27" s="57">
        <v>94</v>
      </c>
      <c r="Z27" s="108">
        <v>45.790559999999999</v>
      </c>
    </row>
    <row r="28" spans="1:26" ht="15.75" customHeight="1" x14ac:dyDescent="0.2">
      <c r="A28" s="52" t="s">
        <v>191</v>
      </c>
      <c r="B28" s="58">
        <v>230.16404</v>
      </c>
      <c r="C28" s="58">
        <v>65.612170000000006</v>
      </c>
      <c r="D28" s="113">
        <v>8.4694099999999999</v>
      </c>
      <c r="E28" s="58">
        <v>8.1874900000000004</v>
      </c>
      <c r="F28" s="58"/>
      <c r="G28" s="63">
        <f>IF(OR('Tabel B1'!T28&lt;5,'Tabel B1'!B28&lt;0.5),"-",IFERROR('Tabel B1'!B28/'Tabel B1'!T28*100,"-"))</f>
        <v>8.3879023323615165</v>
      </c>
      <c r="H28" s="63">
        <f>IF(OR('Tabel B1'!U28&lt;5,'Tabel B1'!C28&lt;0.5),"-",IFERROR('Tabel B1'!C28/'Tabel B1'!U28*100,"-"))</f>
        <v>5.3780467213114758</v>
      </c>
      <c r="I28" s="63">
        <f>IF(OR('Tabel B1'!V28&lt;5,'Tabel B1'!D28&lt;0.5),"-",IFERROR('Tabel B1'!D28/'Tabel B1'!V28*100,"-"))</f>
        <v>8.2227281553398068</v>
      </c>
      <c r="J28" s="63">
        <f>IF(OR('Tabel B1'!W28&lt;5,'Tabel B1'!E28&lt;0.5),"-",IFERROR('Tabel B1'!E28/'Tabel B1'!W28*100,"-"))</f>
        <v>10.916653333333334</v>
      </c>
      <c r="K28" s="58"/>
      <c r="L28" s="63">
        <f>IF(OR('Tabel B1'!X28&lt;5,'Tabel B1'!Z28&lt;0.5),"-",IFERROR('Tabel B1'!Z28/'Tabel B1'!X28*100,"-"))</f>
        <v>6.4023866002052481</v>
      </c>
      <c r="R28" s="52" t="s">
        <v>42</v>
      </c>
      <c r="S28" s="51"/>
      <c r="T28" s="58">
        <v>2744</v>
      </c>
      <c r="U28" s="58">
        <v>1220</v>
      </c>
      <c r="V28" s="113">
        <v>103</v>
      </c>
      <c r="W28" s="58">
        <v>75</v>
      </c>
      <c r="X28" s="58">
        <v>6821</v>
      </c>
      <c r="Y28" s="58">
        <v>519</v>
      </c>
      <c r="Z28" s="113">
        <v>436.70679000000001</v>
      </c>
    </row>
    <row r="29" spans="1:26" ht="15.75" customHeight="1" x14ac:dyDescent="0.2">
      <c r="A29" s="50" t="s">
        <v>43</v>
      </c>
      <c r="B29" s="57">
        <v>0</v>
      </c>
      <c r="C29" s="57">
        <v>0.72287999999999997</v>
      </c>
      <c r="D29" s="108">
        <v>1.27549</v>
      </c>
      <c r="E29" s="57">
        <v>0</v>
      </c>
      <c r="F29" s="58"/>
      <c r="G29" s="62" t="str">
        <f>IF(OR('Tabel B1'!T29&lt;5,'Tabel B1'!B29&lt;0.5),"-",IFERROR('Tabel B1'!B29/'Tabel B1'!T29*100,"-"))</f>
        <v>-</v>
      </c>
      <c r="H29" s="62">
        <f>IF(OR('Tabel B1'!U29&lt;5,'Tabel B1'!C29&lt;0.5),"-",IFERROR('Tabel B1'!C29/'Tabel B1'!U29*100,"-"))</f>
        <v>1.763121951219512</v>
      </c>
      <c r="I29" s="62">
        <f>IF(OR('Tabel B1'!V29&lt;5,'Tabel B1'!D29&lt;0.5),"-",IFERROR('Tabel B1'!D29/'Tabel B1'!V29*100,"-"))</f>
        <v>0.88575694444444442</v>
      </c>
      <c r="J29" s="62" t="str">
        <f>IF(OR('Tabel B1'!W29&lt;5,'Tabel B1'!E29&lt;0.5),"-",IFERROR('Tabel B1'!E29/'Tabel B1'!W29*100,"-"))</f>
        <v>-</v>
      </c>
      <c r="K29" s="58"/>
      <c r="L29" s="62">
        <f>IF(OR('Tabel B1'!X29&lt;5,'Tabel B1'!Z29&lt;0.5),"-",IFERROR('Tabel B1'!Z29/'Tabel B1'!X29*100,"-"))</f>
        <v>0.71028722157092605</v>
      </c>
      <c r="R29" s="50" t="s">
        <v>43</v>
      </c>
      <c r="S29" s="51"/>
      <c r="T29" s="57">
        <v>58</v>
      </c>
      <c r="U29" s="57">
        <v>41</v>
      </c>
      <c r="V29" s="108">
        <v>144</v>
      </c>
      <c r="W29" s="57">
        <v>34</v>
      </c>
      <c r="X29" s="57">
        <v>853</v>
      </c>
      <c r="Y29" s="57">
        <v>11</v>
      </c>
      <c r="Z29" s="108">
        <v>6.0587499999999999</v>
      </c>
    </row>
    <row r="30" spans="1:26" ht="15.75" customHeight="1" x14ac:dyDescent="0.2">
      <c r="A30" s="52" t="s">
        <v>44</v>
      </c>
      <c r="B30" s="58">
        <v>34.661009999999997</v>
      </c>
      <c r="C30" s="58">
        <v>6.4978499999999997</v>
      </c>
      <c r="D30" s="113">
        <v>10.392939999999999</v>
      </c>
      <c r="E30" s="58">
        <v>2.09693</v>
      </c>
      <c r="F30" s="58"/>
      <c r="G30" s="63">
        <f>IF(OR('Tabel B1'!T30&lt;5,'Tabel B1'!B30&lt;0.5),"-",IFERROR('Tabel B1'!B30/'Tabel B1'!T30*100,"-"))</f>
        <v>4.165986778846154</v>
      </c>
      <c r="H30" s="63">
        <f>IF(OR('Tabel B1'!U30&lt;5,'Tabel B1'!C30&lt;0.5),"-",IFERROR('Tabel B1'!C30/'Tabel B1'!U30*100,"-"))</f>
        <v>3.8677678571428573</v>
      </c>
      <c r="I30" s="63">
        <f>IF(OR('Tabel B1'!V30&lt;5,'Tabel B1'!D30&lt;0.5),"-",IFERROR('Tabel B1'!D30/'Tabel B1'!V30*100,"-"))</f>
        <v>5.1450198019801974</v>
      </c>
      <c r="J30" s="63">
        <f>IF(OR('Tabel B1'!W30&lt;5,'Tabel B1'!E30&lt;0.5),"-",IFERROR('Tabel B1'!E30/'Tabel B1'!W30*100,"-"))</f>
        <v>1.8556902654867258</v>
      </c>
      <c r="K30" s="58"/>
      <c r="L30" s="63">
        <f>IF(OR('Tabel B1'!X30&lt;5,'Tabel B1'!Z30&lt;0.5),"-",IFERROR('Tabel B1'!Z30/'Tabel B1'!X30*100,"-"))</f>
        <v>3.5588331933949067</v>
      </c>
      <c r="R30" s="52" t="s">
        <v>44</v>
      </c>
      <c r="S30" s="51"/>
      <c r="T30" s="58">
        <v>832</v>
      </c>
      <c r="U30" s="58">
        <v>168</v>
      </c>
      <c r="V30" s="113">
        <v>202</v>
      </c>
      <c r="W30" s="58">
        <v>113</v>
      </c>
      <c r="X30" s="58">
        <v>3573</v>
      </c>
      <c r="Y30" s="58">
        <v>150</v>
      </c>
      <c r="Z30" s="113">
        <v>127.15711</v>
      </c>
    </row>
    <row r="31" spans="1:26" ht="15.75" customHeight="1" x14ac:dyDescent="0.2">
      <c r="A31" s="50" t="s">
        <v>45</v>
      </c>
      <c r="B31" s="57">
        <v>7.4508799999999997</v>
      </c>
      <c r="C31" s="57">
        <v>2.93208</v>
      </c>
      <c r="D31" s="108">
        <v>1.99963</v>
      </c>
      <c r="E31" s="57">
        <v>0</v>
      </c>
      <c r="F31" s="58"/>
      <c r="G31" s="62">
        <f>IF(OR('Tabel B1'!T31&lt;5,'Tabel B1'!B31&lt;0.5),"-",IFERROR('Tabel B1'!B31/'Tabel B1'!T31*100,"-"))</f>
        <v>4.6860880503144653</v>
      </c>
      <c r="H31" s="62">
        <f>IF(OR('Tabel B1'!U31&lt;5,'Tabel B1'!C31&lt;0.5),"-",IFERROR('Tabel B1'!C31/'Tabel B1'!U31*100,"-"))</f>
        <v>3.3702068965517245</v>
      </c>
      <c r="I31" s="62">
        <f>IF(OR('Tabel B1'!V31&lt;5,'Tabel B1'!D31&lt;0.5),"-",IFERROR('Tabel B1'!D31/'Tabel B1'!V31*100,"-"))</f>
        <v>3.4476379310344827</v>
      </c>
      <c r="J31" s="62" t="str">
        <f>IF(OR('Tabel B1'!W31&lt;5,'Tabel B1'!E31&lt;0.5),"-",IFERROR('Tabel B1'!E31/'Tabel B1'!W31*100,"-"))</f>
        <v>-</v>
      </c>
      <c r="K31" s="58"/>
      <c r="L31" s="62">
        <f>IF(OR('Tabel B1'!X31&lt;5,'Tabel B1'!Z31&lt;0.5),"-",IFERROR('Tabel B1'!Z31/'Tabel B1'!X31*100,"-"))</f>
        <v>2.2699856850715747</v>
      </c>
      <c r="R31" s="50" t="s">
        <v>45</v>
      </c>
      <c r="S31" s="51"/>
      <c r="T31" s="57">
        <v>159</v>
      </c>
      <c r="U31" s="57">
        <v>87</v>
      </c>
      <c r="V31" s="108">
        <v>58</v>
      </c>
      <c r="W31" s="57">
        <v>38</v>
      </c>
      <c r="X31" s="57">
        <v>978</v>
      </c>
      <c r="Y31" s="57">
        <v>30</v>
      </c>
      <c r="Z31" s="108">
        <v>22.20046</v>
      </c>
    </row>
    <row r="32" spans="1:26" ht="15.75" customHeight="1" x14ac:dyDescent="0.2">
      <c r="A32" s="52" t="s">
        <v>46</v>
      </c>
      <c r="B32" s="58">
        <v>17.14526</v>
      </c>
      <c r="C32" s="58">
        <v>22.12811</v>
      </c>
      <c r="D32" s="113">
        <v>1.26115</v>
      </c>
      <c r="E32" s="58">
        <v>0.90749999999999997</v>
      </c>
      <c r="F32" s="58"/>
      <c r="G32" s="63">
        <f>IF(OR('Tabel B1'!T32&lt;5,'Tabel B1'!B32&lt;0.5),"-",IFERROR('Tabel B1'!B32/'Tabel B1'!T32*100,"-"))</f>
        <v>6.9980653061224487</v>
      </c>
      <c r="H32" s="63">
        <f>IF(OR('Tabel B1'!U32&lt;5,'Tabel B1'!C32&lt;0.5),"-",IFERROR('Tabel B1'!C32/'Tabel B1'!U32*100,"-"))</f>
        <v>13.91705031446541</v>
      </c>
      <c r="I32" s="63">
        <f>IF(OR('Tabel B1'!V32&lt;5,'Tabel B1'!D32&lt;0.5),"-",IFERROR('Tabel B1'!D32/'Tabel B1'!V32*100,"-"))</f>
        <v>2.0341129032258065</v>
      </c>
      <c r="J32" s="63">
        <f>IF(OR('Tabel B1'!W32&lt;5,'Tabel B1'!E32&lt;0.5),"-",IFERROR('Tabel B1'!E32/'Tabel B1'!W32*100,"-"))</f>
        <v>1.9308510638297871</v>
      </c>
      <c r="K32" s="58"/>
      <c r="L32" s="63">
        <f>IF(OR('Tabel B1'!X32&lt;5,'Tabel B1'!Z32&lt;0.5),"-",IFERROR('Tabel B1'!Z32/'Tabel B1'!X32*100,"-"))</f>
        <v>3.5631374786081</v>
      </c>
      <c r="R32" s="52" t="s">
        <v>46</v>
      </c>
      <c r="S32" s="51"/>
      <c r="T32" s="58">
        <v>245</v>
      </c>
      <c r="U32" s="58">
        <v>159</v>
      </c>
      <c r="V32" s="113">
        <v>62</v>
      </c>
      <c r="W32" s="58">
        <v>47</v>
      </c>
      <c r="X32" s="58">
        <v>1753</v>
      </c>
      <c r="Y32" s="58">
        <v>78</v>
      </c>
      <c r="Z32" s="113">
        <v>62.461799999999997</v>
      </c>
    </row>
    <row r="33" spans="1:26" ht="15.75" customHeight="1" x14ac:dyDescent="0.2">
      <c r="A33" s="50" t="s">
        <v>47</v>
      </c>
      <c r="B33" s="57">
        <v>117.79080999999999</v>
      </c>
      <c r="C33" s="57">
        <v>87.385390000000001</v>
      </c>
      <c r="D33" s="108">
        <v>26.803470000000001</v>
      </c>
      <c r="E33" s="57">
        <v>32.965130000000002</v>
      </c>
      <c r="F33" s="58"/>
      <c r="G33" s="62">
        <f>IF(OR('Tabel B1'!T33&lt;5,'Tabel B1'!B33&lt;0.5),"-",IFERROR('Tabel B1'!B33/'Tabel B1'!T33*100,"-"))</f>
        <v>5.892486743371685</v>
      </c>
      <c r="H33" s="62">
        <f>IF(OR('Tabel B1'!U33&lt;5,'Tabel B1'!C33&lt;0.5),"-",IFERROR('Tabel B1'!C33/'Tabel B1'!U33*100,"-"))</f>
        <v>6.9134011075949369</v>
      </c>
      <c r="I33" s="62">
        <f>IF(OR('Tabel B1'!V33&lt;5,'Tabel B1'!D33&lt;0.5),"-",IFERROR('Tabel B1'!D33/'Tabel B1'!V33*100,"-"))</f>
        <v>5.6428357894736845</v>
      </c>
      <c r="J33" s="62">
        <f>IF(OR('Tabel B1'!W33&lt;5,'Tabel B1'!E33&lt;0.5),"-",IFERROR('Tabel B1'!E33/'Tabel B1'!W33*100,"-"))</f>
        <v>9.6389269005847957</v>
      </c>
      <c r="K33" s="58"/>
      <c r="L33" s="62">
        <f>IF(OR('Tabel B1'!X33&lt;5,'Tabel B1'!Z33&lt;0.5),"-",IFERROR('Tabel B1'!Z33/'Tabel B1'!X33*100,"-"))</f>
        <v>4.7639273792839854</v>
      </c>
      <c r="R33" s="50" t="s">
        <v>47</v>
      </c>
      <c r="S33" s="51"/>
      <c r="T33" s="57">
        <v>1999</v>
      </c>
      <c r="U33" s="57">
        <v>1264</v>
      </c>
      <c r="V33" s="108">
        <v>475</v>
      </c>
      <c r="W33" s="57">
        <v>342</v>
      </c>
      <c r="X33" s="57">
        <v>7849</v>
      </c>
      <c r="Y33" s="57">
        <v>487</v>
      </c>
      <c r="Z33" s="108">
        <v>373.92066</v>
      </c>
    </row>
    <row r="34" spans="1:26" ht="15.75" customHeight="1" x14ac:dyDescent="0.2">
      <c r="A34" s="52" t="s">
        <v>48</v>
      </c>
      <c r="B34" s="58">
        <v>82.352019999999996</v>
      </c>
      <c r="C34" s="58">
        <v>26.22653</v>
      </c>
      <c r="D34" s="113">
        <v>14.36101</v>
      </c>
      <c r="E34" s="58">
        <v>7.74777</v>
      </c>
      <c r="F34" s="58"/>
      <c r="G34" s="63">
        <f>IF(OR('Tabel B1'!T34&lt;5,'Tabel B1'!B34&lt;0.5),"-",IFERROR('Tabel B1'!B34/'Tabel B1'!T34*100,"-"))</f>
        <v>1.9227648844268035</v>
      </c>
      <c r="H34" s="63">
        <f>IF(OR('Tabel B1'!U34&lt;5,'Tabel B1'!C34&lt;0.5),"-",IFERROR('Tabel B1'!C34/'Tabel B1'!U34*100,"-"))</f>
        <v>1.8786912607449857</v>
      </c>
      <c r="I34" s="63">
        <f>IF(OR('Tabel B1'!V34&lt;5,'Tabel B1'!D34&lt;0.5),"-",IFERROR('Tabel B1'!D34/'Tabel B1'!V34*100,"-"))</f>
        <v>3.6728925831202046</v>
      </c>
      <c r="J34" s="63">
        <f>IF(OR('Tabel B1'!W34&lt;5,'Tabel B1'!E34&lt;0.5),"-",IFERROR('Tabel B1'!E34/'Tabel B1'!W34*100,"-"))</f>
        <v>2.2787558823529412</v>
      </c>
      <c r="K34" s="58"/>
      <c r="L34" s="63">
        <f>IF(OR('Tabel B1'!X34&lt;5,'Tabel B1'!Z34&lt;0.5),"-",IFERROR('Tabel B1'!Z34/'Tabel B1'!X34*100,"-"))</f>
        <v>1.7243231362638827</v>
      </c>
      <c r="R34" s="52" t="s">
        <v>48</v>
      </c>
      <c r="S34" s="51"/>
      <c r="T34" s="58">
        <v>4283</v>
      </c>
      <c r="U34" s="58">
        <v>1396</v>
      </c>
      <c r="V34" s="113">
        <v>391</v>
      </c>
      <c r="W34" s="58">
        <v>340</v>
      </c>
      <c r="X34" s="58">
        <v>15037</v>
      </c>
      <c r="Y34" s="58">
        <v>330</v>
      </c>
      <c r="Z34" s="113">
        <v>259.28647000000001</v>
      </c>
    </row>
    <row r="35" spans="1:26" ht="15.75" customHeight="1" x14ac:dyDescent="0.2">
      <c r="A35" s="50" t="s">
        <v>49</v>
      </c>
      <c r="B35" s="57">
        <v>53.613169999999997</v>
      </c>
      <c r="C35" s="57">
        <v>36.91574</v>
      </c>
      <c r="D35" s="108">
        <v>18.112020000000001</v>
      </c>
      <c r="E35" s="57">
        <v>17.054819999999999</v>
      </c>
      <c r="F35" s="58"/>
      <c r="G35" s="62">
        <f>IF(OR('Tabel B1'!T35&lt;5,'Tabel B1'!B35&lt;0.5),"-",IFERROR('Tabel B1'!B35/'Tabel B1'!T35*100,"-"))</f>
        <v>2.1600793714746174</v>
      </c>
      <c r="H35" s="62">
        <f>IF(OR('Tabel B1'!U35&lt;5,'Tabel B1'!C35&lt;0.5),"-",IFERROR('Tabel B1'!C35/'Tabel B1'!U35*100,"-"))</f>
        <v>4.1525016872890887</v>
      </c>
      <c r="I35" s="62">
        <f>IF(OR('Tabel B1'!V35&lt;5,'Tabel B1'!D35&lt;0.5),"-",IFERROR('Tabel B1'!D35/'Tabel B1'!V35*100,"-"))</f>
        <v>5.9775643564356438</v>
      </c>
      <c r="J35" s="62">
        <f>IF(OR('Tabel B1'!W35&lt;5,'Tabel B1'!E35&lt;0.5),"-",IFERROR('Tabel B1'!E35/'Tabel B1'!W35*100,"-"))</f>
        <v>4.406930232558139</v>
      </c>
      <c r="K35" s="58"/>
      <c r="L35" s="62">
        <f>IF(OR('Tabel B1'!X35&lt;5,'Tabel B1'!Z35&lt;0.5),"-",IFERROR('Tabel B1'!Z35/'Tabel B1'!X35*100,"-"))</f>
        <v>2.3400679094540613</v>
      </c>
      <c r="R35" s="50" t="s">
        <v>49</v>
      </c>
      <c r="S35" s="51"/>
      <c r="T35" s="57">
        <v>2482</v>
      </c>
      <c r="U35" s="57">
        <v>889</v>
      </c>
      <c r="V35" s="108">
        <v>303</v>
      </c>
      <c r="W35" s="57">
        <v>387</v>
      </c>
      <c r="X35" s="57">
        <v>9012</v>
      </c>
      <c r="Y35" s="57">
        <v>286</v>
      </c>
      <c r="Z35" s="108">
        <v>210.88692</v>
      </c>
    </row>
    <row r="36" spans="1:26" ht="15.75" customHeight="1" x14ac:dyDescent="0.2">
      <c r="A36" s="52" t="s">
        <v>50</v>
      </c>
      <c r="B36" s="58">
        <v>509.37815999999998</v>
      </c>
      <c r="C36" s="58">
        <v>141.80190999999999</v>
      </c>
      <c r="D36" s="113">
        <v>111.19566</v>
      </c>
      <c r="E36" s="58">
        <v>75.930269999999993</v>
      </c>
      <c r="F36" s="58"/>
      <c r="G36" s="63">
        <f>IF(OR('Tabel B1'!T36&lt;5,'Tabel B1'!B36&lt;0.5),"-",IFERROR('Tabel B1'!B36/'Tabel B1'!T36*100,"-"))</f>
        <v>5.2297552361396296</v>
      </c>
      <c r="H36" s="63">
        <f>IF(OR('Tabel B1'!U36&lt;5,'Tabel B1'!C36&lt;0.5),"-",IFERROR('Tabel B1'!C36/'Tabel B1'!U36*100,"-"))</f>
        <v>7.257006653019447</v>
      </c>
      <c r="I36" s="63">
        <f>IF(OR('Tabel B1'!V36&lt;5,'Tabel B1'!D36&lt;0.5),"-",IFERROR('Tabel B1'!D36/'Tabel B1'!V36*100,"-"))</f>
        <v>9.9906253369272235</v>
      </c>
      <c r="J36" s="63">
        <f>IF(OR('Tabel B1'!W36&lt;5,'Tabel B1'!E36&lt;0.5),"-",IFERROR('Tabel B1'!E36/'Tabel B1'!W36*100,"-"))</f>
        <v>8.325687499999999</v>
      </c>
      <c r="K36" s="58"/>
      <c r="L36" s="63">
        <f>IF(OR('Tabel B1'!X36&lt;5,'Tabel B1'!Z36&lt;0.5),"-",IFERROR('Tabel B1'!Z36/'Tabel B1'!X36*100,"-"))</f>
        <v>4.9744186700570197</v>
      </c>
      <c r="R36" s="52" t="s">
        <v>50</v>
      </c>
      <c r="S36" s="51"/>
      <c r="T36" s="58">
        <v>9740</v>
      </c>
      <c r="U36" s="58">
        <v>1954</v>
      </c>
      <c r="V36" s="113">
        <v>1113</v>
      </c>
      <c r="W36" s="58">
        <v>912</v>
      </c>
      <c r="X36" s="58">
        <v>25956</v>
      </c>
      <c r="Y36" s="58">
        <v>1602</v>
      </c>
      <c r="Z36" s="113">
        <v>1291.16011</v>
      </c>
    </row>
    <row r="37" spans="1:26" ht="15.75" customHeight="1" x14ac:dyDescent="0.2">
      <c r="A37" s="50" t="s">
        <v>51</v>
      </c>
      <c r="B37" s="57">
        <v>509.36381</v>
      </c>
      <c r="C37" s="57">
        <v>212.89465000000001</v>
      </c>
      <c r="D37" s="108">
        <v>93.255160000000004</v>
      </c>
      <c r="E37" s="57">
        <v>99.927030000000002</v>
      </c>
      <c r="F37" s="58"/>
      <c r="G37" s="62">
        <f>IF(OR('Tabel B1'!T37&lt;5,'Tabel B1'!B37&lt;0.5),"-",IFERROR('Tabel B1'!B37/'Tabel B1'!T37*100,"-"))</f>
        <v>5.3527092265657839</v>
      </c>
      <c r="H37" s="62">
        <f>IF(OR('Tabel B1'!U37&lt;5,'Tabel B1'!C37&lt;0.5),"-",IFERROR('Tabel B1'!C37/'Tabel B1'!U37*100,"-"))</f>
        <v>5.174882109868741</v>
      </c>
      <c r="I37" s="62">
        <f>IF(OR('Tabel B1'!V37&lt;5,'Tabel B1'!D37&lt;0.5),"-",IFERROR('Tabel B1'!D37/'Tabel B1'!V37*100,"-"))</f>
        <v>7.0381252830188687</v>
      </c>
      <c r="J37" s="62">
        <f>IF(OR('Tabel B1'!W37&lt;5,'Tabel B1'!E37&lt;0.5),"-",IFERROR('Tabel B1'!E37/'Tabel B1'!W37*100,"-"))</f>
        <v>8.1639730392156871</v>
      </c>
      <c r="K37" s="58"/>
      <c r="L37" s="62">
        <f>IF(OR('Tabel B1'!X37&lt;5,'Tabel B1'!Z37&lt;0.5),"-",IFERROR('Tabel B1'!Z37/'Tabel B1'!X37*100,"-"))</f>
        <v>4.4785950354000059</v>
      </c>
      <c r="R37" s="50" t="s">
        <v>51</v>
      </c>
      <c r="S37" s="51"/>
      <c r="T37" s="57">
        <v>9516</v>
      </c>
      <c r="U37" s="57">
        <v>4114</v>
      </c>
      <c r="V37" s="108">
        <v>1325</v>
      </c>
      <c r="W37" s="57">
        <v>1224</v>
      </c>
      <c r="X37" s="57">
        <v>34887</v>
      </c>
      <c r="Y37" s="57">
        <v>2089</v>
      </c>
      <c r="Z37" s="108">
        <v>1562.4474499999999</v>
      </c>
    </row>
    <row r="38" spans="1:26" ht="15.75" customHeight="1" x14ac:dyDescent="0.2">
      <c r="A38" s="52" t="s">
        <v>52</v>
      </c>
      <c r="B38" s="58">
        <v>84.349779999999996</v>
      </c>
      <c r="C38" s="58">
        <v>59.166719999999998</v>
      </c>
      <c r="D38" s="113">
        <v>16.41178</v>
      </c>
      <c r="E38" s="58">
        <v>34.195099999999996</v>
      </c>
      <c r="F38" s="58"/>
      <c r="G38" s="63">
        <f>IF(OR('Tabel B1'!T38&lt;5,'Tabel B1'!B38&lt;0.5),"-",IFERROR('Tabel B1'!B38/'Tabel B1'!T38*100,"-"))</f>
        <v>8.5895906313645618</v>
      </c>
      <c r="H38" s="63">
        <f>IF(OR('Tabel B1'!U38&lt;5,'Tabel B1'!C38&lt;0.5),"-",IFERROR('Tabel B1'!C38/'Tabel B1'!U38*100,"-"))</f>
        <v>10.271999999999998</v>
      </c>
      <c r="I38" s="63">
        <f>IF(OR('Tabel B1'!V38&lt;5,'Tabel B1'!D38&lt;0.5),"-",IFERROR('Tabel B1'!D38/'Tabel B1'!V38*100,"-"))</f>
        <v>6.6176532258064507</v>
      </c>
      <c r="J38" s="63">
        <f>IF(OR('Tabel B1'!W38&lt;5,'Tabel B1'!E38&lt;0.5),"-",IFERROR('Tabel B1'!E38/'Tabel B1'!W38*100,"-"))</f>
        <v>14.188838174273858</v>
      </c>
      <c r="K38" s="58"/>
      <c r="L38" s="63">
        <f>IF(OR('Tabel B1'!X38&lt;5,'Tabel B1'!Z38&lt;0.5),"-",IFERROR('Tabel B1'!Z38/'Tabel B1'!X38*100,"-"))</f>
        <v>6.1909674839158404</v>
      </c>
      <c r="R38" s="52" t="s">
        <v>52</v>
      </c>
      <c r="S38" s="51"/>
      <c r="T38" s="58">
        <v>982</v>
      </c>
      <c r="U38" s="58">
        <v>576</v>
      </c>
      <c r="V38" s="113">
        <v>248</v>
      </c>
      <c r="W38" s="58">
        <v>241</v>
      </c>
      <c r="X38" s="58">
        <v>5751</v>
      </c>
      <c r="Y38" s="58">
        <v>452</v>
      </c>
      <c r="Z38" s="113">
        <v>356.04253999999997</v>
      </c>
    </row>
    <row r="39" spans="1:26" ht="15.75" customHeight="1" x14ac:dyDescent="0.2">
      <c r="A39" s="50" t="s">
        <v>53</v>
      </c>
      <c r="B39" s="57">
        <v>121.37342</v>
      </c>
      <c r="C39" s="57">
        <v>35.269759999999998</v>
      </c>
      <c r="D39" s="108">
        <v>22.317720000000001</v>
      </c>
      <c r="E39" s="57">
        <v>19.996259999999999</v>
      </c>
      <c r="F39" s="58"/>
      <c r="G39" s="62">
        <f>IF(OR('Tabel B1'!T39&lt;5,'Tabel B1'!B39&lt;0.5),"-",IFERROR('Tabel B1'!B39/'Tabel B1'!T39*100,"-"))</f>
        <v>11.957972413793103</v>
      </c>
      <c r="H39" s="62">
        <f>IF(OR('Tabel B1'!U39&lt;5,'Tabel B1'!C39&lt;0.5),"-",IFERROR('Tabel B1'!C39/'Tabel B1'!U39*100,"-"))</f>
        <v>7.039872255489021</v>
      </c>
      <c r="I39" s="62">
        <f>IF(OR('Tabel B1'!V39&lt;5,'Tabel B1'!D39&lt;0.5),"-",IFERROR('Tabel B1'!D39/'Tabel B1'!V39*100,"-"))</f>
        <v>11.746168421052634</v>
      </c>
      <c r="J39" s="62">
        <f>IF(OR('Tabel B1'!W39&lt;5,'Tabel B1'!E39&lt;0.5),"-",IFERROR('Tabel B1'!E39/'Tabel B1'!W39*100,"-"))</f>
        <v>11.171094972067038</v>
      </c>
      <c r="K39" s="58"/>
      <c r="L39" s="62">
        <f>IF(OR('Tabel B1'!X39&lt;5,'Tabel B1'!Z39&lt;0.5),"-",IFERROR('Tabel B1'!Z39/'Tabel B1'!X39*100,"-"))</f>
        <v>6.3488801350590887</v>
      </c>
      <c r="R39" s="50" t="s">
        <v>53</v>
      </c>
      <c r="S39" s="51"/>
      <c r="T39" s="57">
        <v>1015</v>
      </c>
      <c r="U39" s="57">
        <v>501</v>
      </c>
      <c r="V39" s="108">
        <v>190</v>
      </c>
      <c r="W39" s="57">
        <v>179</v>
      </c>
      <c r="X39" s="57">
        <v>5331</v>
      </c>
      <c r="Y39" s="57">
        <v>428</v>
      </c>
      <c r="Z39" s="108">
        <v>338.4588</v>
      </c>
    </row>
    <row r="40" spans="1:26" ht="15.75" customHeight="1" x14ac:dyDescent="0.2">
      <c r="A40" s="52" t="s">
        <v>54</v>
      </c>
      <c r="B40" s="58">
        <v>154.21629999999999</v>
      </c>
      <c r="C40" s="58">
        <v>59.274619999999999</v>
      </c>
      <c r="D40" s="113">
        <v>20.90626</v>
      </c>
      <c r="E40" s="58">
        <v>23.628769999999999</v>
      </c>
      <c r="F40" s="58"/>
      <c r="G40" s="63">
        <f>IF(OR('Tabel B1'!T40&lt;5,'Tabel B1'!B40&lt;0.5),"-",IFERROR('Tabel B1'!B40/'Tabel B1'!T40*100,"-"))</f>
        <v>8.1123776959494993</v>
      </c>
      <c r="H40" s="63">
        <f>IF(OR('Tabel B1'!U40&lt;5,'Tabel B1'!C40&lt;0.5),"-",IFERROR('Tabel B1'!C40/'Tabel B1'!U40*100,"-"))</f>
        <v>7.4747313997477933</v>
      </c>
      <c r="I40" s="63">
        <f>IF(OR('Tabel B1'!V40&lt;5,'Tabel B1'!D40&lt;0.5),"-",IFERROR('Tabel B1'!D40/'Tabel B1'!V40*100,"-"))</f>
        <v>8.6033991769547313</v>
      </c>
      <c r="J40" s="63">
        <f>IF(OR('Tabel B1'!W40&lt;5,'Tabel B1'!E40&lt;0.5),"-",IFERROR('Tabel B1'!E40/'Tabel B1'!W40*100,"-"))</f>
        <v>8.5611485507246368</v>
      </c>
      <c r="K40" s="58"/>
      <c r="L40" s="63">
        <f>IF(OR('Tabel B1'!X40&lt;5,'Tabel B1'!Z40&lt;0.5),"-",IFERROR('Tabel B1'!Z40/'Tabel B1'!X40*100,"-"))</f>
        <v>6.0333911605134318</v>
      </c>
      <c r="R40" s="52" t="s">
        <v>54</v>
      </c>
      <c r="S40" s="51"/>
      <c r="T40" s="58">
        <v>1901</v>
      </c>
      <c r="U40" s="58">
        <v>793</v>
      </c>
      <c r="V40" s="113">
        <v>243</v>
      </c>
      <c r="W40" s="58">
        <v>276</v>
      </c>
      <c r="X40" s="58">
        <v>7557</v>
      </c>
      <c r="Y40" s="58">
        <v>564</v>
      </c>
      <c r="Z40" s="113">
        <v>455.94337000000002</v>
      </c>
    </row>
    <row r="41" spans="1:26" ht="15.75" customHeight="1" x14ac:dyDescent="0.2">
      <c r="A41" s="50" t="s">
        <v>55</v>
      </c>
      <c r="B41" s="57">
        <v>92.269069999999999</v>
      </c>
      <c r="C41" s="57">
        <v>43.810270000000003</v>
      </c>
      <c r="D41" s="108">
        <v>64.857479999999995</v>
      </c>
      <c r="E41" s="57">
        <v>8.8442600000000002</v>
      </c>
      <c r="F41" s="58"/>
      <c r="G41" s="62">
        <f>IF(OR('Tabel B1'!T41&lt;5,'Tabel B1'!B41&lt;0.5),"-",IFERROR('Tabel B1'!B41/'Tabel B1'!T41*100,"-"))</f>
        <v>6.1842540214477211</v>
      </c>
      <c r="H41" s="62">
        <f>IF(OR('Tabel B1'!U41&lt;5,'Tabel B1'!C41&lt;0.5),"-",IFERROR('Tabel B1'!C41/'Tabel B1'!U41*100,"-"))</f>
        <v>7.182011475409837</v>
      </c>
      <c r="I41" s="62">
        <f>IF(OR('Tabel B1'!V41&lt;5,'Tabel B1'!D41&lt;0.5),"-",IFERROR('Tabel B1'!D41/'Tabel B1'!V41*100,"-"))</f>
        <v>15.628308433734938</v>
      </c>
      <c r="J41" s="62">
        <f>IF(OR('Tabel B1'!W41&lt;5,'Tabel B1'!E41&lt;0.5),"-",IFERROR('Tabel B1'!E41/'Tabel B1'!W41*100,"-"))</f>
        <v>8.7566930693069303</v>
      </c>
      <c r="K41" s="58"/>
      <c r="L41" s="62">
        <f>IF(OR('Tabel B1'!X41&lt;5,'Tabel B1'!Z41&lt;0.5),"-",IFERROR('Tabel B1'!Z41/'Tabel B1'!X41*100,"-"))</f>
        <v>6.8492202048417132</v>
      </c>
      <c r="R41" s="50" t="s">
        <v>55</v>
      </c>
      <c r="S41" s="51"/>
      <c r="T41" s="57">
        <v>1492</v>
      </c>
      <c r="U41" s="57">
        <v>610</v>
      </c>
      <c r="V41" s="108">
        <v>415</v>
      </c>
      <c r="W41" s="57">
        <v>101</v>
      </c>
      <c r="X41" s="57">
        <v>4296</v>
      </c>
      <c r="Y41" s="57">
        <v>414</v>
      </c>
      <c r="Z41" s="108">
        <v>294.24250000000001</v>
      </c>
    </row>
    <row r="42" spans="1:26" ht="15.75" customHeight="1" x14ac:dyDescent="0.2">
      <c r="A42" s="52" t="s">
        <v>56</v>
      </c>
      <c r="B42" s="58">
        <v>22.13372</v>
      </c>
      <c r="C42" s="58">
        <v>9.6644400000000008</v>
      </c>
      <c r="D42" s="113">
        <v>6.8833000000000002</v>
      </c>
      <c r="E42" s="58">
        <v>2.9994399999999999</v>
      </c>
      <c r="F42" s="58"/>
      <c r="G42" s="63">
        <f>IF(OR('Tabel B1'!T42&lt;5,'Tabel B1'!B42&lt;0.5),"-",IFERROR('Tabel B1'!B42/'Tabel B1'!T42*100,"-"))</f>
        <v>5.411667481662592</v>
      </c>
      <c r="H42" s="63">
        <f>IF(OR('Tabel B1'!U42&lt;5,'Tabel B1'!C42&lt;0.5),"-",IFERROR('Tabel B1'!C42/'Tabel B1'!U42*100,"-"))</f>
        <v>8.2602051282051292</v>
      </c>
      <c r="I42" s="63">
        <f>IF(OR('Tabel B1'!V42&lt;5,'Tabel B1'!D42&lt;0.5),"-",IFERROR('Tabel B1'!D42/'Tabel B1'!V42*100,"-"))</f>
        <v>13.7666</v>
      </c>
      <c r="J42" s="63">
        <f>IF(OR('Tabel B1'!W42&lt;5,'Tabel B1'!E42&lt;0.5),"-",IFERROR('Tabel B1'!E42/'Tabel B1'!W42*100,"-"))</f>
        <v>9.6756129032258062</v>
      </c>
      <c r="K42" s="58"/>
      <c r="L42" s="63">
        <f>IF(OR('Tabel B1'!X42&lt;5,'Tabel B1'!Z42&lt;0.5),"-",IFERROR('Tabel B1'!Z42/'Tabel B1'!X42*100,"-"))</f>
        <v>5.7415539334955401</v>
      </c>
      <c r="R42" s="52" t="s">
        <v>56</v>
      </c>
      <c r="S42" s="51"/>
      <c r="T42" s="58">
        <v>409</v>
      </c>
      <c r="U42" s="58">
        <v>117</v>
      </c>
      <c r="V42" s="113">
        <v>50</v>
      </c>
      <c r="W42" s="58">
        <v>31</v>
      </c>
      <c r="X42" s="58">
        <v>1233</v>
      </c>
      <c r="Y42" s="58">
        <v>88</v>
      </c>
      <c r="Z42" s="113">
        <v>70.793360000000007</v>
      </c>
    </row>
    <row r="43" spans="1:26" ht="15.75" customHeight="1" x14ac:dyDescent="0.2">
      <c r="A43" s="50" t="s">
        <v>57</v>
      </c>
      <c r="B43" s="57">
        <v>149.32701</v>
      </c>
      <c r="C43" s="57">
        <v>79.714340000000007</v>
      </c>
      <c r="D43" s="108">
        <v>25.92154</v>
      </c>
      <c r="E43" s="57">
        <v>28.382709999999999</v>
      </c>
      <c r="F43" s="58"/>
      <c r="G43" s="62">
        <f>IF(OR('Tabel B1'!T43&lt;5,'Tabel B1'!B43&lt;0.5),"-",IFERROR('Tabel B1'!B43/'Tabel B1'!T43*100,"-"))</f>
        <v>10.805138205499276</v>
      </c>
      <c r="H43" s="62">
        <f>IF(OR('Tabel B1'!U43&lt;5,'Tabel B1'!C43&lt;0.5),"-",IFERROR('Tabel B1'!C43/'Tabel B1'!U43*100,"-"))</f>
        <v>11.96912012012012</v>
      </c>
      <c r="I43" s="62">
        <f>IF(OR('Tabel B1'!V43&lt;5,'Tabel B1'!D43&lt;0.5),"-",IFERROR('Tabel B1'!D43/'Tabel B1'!V43*100,"-"))</f>
        <v>10.047108527131783</v>
      </c>
      <c r="J43" s="62">
        <f>IF(OR('Tabel B1'!W43&lt;5,'Tabel B1'!E43&lt;0.5),"-",IFERROR('Tabel B1'!E43/'Tabel B1'!W43*100,"-"))</f>
        <v>9.6869317406143338</v>
      </c>
      <c r="K43" s="58"/>
      <c r="L43" s="62">
        <f>IF(OR('Tabel B1'!X43&lt;5,'Tabel B1'!Z43&lt;0.5),"-",IFERROR('Tabel B1'!Z43/'Tabel B1'!X43*100,"-"))</f>
        <v>9.6819628604382935</v>
      </c>
      <c r="R43" s="50" t="s">
        <v>57</v>
      </c>
      <c r="S43" s="51"/>
      <c r="T43" s="57">
        <v>1382</v>
      </c>
      <c r="U43" s="57">
        <v>666</v>
      </c>
      <c r="V43" s="108">
        <v>258</v>
      </c>
      <c r="W43" s="57">
        <v>293</v>
      </c>
      <c r="X43" s="57">
        <v>4335</v>
      </c>
      <c r="Y43" s="57">
        <v>509</v>
      </c>
      <c r="Z43" s="108">
        <v>419.71309000000002</v>
      </c>
    </row>
    <row r="44" spans="1:26" ht="15.75" customHeight="1" x14ac:dyDescent="0.2">
      <c r="A44" s="52" t="s">
        <v>58</v>
      </c>
      <c r="B44" s="58">
        <v>66.324460000000002</v>
      </c>
      <c r="C44" s="58">
        <v>18.958400000000001</v>
      </c>
      <c r="D44" s="113">
        <v>18.99832</v>
      </c>
      <c r="E44" s="58">
        <v>4.9728700000000003</v>
      </c>
      <c r="F44" s="58"/>
      <c r="G44" s="63">
        <f>IF(OR('Tabel B1'!T44&lt;5,'Tabel B1'!B44&lt;0.5),"-",IFERROR('Tabel B1'!B44/'Tabel B1'!T44*100,"-"))</f>
        <v>10.56121974522293</v>
      </c>
      <c r="H44" s="63">
        <f>IF(OR('Tabel B1'!U44&lt;5,'Tabel B1'!C44&lt;0.5),"-",IFERROR('Tabel B1'!C44/'Tabel B1'!U44*100,"-"))</f>
        <v>8.1717241379310348</v>
      </c>
      <c r="I44" s="63">
        <f>IF(OR('Tabel B1'!V44&lt;5,'Tabel B1'!D44&lt;0.5),"-",IFERROR('Tabel B1'!D44/'Tabel B1'!V44*100,"-"))</f>
        <v>12.836702702702702</v>
      </c>
      <c r="J44" s="63">
        <f>IF(OR('Tabel B1'!W44&lt;5,'Tabel B1'!E44&lt;0.5),"-",IFERROR('Tabel B1'!E44/'Tabel B1'!W44*100,"-"))</f>
        <v>5.4052934782608695</v>
      </c>
      <c r="K44" s="58"/>
      <c r="L44" s="63">
        <f>IF(OR('Tabel B1'!X44&lt;5,'Tabel B1'!Z44&lt;0.5),"-",IFERROR('Tabel B1'!Z44/'Tabel B1'!X44*100,"-"))</f>
        <v>7.1811213406873149</v>
      </c>
      <c r="M44" t="s">
        <v>174</v>
      </c>
      <c r="R44" s="52" t="s">
        <v>58</v>
      </c>
      <c r="S44" s="51"/>
      <c r="T44" s="58">
        <v>628</v>
      </c>
      <c r="U44" s="58">
        <v>232</v>
      </c>
      <c r="V44" s="113">
        <v>148</v>
      </c>
      <c r="W44" s="58">
        <v>92</v>
      </c>
      <c r="X44" s="58">
        <v>2357</v>
      </c>
      <c r="Y44" s="58">
        <v>204</v>
      </c>
      <c r="Z44" s="113">
        <v>169.25903</v>
      </c>
    </row>
    <row r="45" spans="1:26" ht="15.75" customHeight="1" x14ac:dyDescent="0.2">
      <c r="A45" s="50" t="s">
        <v>59</v>
      </c>
      <c r="B45" s="57">
        <v>383.70049</v>
      </c>
      <c r="C45" s="57">
        <v>104.68222</v>
      </c>
      <c r="D45" s="108">
        <v>43.280110000000001</v>
      </c>
      <c r="E45" s="57">
        <v>42.897150000000003</v>
      </c>
      <c r="F45" s="58"/>
      <c r="G45" s="62">
        <f>IF(OR('Tabel B1'!T45&lt;5,'Tabel B1'!B45&lt;0.5),"-",IFERROR('Tabel B1'!B45/'Tabel B1'!T45*100,"-"))</f>
        <v>6.1997170786879945</v>
      </c>
      <c r="H45" s="62">
        <f>IF(OR('Tabel B1'!U45&lt;5,'Tabel B1'!C45&lt;0.5),"-",IFERROR('Tabel B1'!C45/'Tabel B1'!U45*100,"-"))</f>
        <v>6.5672659974905905</v>
      </c>
      <c r="I45" s="62">
        <f>IF(OR('Tabel B1'!V45&lt;5,'Tabel B1'!D45&lt;0.5),"-",IFERROR('Tabel B1'!D45/'Tabel B1'!V45*100,"-"))</f>
        <v>6.607650381679389</v>
      </c>
      <c r="J45" s="62">
        <f>IF(OR('Tabel B1'!W45&lt;5,'Tabel B1'!E45&lt;0.5),"-",IFERROR('Tabel B1'!E45/'Tabel B1'!W45*100,"-"))</f>
        <v>6.0674893917963226</v>
      </c>
      <c r="K45" s="58"/>
      <c r="L45" s="62">
        <f>IF(OR('Tabel B1'!X45&lt;5,'Tabel B1'!Z45&lt;0.5),"-",IFERROR('Tabel B1'!Z45/'Tabel B1'!X45*100,"-"))</f>
        <v>5.2507067469536777</v>
      </c>
      <c r="R45" s="50" t="s">
        <v>59</v>
      </c>
      <c r="S45" s="51"/>
      <c r="T45" s="57">
        <v>6189</v>
      </c>
      <c r="U45" s="57">
        <v>1594</v>
      </c>
      <c r="V45" s="108">
        <v>655</v>
      </c>
      <c r="W45" s="57">
        <v>707</v>
      </c>
      <c r="X45" s="57">
        <v>21091</v>
      </c>
      <c r="Y45" s="57">
        <v>1354</v>
      </c>
      <c r="Z45" s="108">
        <v>1107.4265600000001</v>
      </c>
    </row>
    <row r="46" spans="1:26" ht="15.75" customHeight="1" x14ac:dyDescent="0.2">
      <c r="A46" s="59"/>
      <c r="K46" s="58"/>
      <c r="R46" s="51"/>
      <c r="S46" s="51"/>
      <c r="T46" s="58"/>
      <c r="U46" s="58"/>
      <c r="V46" s="113"/>
      <c r="W46" s="58"/>
      <c r="X46" s="58"/>
      <c r="Y46" s="58"/>
      <c r="Z46" s="113"/>
    </row>
    <row r="47" spans="1:26" ht="15.75" customHeight="1" x14ac:dyDescent="0.2">
      <c r="A47" s="53" t="s">
        <v>20</v>
      </c>
      <c r="B47" s="117">
        <f>SUM(B9:B45)-SUM(B17:B20)</f>
        <v>5256.5751999999993</v>
      </c>
      <c r="C47" s="117">
        <f>SUM(C9:C45)-SUM(C17:C20)</f>
        <v>2154.4483099999998</v>
      </c>
      <c r="D47" s="117">
        <f>SUM(D9:D45)-SUM(D17:D20)</f>
        <v>1068.67713</v>
      </c>
      <c r="E47" s="117">
        <f>SUM(E9:E45)-SUM(E17:E20)</f>
        <v>955.74131000000034</v>
      </c>
      <c r="F47" s="120">
        <f t="shared" ref="F47" si="0">SUM(F9:F45)-SUM(F17:F20)</f>
        <v>0</v>
      </c>
      <c r="G47" s="70">
        <f>IF(OR('Tabel B1'!T47&lt;5,'Tabel B1'!B47&lt;0.5),"-",IFERROR('Tabel B1'!B47/'Tabel B1'!T47*100,"-"))</f>
        <v>6.2437049530823128</v>
      </c>
      <c r="H47" s="70">
        <f>IF(OR('Tabel B1'!U47&lt;5,'Tabel B1'!C47&lt;0.5),"-",IFERROR('Tabel B1'!C47/'Tabel B1'!U47*100,"-"))</f>
        <v>6.2632952787952778</v>
      </c>
      <c r="I47" s="70">
        <f>IF(OR('Tabel B1'!V47&lt;5,'Tabel B1'!D47&lt;0.5),"-",IFERROR('Tabel B1'!D47/'Tabel B1'!V47*100,"-"))</f>
        <v>7.3458697415452301</v>
      </c>
      <c r="J47" s="70">
        <f>IF(OR('Tabel B1'!W47&lt;5,'Tabel B1'!E47&lt;0.5),"-",IFERROR('Tabel B1'!E47/'Tabel B1'!W47*100,"-"))</f>
        <v>7.1854846252161515</v>
      </c>
      <c r="K47" s="85"/>
      <c r="L47" s="70">
        <f>IF(OR('Tabel B1'!X47&lt;5,'Tabel B1'!Z47&lt;0.5),"-",IFERROR('Tabel B1'!Z47/'Tabel B1'!X47*100,"-"))</f>
        <v>4.6711506016821742</v>
      </c>
      <c r="R47" s="52" t="s">
        <v>20</v>
      </c>
      <c r="S47" s="51"/>
      <c r="T47" s="57">
        <v>84190</v>
      </c>
      <c r="U47" s="57">
        <v>34398</v>
      </c>
      <c r="V47" s="108">
        <v>14548</v>
      </c>
      <c r="W47" s="57">
        <v>13301</v>
      </c>
      <c r="X47" s="57">
        <v>331238</v>
      </c>
      <c r="Y47" s="57">
        <v>19466</v>
      </c>
      <c r="Z47" s="108">
        <v>15472.625830000001</v>
      </c>
    </row>
    <row r="48" spans="1:26" ht="15.75" customHeight="1" x14ac:dyDescent="0.2">
      <c r="A48" s="44"/>
      <c r="B48" s="106"/>
      <c r="C48" s="106"/>
      <c r="D48" s="106"/>
      <c r="E48" s="106"/>
      <c r="F48" s="103"/>
      <c r="G48" s="71"/>
      <c r="H48" s="71"/>
      <c r="I48" s="71"/>
      <c r="J48" s="71"/>
      <c r="K48" s="58"/>
      <c r="L48" s="71"/>
      <c r="R48" s="51"/>
      <c r="S48" s="51"/>
      <c r="T48" s="58"/>
      <c r="U48" s="58"/>
      <c r="V48" s="113"/>
      <c r="W48" s="58"/>
      <c r="X48" s="58"/>
      <c r="Y48" s="58"/>
      <c r="Z48" s="113"/>
    </row>
    <row r="49" spans="1:26" ht="15.75" customHeight="1" x14ac:dyDescent="0.2">
      <c r="A49" s="35" t="s">
        <v>60</v>
      </c>
      <c r="B49" s="57">
        <v>328.75569000000002</v>
      </c>
      <c r="C49" s="57">
        <v>149.17045999999999</v>
      </c>
      <c r="D49" s="108">
        <v>151.43018000000001</v>
      </c>
      <c r="E49" s="57">
        <v>116.62384</v>
      </c>
      <c r="F49" s="69"/>
      <c r="G49" s="68">
        <f>IF(OR('Tabel B1'!T49&lt;5,'Tabel B1'!B49&lt;0.5),"-",IFERROR('Tabel B1'!B49/'Tabel B1'!T49*100,"-"))</f>
        <v>3.7219029774708479</v>
      </c>
      <c r="H49" s="68">
        <f>IF(OR('Tabel B1'!U49&lt;5,'Tabel B1'!C49&lt;0.5),"-",IFERROR('Tabel B1'!C49/'Tabel B1'!U49*100,"-"))</f>
        <v>2.9810243804956031</v>
      </c>
      <c r="I49" s="68">
        <f>IF(OR('Tabel B1'!V49&lt;5,'Tabel B1'!D49&lt;0.5),"-",IFERROR('Tabel B1'!D49/'Tabel B1'!V49*100,"-"))</f>
        <v>4.3179406900484745</v>
      </c>
      <c r="J49" s="68">
        <f>IF(OR('Tabel B1'!W49&lt;5,'Tabel B1'!E49&lt;0.5),"-",IFERROR('Tabel B1'!E49/'Tabel B1'!W49*100,"-"))</f>
        <v>4.6114606563859235</v>
      </c>
      <c r="K49" s="58"/>
      <c r="L49" s="68">
        <f>IF(OR('Tabel B1'!X49&lt;5,'Tabel B1'!Z49&lt;0.5),"-",IFERROR('Tabel B1'!Z49/'Tabel B1'!X49*100,"-"))</f>
        <v>2.4494727988878591</v>
      </c>
      <c r="R49" s="50" t="s">
        <v>167</v>
      </c>
      <c r="S49" s="51"/>
      <c r="T49" s="57">
        <v>8833</v>
      </c>
      <c r="U49" s="57">
        <v>5004</v>
      </c>
      <c r="V49" s="108">
        <v>3507</v>
      </c>
      <c r="W49" s="57">
        <v>2529</v>
      </c>
      <c r="X49" s="57">
        <v>64740</v>
      </c>
      <c r="Y49" s="57">
        <v>1987</v>
      </c>
      <c r="Z49" s="108">
        <v>1585.7886900000001</v>
      </c>
    </row>
    <row r="50" spans="1:26" ht="15.75" customHeight="1" x14ac:dyDescent="0.2">
      <c r="A50" s="38" t="s">
        <v>61</v>
      </c>
      <c r="B50" s="58">
        <v>1642.7225100000001</v>
      </c>
      <c r="C50" s="58">
        <v>721.67717000000005</v>
      </c>
      <c r="D50" s="113">
        <v>266.29888</v>
      </c>
      <c r="E50" s="58">
        <v>262.09255999999999</v>
      </c>
      <c r="F50" s="69"/>
      <c r="G50" s="69">
        <f>IF(OR('Tabel B1'!T50&lt;5,'Tabel B1'!B50&lt;0.5),"-",IFERROR('Tabel B1'!B50/'Tabel B1'!T50*100,"-"))</f>
        <v>8.5813222065506984</v>
      </c>
      <c r="H50" s="69">
        <f>IF(OR('Tabel B1'!U50&lt;5,'Tabel B1'!C50&lt;0.5),"-",IFERROR('Tabel B1'!C50/'Tabel B1'!U50*100,"-"))</f>
        <v>8.4091956420414817</v>
      </c>
      <c r="I50" s="69">
        <f>IF(OR('Tabel B1'!V50&lt;5,'Tabel B1'!D50&lt;0.5),"-",IFERROR('Tabel B1'!D50/'Tabel B1'!V50*100,"-"))</f>
        <v>9.5276880143112699</v>
      </c>
      <c r="J50" s="69">
        <f>IF(OR('Tabel B1'!W50&lt;5,'Tabel B1'!E50&lt;0.5),"-",IFERROR('Tabel B1'!E50/'Tabel B1'!W50*100,"-"))</f>
        <v>8.2888222643896263</v>
      </c>
      <c r="K50" s="58"/>
      <c r="L50" s="69">
        <f>IF(OR('Tabel B1'!X50&lt;5,'Tabel B1'!Z50&lt;0.5),"-",IFERROR('Tabel B1'!Z50/'Tabel B1'!X50*100,"-"))</f>
        <v>6.7017909771683941</v>
      </c>
      <c r="R50" s="52" t="s">
        <v>168</v>
      </c>
      <c r="S50" s="51"/>
      <c r="T50" s="57">
        <v>19143</v>
      </c>
      <c r="U50" s="57">
        <v>8582</v>
      </c>
      <c r="V50" s="108">
        <v>2795</v>
      </c>
      <c r="W50" s="57">
        <v>3162</v>
      </c>
      <c r="X50" s="57">
        <v>65567</v>
      </c>
      <c r="Y50" s="57">
        <v>5305</v>
      </c>
      <c r="Z50" s="108">
        <v>4394.1632900000004</v>
      </c>
    </row>
    <row r="51" spans="1:26" ht="15.75" customHeight="1" x14ac:dyDescent="0.2">
      <c r="A51" s="35" t="s">
        <v>62</v>
      </c>
      <c r="B51" s="57">
        <v>1239.0569499999999</v>
      </c>
      <c r="C51" s="57">
        <v>477.00555000000003</v>
      </c>
      <c r="D51" s="108">
        <v>253.33562000000001</v>
      </c>
      <c r="E51" s="57">
        <v>234.85498999999999</v>
      </c>
      <c r="F51" s="69"/>
      <c r="G51" s="68">
        <f>IF(OR('Tabel B1'!T51&lt;5,'Tabel B1'!B51&lt;0.5),"-",IFERROR('Tabel B1'!B51/'Tabel B1'!T51*100,"-"))</f>
        <v>4.5885899714846499</v>
      </c>
      <c r="H51" s="68">
        <f>IF(OR('Tabel B1'!U51&lt;5,'Tabel B1'!C51&lt;0.5),"-",IFERROR('Tabel B1'!C51/'Tabel B1'!U51*100,"-"))</f>
        <v>5.3422057341247626</v>
      </c>
      <c r="I51" s="68">
        <f>IF(OR('Tabel B1'!V51&lt;5,'Tabel B1'!D51&lt;0.5),"-",IFERROR('Tabel B1'!D51/'Tabel B1'!V51*100,"-"))</f>
        <v>7.4951366863905324</v>
      </c>
      <c r="J51" s="68">
        <f>IF(OR('Tabel B1'!W51&lt;5,'Tabel B1'!E51&lt;0.5),"-",IFERROR('Tabel B1'!E51/'Tabel B1'!W51*100,"-"))</f>
        <v>7.5662045747422679</v>
      </c>
      <c r="K51" s="58"/>
      <c r="L51" s="68">
        <f>IF(OR('Tabel B1'!X51&lt;5,'Tabel B1'!Z51&lt;0.5),"-",IFERROR('Tabel B1'!Z51/'Tabel B1'!X51*100,"-"))</f>
        <v>4.0596885473781761</v>
      </c>
      <c r="R51" s="50" t="s">
        <v>169</v>
      </c>
      <c r="S51" s="51"/>
      <c r="T51" s="57">
        <v>27003</v>
      </c>
      <c r="U51" s="57">
        <v>8929</v>
      </c>
      <c r="V51" s="108">
        <v>3380</v>
      </c>
      <c r="W51" s="57">
        <v>3104</v>
      </c>
      <c r="X51" s="57">
        <v>90643</v>
      </c>
      <c r="Y51" s="57">
        <v>4759</v>
      </c>
      <c r="Z51" s="108">
        <v>3679.8234900000002</v>
      </c>
    </row>
    <row r="52" spans="1:26" ht="15.75" customHeight="1" x14ac:dyDescent="0.2">
      <c r="A52" s="44" t="s">
        <v>63</v>
      </c>
      <c r="R52" s="52" t="s">
        <v>170</v>
      </c>
      <c r="S52" s="51"/>
      <c r="T52" s="58">
        <v>658</v>
      </c>
      <c r="U52" s="58">
        <v>117</v>
      </c>
      <c r="V52" s="58">
        <v>47</v>
      </c>
      <c r="W52" s="58">
        <v>66</v>
      </c>
      <c r="X52" s="57">
        <v>3937</v>
      </c>
      <c r="Y52" s="57">
        <v>149</v>
      </c>
      <c r="Z52" s="108">
        <v>128.04590999999999</v>
      </c>
    </row>
  </sheetData>
  <mergeCells count="3">
    <mergeCell ref="A3:L3"/>
    <mergeCell ref="B5:E5"/>
    <mergeCell ref="G5:J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5"/>
  <dimension ref="A1:AA47"/>
  <sheetViews>
    <sheetView topLeftCell="A4" workbookViewId="0">
      <selection activeCell="A12" sqref="A12"/>
    </sheetView>
  </sheetViews>
  <sheetFormatPr defaultRowHeight="12.75" x14ac:dyDescent="0.2"/>
  <cols>
    <col min="1" max="1" width="17.140625" style="87" customWidth="1"/>
    <col min="2" max="2" width="1.140625" style="87" customWidth="1"/>
    <col min="3" max="3" width="168.28515625" style="87" bestFit="1" customWidth="1"/>
    <col min="4" max="16384" width="9.140625" style="87"/>
  </cols>
  <sheetData>
    <row r="1" spans="1:27" ht="15.75" customHeight="1" x14ac:dyDescent="0.2"/>
    <row r="2" spans="1:27" ht="15.75" customHeight="1" x14ac:dyDescent="0.2"/>
    <row r="3" spans="1:27" ht="15.75" customHeight="1" x14ac:dyDescent="0.25">
      <c r="A3" s="137" t="s">
        <v>103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27" ht="15.75" customHeight="1" x14ac:dyDescent="0.2"/>
    <row r="5" spans="1:27" ht="15.75" customHeight="1" x14ac:dyDescent="0.2"/>
    <row r="6" spans="1:27" ht="15.75" customHeight="1" x14ac:dyDescent="0.2"/>
    <row r="7" spans="1:27" ht="15.75" customHeight="1" x14ac:dyDescent="0.2">
      <c r="C7" s="88" t="s">
        <v>104</v>
      </c>
    </row>
    <row r="8" spans="1:27" ht="15.75" hidden="1" customHeight="1" x14ac:dyDescent="0.2"/>
    <row r="9" spans="1:27" ht="15.75" customHeight="1" x14ac:dyDescent="0.2">
      <c r="A9" s="97" t="s">
        <v>232</v>
      </c>
      <c r="B9" s="89"/>
      <c r="C9" s="110" t="s">
        <v>105</v>
      </c>
    </row>
    <row r="10" spans="1:27" ht="15.75" customHeight="1" x14ac:dyDescent="0.2">
      <c r="A10" s="99" t="s">
        <v>233</v>
      </c>
      <c r="B10" s="89"/>
      <c r="C10" s="111" t="s">
        <v>106</v>
      </c>
    </row>
    <row r="11" spans="1:27" ht="15.75" customHeight="1" x14ac:dyDescent="0.2">
      <c r="A11" s="97" t="s">
        <v>231</v>
      </c>
      <c r="B11" s="89"/>
      <c r="C11" s="110" t="s">
        <v>222</v>
      </c>
    </row>
    <row r="12" spans="1:27" ht="15.75" customHeight="1" x14ac:dyDescent="0.2">
      <c r="A12" s="99" t="s">
        <v>107</v>
      </c>
      <c r="B12" s="89"/>
      <c r="C12" s="111" t="s">
        <v>223</v>
      </c>
    </row>
    <row r="13" spans="1:27" ht="15.75" customHeight="1" x14ac:dyDescent="0.2">
      <c r="A13" s="97" t="s">
        <v>108</v>
      </c>
      <c r="B13" s="89"/>
      <c r="C13" s="110" t="s">
        <v>109</v>
      </c>
      <c r="AA13" s="122" t="s">
        <v>171</v>
      </c>
    </row>
    <row r="14" spans="1:27" ht="15.75" customHeight="1" x14ac:dyDescent="0.2">
      <c r="A14" s="99" t="s">
        <v>110</v>
      </c>
      <c r="B14" s="89"/>
      <c r="C14" s="111" t="s">
        <v>111</v>
      </c>
    </row>
    <row r="15" spans="1:27" ht="15.75" customHeight="1" x14ac:dyDescent="0.2">
      <c r="A15" s="97" t="s">
        <v>112</v>
      </c>
      <c r="B15" s="89"/>
      <c r="C15" s="110" t="s">
        <v>113</v>
      </c>
    </row>
    <row r="16" spans="1:27" ht="15.75" customHeight="1" x14ac:dyDescent="0.2">
      <c r="A16" s="99" t="s">
        <v>114</v>
      </c>
      <c r="B16" s="89"/>
      <c r="C16" s="111" t="s">
        <v>115</v>
      </c>
    </row>
    <row r="17" spans="1:3" ht="15.75" customHeight="1" x14ac:dyDescent="0.2">
      <c r="A17" s="97" t="s">
        <v>35</v>
      </c>
      <c r="B17" s="89"/>
      <c r="C17" s="110" t="s">
        <v>116</v>
      </c>
    </row>
    <row r="18" spans="1:3" ht="15.75" customHeight="1" x14ac:dyDescent="0.2">
      <c r="A18" s="99" t="s">
        <v>117</v>
      </c>
      <c r="B18" s="89"/>
      <c r="C18" s="111" t="s">
        <v>118</v>
      </c>
    </row>
    <row r="19" spans="1:3" ht="15.75" customHeight="1" x14ac:dyDescent="0.2">
      <c r="A19" s="97" t="s">
        <v>37</v>
      </c>
      <c r="B19" s="89"/>
      <c r="C19" s="110" t="s">
        <v>119</v>
      </c>
    </row>
    <row r="20" spans="1:3" ht="15.75" customHeight="1" x14ac:dyDescent="0.2">
      <c r="A20" s="99" t="s">
        <v>120</v>
      </c>
      <c r="B20" s="89"/>
      <c r="C20" s="111" t="s">
        <v>121</v>
      </c>
    </row>
    <row r="21" spans="1:3" ht="15.75" customHeight="1" x14ac:dyDescent="0.2">
      <c r="A21" s="97" t="s">
        <v>122</v>
      </c>
      <c r="B21" s="90">
        <v>0</v>
      </c>
      <c r="C21" s="110" t="s">
        <v>175</v>
      </c>
    </row>
    <row r="22" spans="1:3" ht="15.75" customHeight="1" x14ac:dyDescent="0.2">
      <c r="A22" s="99" t="s">
        <v>123</v>
      </c>
      <c r="B22" s="89"/>
      <c r="C22" s="111" t="s">
        <v>124</v>
      </c>
    </row>
    <row r="23" spans="1:3" ht="15.75" customHeight="1" x14ac:dyDescent="0.2">
      <c r="A23" s="97" t="s">
        <v>125</v>
      </c>
      <c r="B23" s="89"/>
      <c r="C23" s="110" t="s">
        <v>126</v>
      </c>
    </row>
    <row r="24" spans="1:3" ht="15.75" customHeight="1" x14ac:dyDescent="0.2">
      <c r="A24" s="52" t="s">
        <v>191</v>
      </c>
      <c r="B24" s="89"/>
      <c r="C24" s="111" t="s">
        <v>192</v>
      </c>
    </row>
    <row r="25" spans="1:3" ht="15.75" customHeight="1" x14ac:dyDescent="0.2">
      <c r="A25" s="97" t="s">
        <v>127</v>
      </c>
      <c r="B25" s="89"/>
      <c r="C25" s="110" t="s">
        <v>128</v>
      </c>
    </row>
    <row r="26" spans="1:3" ht="15.75" customHeight="1" x14ac:dyDescent="0.2">
      <c r="A26" s="99" t="s">
        <v>129</v>
      </c>
      <c r="B26" s="89"/>
      <c r="C26" s="111" t="s">
        <v>130</v>
      </c>
    </row>
    <row r="27" spans="1:3" ht="15.75" customHeight="1" x14ac:dyDescent="0.2">
      <c r="A27" s="97" t="s">
        <v>131</v>
      </c>
      <c r="B27" s="89"/>
      <c r="C27" s="110" t="s">
        <v>224</v>
      </c>
    </row>
    <row r="28" spans="1:3" ht="15.75" customHeight="1" x14ac:dyDescent="0.2">
      <c r="A28" s="99" t="s">
        <v>132</v>
      </c>
      <c r="B28" s="89"/>
      <c r="C28" s="111" t="s">
        <v>133</v>
      </c>
    </row>
    <row r="29" spans="1:3" ht="15.75" customHeight="1" x14ac:dyDescent="0.2">
      <c r="A29" s="97" t="s">
        <v>134</v>
      </c>
      <c r="B29" s="89"/>
      <c r="C29" s="110" t="s">
        <v>135</v>
      </c>
    </row>
    <row r="30" spans="1:3" ht="15.75" customHeight="1" x14ac:dyDescent="0.2">
      <c r="A30" s="99" t="s">
        <v>136</v>
      </c>
      <c r="B30" s="89"/>
      <c r="C30" s="111" t="s">
        <v>137</v>
      </c>
    </row>
    <row r="31" spans="1:3" ht="15.75" customHeight="1" x14ac:dyDescent="0.2">
      <c r="A31" s="97" t="s">
        <v>138</v>
      </c>
      <c r="B31" s="89"/>
      <c r="C31" s="110" t="s">
        <v>139</v>
      </c>
    </row>
    <row r="32" spans="1:3" ht="15.75" customHeight="1" x14ac:dyDescent="0.2">
      <c r="A32" s="99" t="s">
        <v>140</v>
      </c>
      <c r="B32" s="89"/>
      <c r="C32" s="111" t="s">
        <v>141</v>
      </c>
    </row>
    <row r="33" spans="1:11" ht="15.75" customHeight="1" x14ac:dyDescent="0.2">
      <c r="A33" s="97" t="s">
        <v>142</v>
      </c>
      <c r="B33" s="89"/>
      <c r="C33" s="110" t="s">
        <v>143</v>
      </c>
    </row>
    <row r="34" spans="1:11" ht="15.75" customHeight="1" x14ac:dyDescent="0.2">
      <c r="A34" s="99" t="s">
        <v>144</v>
      </c>
      <c r="B34" s="89"/>
      <c r="C34" s="111" t="s">
        <v>145</v>
      </c>
    </row>
    <row r="35" spans="1:11" ht="15.75" customHeight="1" x14ac:dyDescent="0.2">
      <c r="A35" s="97" t="s">
        <v>53</v>
      </c>
      <c r="B35" s="89"/>
      <c r="C35" s="110" t="s">
        <v>146</v>
      </c>
    </row>
    <row r="36" spans="1:11" ht="15.75" customHeight="1" x14ac:dyDescent="0.2">
      <c r="A36" s="99" t="s">
        <v>147</v>
      </c>
      <c r="B36" s="89"/>
      <c r="C36" s="111" t="s">
        <v>148</v>
      </c>
    </row>
    <row r="37" spans="1:11" ht="15.75" customHeight="1" x14ac:dyDescent="0.2">
      <c r="A37" s="97" t="s">
        <v>149</v>
      </c>
      <c r="B37" s="89"/>
      <c r="C37" s="110" t="s">
        <v>149</v>
      </c>
    </row>
    <row r="38" spans="1:11" ht="15.75" customHeight="1" x14ac:dyDescent="0.2">
      <c r="A38" s="99" t="s">
        <v>150</v>
      </c>
      <c r="B38" s="89"/>
      <c r="C38" s="111" t="s">
        <v>151</v>
      </c>
    </row>
    <row r="39" spans="1:11" ht="15.75" customHeight="1" x14ac:dyDescent="0.2">
      <c r="A39" s="97" t="s">
        <v>152</v>
      </c>
      <c r="B39" s="89"/>
      <c r="C39" s="110" t="s">
        <v>153</v>
      </c>
    </row>
    <row r="40" spans="1:11" ht="15.75" customHeight="1" x14ac:dyDescent="0.2">
      <c r="A40" s="99" t="s">
        <v>154</v>
      </c>
      <c r="B40" s="89"/>
      <c r="C40" s="111" t="s">
        <v>155</v>
      </c>
    </row>
    <row r="41" spans="1:11" ht="15.75" customHeight="1" x14ac:dyDescent="0.2">
      <c r="A41" s="97" t="s">
        <v>156</v>
      </c>
      <c r="B41" s="89"/>
      <c r="C41" s="110" t="s">
        <v>157</v>
      </c>
    </row>
    <row r="42" spans="1:11" ht="15.75" customHeight="1" x14ac:dyDescent="0.2"/>
    <row r="43" spans="1:11" ht="15.75" customHeight="1" x14ac:dyDescent="0.2"/>
    <row r="44" spans="1:11" ht="15.75" customHeight="1" x14ac:dyDescent="0.2"/>
    <row r="47" spans="1:11" x14ac:dyDescent="0.2">
      <c r="B47" s="87">
        <f>SUM(B9:B45)-SUM(B17:B20)</f>
        <v>0</v>
      </c>
      <c r="C47" s="112"/>
      <c r="H47" s="112"/>
      <c r="I47" s="112"/>
      <c r="J47" s="112"/>
      <c r="K47" s="112"/>
    </row>
  </sheetData>
  <mergeCells count="1"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28</vt:i4>
      </vt:variant>
      <vt:variant>
        <vt:lpstr>Navngivne områder</vt:lpstr>
      </vt:variant>
      <vt:variant>
        <vt:i4>18</vt:i4>
      </vt:variant>
    </vt:vector>
  </HeadingPairs>
  <TitlesOfParts>
    <vt:vector size="46" baseType="lpstr">
      <vt:lpstr>Nøgletalstabeller</vt:lpstr>
      <vt:lpstr>Efterløn</vt:lpstr>
      <vt:lpstr>Tabel 1</vt:lpstr>
      <vt:lpstr>Tabel 2</vt:lpstr>
      <vt:lpstr>Tabel 3</vt:lpstr>
      <vt:lpstr>Tabel 4 F</vt:lpstr>
      <vt:lpstr>Tabel 4 Be</vt:lpstr>
      <vt:lpstr>Tabel 4 Br</vt:lpstr>
      <vt:lpstr>Tabel 4 p (Be)</vt:lpstr>
      <vt:lpstr>Tabel 4 p (Br)</vt:lpstr>
      <vt:lpstr>Tabel 5 F</vt:lpstr>
      <vt:lpstr>Tabel 5 Be</vt:lpstr>
      <vt:lpstr>Tabel 5 Br</vt:lpstr>
      <vt:lpstr>Tabel 5 p (Be)</vt:lpstr>
      <vt:lpstr>Tabel 5 p (Br)</vt:lpstr>
      <vt:lpstr>Tabel 5 Dim F</vt:lpstr>
      <vt:lpstr>Tabel 5 Dim Br</vt:lpstr>
      <vt:lpstr>Tabel 5 Dim p (Br)</vt:lpstr>
      <vt:lpstr>Tabel 6</vt:lpstr>
      <vt:lpstr>Tabel 7.1</vt:lpstr>
      <vt:lpstr>Tabel 7.2</vt:lpstr>
      <vt:lpstr>Tabel A F</vt:lpstr>
      <vt:lpstr>Tabel A Be</vt:lpstr>
      <vt:lpstr>Tabel A Br</vt:lpstr>
      <vt:lpstr>Tabel A p (Be)</vt:lpstr>
      <vt:lpstr>Tabel A p (Br)</vt:lpstr>
      <vt:lpstr>Tabel B1</vt:lpstr>
      <vt:lpstr>Udd.oversigt</vt:lpstr>
      <vt:lpstr>Udd.oversigt!_Toc364257418</vt:lpstr>
      <vt:lpstr>'Tabel 1'!Udskriftsområde</vt:lpstr>
      <vt:lpstr>'Tabel 2'!Udskriftsområde</vt:lpstr>
      <vt:lpstr>'Tabel 3'!Udskriftsområde</vt:lpstr>
      <vt:lpstr>'Tabel 4 Be'!Udskriftsområde</vt:lpstr>
      <vt:lpstr>'Tabel 4 Br'!Udskriftsområde</vt:lpstr>
      <vt:lpstr>'Tabel 4 F'!Udskriftsområde</vt:lpstr>
      <vt:lpstr>'Tabel 4 p (Be)'!Udskriftsområde</vt:lpstr>
      <vt:lpstr>'Tabel 4 p (Br)'!Udskriftsområde</vt:lpstr>
      <vt:lpstr>'Tabel 5 Be'!Udskriftsområde</vt:lpstr>
      <vt:lpstr>'Tabel 5 Br'!Udskriftsområde</vt:lpstr>
      <vt:lpstr>'Tabel 5 F'!Udskriftsområde</vt:lpstr>
      <vt:lpstr>'Tabel 6'!Udskriftsområde</vt:lpstr>
      <vt:lpstr>'Tabel 7.1'!Udskriftsområde</vt:lpstr>
      <vt:lpstr>'Tabel 7.2'!Udskriftsområde</vt:lpstr>
      <vt:lpstr>'Tabel A Be'!Udskriftsområde</vt:lpstr>
      <vt:lpstr>'Tabel A Br'!Udskriftsområde</vt:lpstr>
      <vt:lpstr>'Tabel A F'!Udskriftsområde</vt:lpstr>
    </vt:vector>
  </TitlesOfParts>
  <Company>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krm@ac.dk</dc:creator>
  <cp:lastModifiedBy>Frederik Taasby</cp:lastModifiedBy>
  <cp:lastPrinted>2015-02-19T12:14:47Z</cp:lastPrinted>
  <dcterms:created xsi:type="dcterms:W3CDTF">2014-02-21T18:46:03Z</dcterms:created>
  <dcterms:modified xsi:type="dcterms:W3CDTF">2019-07-31T09:39:36Z</dcterms:modified>
</cp:coreProperties>
</file>