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X:\Ledighedsstatistik\AC m. CAs medlemmer\2019\Landsstatistik\"/>
    </mc:Choice>
  </mc:AlternateContent>
  <xr:revisionPtr revIDLastSave="0" documentId="8_{E7395BF4-2E4B-4BCE-AE8E-BCD89021A77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Nøgletalstabeller" sheetId="1" r:id="rId1"/>
    <sheet name="Efterløn" sheetId="2" state="hidden" r:id="rId2"/>
    <sheet name="Tabel 1" sheetId="3" r:id="rId3"/>
    <sheet name="Tabel 2" sheetId="4" r:id="rId4"/>
    <sheet name="Tabel 3" sheetId="5" r:id="rId5"/>
    <sheet name="Tabel 4 F" sheetId="6" r:id="rId6"/>
    <sheet name="Tabel 4 Be" sheetId="7" r:id="rId7"/>
    <sheet name="Tabel 4 Br" sheetId="8" r:id="rId8"/>
    <sheet name="Tabel 4 p (Be)" sheetId="9" r:id="rId9"/>
    <sheet name="Tabel 4 p (Br)" sheetId="10" r:id="rId10"/>
    <sheet name="Tabel 5 F" sheetId="11" r:id="rId11"/>
    <sheet name="Tabel 5 Be" sheetId="12" r:id="rId12"/>
    <sheet name="Tabel 5 Br" sheetId="13" r:id="rId13"/>
    <sheet name="Tabel 5 p (Be)" sheetId="14" r:id="rId14"/>
    <sheet name="Tabel 5 p (Br)" sheetId="15" r:id="rId15"/>
    <sheet name="Tabel 5 Dim F" sheetId="230" r:id="rId16"/>
    <sheet name="Tabel 5 Dim Br" sheetId="231" r:id="rId17"/>
    <sheet name="Tabel 5 Dim p (Br)" sheetId="232" r:id="rId18"/>
    <sheet name="Tabel 6" sheetId="16" r:id="rId19"/>
    <sheet name="Tabel 7.1" sheetId="17" r:id="rId20"/>
    <sheet name="Tabel 7.2" sheetId="18" r:id="rId21"/>
    <sheet name="Tabel A F" sheetId="19" r:id="rId22"/>
    <sheet name="Tabel A Be" sheetId="20" r:id="rId23"/>
    <sheet name="Tabel A Br" sheetId="21" r:id="rId24"/>
    <sheet name="Tabel A p (Be)" sheetId="22" r:id="rId25"/>
    <sheet name="Tabel A p (Br)" sheetId="23" r:id="rId26"/>
    <sheet name="Tabel B1" sheetId="86" r:id="rId27"/>
    <sheet name="Udd.oversigt" sheetId="24" r:id="rId28"/>
  </sheets>
  <definedNames>
    <definedName name="_Toc364257418" localSheetId="27">Udd.oversigt!$A$3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0</definedName>
    <definedName name="solver_num" localSheetId="4" hidden="1">0</definedName>
    <definedName name="solver_nwt" localSheetId="4" hidden="1">1</definedName>
    <definedName name="solver_opt" localSheetId="4" hidden="1">'Tabel 3'!#REF!</definedName>
    <definedName name="solver_pre" localSheetId="4" hidden="1">0.000001</definedName>
    <definedName name="solver_scl" localSheetId="4" hidden="1">0</definedName>
    <definedName name="solver_sho" localSheetId="4" hidden="1">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2">'Tabel 1'!$A$1:$K$49</definedName>
    <definedName name="_xlnm.Print_Area" localSheetId="3">'Tabel 2'!$A$1:$I$50</definedName>
    <definedName name="_xlnm.Print_Area" localSheetId="4">'Tabel 3'!$A$1:$J$51</definedName>
    <definedName name="_xlnm.Print_Area" localSheetId="6">'Tabel 4 Be'!$A$1:$I$50</definedName>
    <definedName name="_xlnm.Print_Area" localSheetId="7">'Tabel 4 Br'!$A$1:$I$50</definedName>
    <definedName name="_xlnm.Print_Area" localSheetId="5">'Tabel 4 F'!$A$1:$J$50</definedName>
    <definedName name="_xlnm.Print_Area" localSheetId="8">'Tabel 4 p (Be)'!$A$1:$I$47</definedName>
    <definedName name="_xlnm.Print_Area" localSheetId="9">'Tabel 4 p (Br)'!$A$1:$I$47</definedName>
    <definedName name="_xlnm.Print_Area" localSheetId="11">'Tabel 5 Be'!$A$1:$J$50</definedName>
    <definedName name="_xlnm.Print_Area" localSheetId="12">'Tabel 5 Br'!$A$1:$J$50</definedName>
    <definedName name="_xlnm.Print_Area" localSheetId="10">'Tabel 5 F'!$A$1:$J$50</definedName>
    <definedName name="_xlnm.Print_Area" localSheetId="18">'Tabel 6'!$A$1:$C$48</definedName>
    <definedName name="_xlnm.Print_Area" localSheetId="19">'Tabel 7.1'!$A$1:$D$50</definedName>
    <definedName name="_xlnm.Print_Area" localSheetId="20">'Tabel 7.2'!$A$1:$D$50</definedName>
    <definedName name="_xlnm.Print_Area" localSheetId="22">'Tabel A Be'!$A$2:$I$11</definedName>
    <definedName name="_xlnm.Print_Area" localSheetId="23">'Tabel A Br'!$A$2:$J$47</definedName>
    <definedName name="_xlnm.Print_Area" localSheetId="21">'Tabel A F'!$A$3:$K$11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2" l="1"/>
  <c r="N15" i="2"/>
  <c r="H15" i="2"/>
  <c r="J50" i="86" l="1"/>
  <c r="H21" i="86"/>
  <c r="E49" i="232"/>
  <c r="F49" i="232"/>
  <c r="G49" i="232"/>
  <c r="F50" i="232"/>
  <c r="G50" i="232"/>
  <c r="H50" i="232"/>
  <c r="G51" i="232"/>
  <c r="H51" i="232"/>
  <c r="I51" i="232"/>
  <c r="G21" i="86" l="1"/>
  <c r="I50" i="86"/>
  <c r="L49" i="86"/>
  <c r="E51" i="232"/>
  <c r="C49" i="232"/>
  <c r="D50" i="232"/>
  <c r="B51" i="232"/>
  <c r="I50" i="232"/>
  <c r="H49" i="232"/>
  <c r="G50" i="86"/>
  <c r="I49" i="86"/>
  <c r="L51" i="86"/>
  <c r="F50" i="22"/>
  <c r="F50" i="23"/>
  <c r="F51" i="5"/>
  <c r="G51" i="5"/>
  <c r="D51" i="10"/>
  <c r="D51" i="9"/>
  <c r="G49" i="14"/>
  <c r="G49" i="15"/>
  <c r="C51" i="5"/>
  <c r="D51" i="5"/>
  <c r="B51" i="10"/>
  <c r="B51" i="9"/>
  <c r="C50" i="10"/>
  <c r="C50" i="9"/>
  <c r="F51" i="15"/>
  <c r="F51" i="14"/>
  <c r="D50" i="15"/>
  <c r="D50" i="14"/>
  <c r="D21" i="23"/>
  <c r="D21" i="22"/>
  <c r="D49" i="23"/>
  <c r="D49" i="22"/>
  <c r="D50" i="23"/>
  <c r="D50" i="22"/>
  <c r="D51" i="23"/>
  <c r="D51" i="22"/>
  <c r="G49" i="5"/>
  <c r="F49" i="5"/>
  <c r="F51" i="9"/>
  <c r="F51" i="10"/>
  <c r="F49" i="10"/>
  <c r="F49" i="9"/>
  <c r="E51" i="15"/>
  <c r="E51" i="14"/>
  <c r="C50" i="15"/>
  <c r="C50" i="14"/>
  <c r="E21" i="22"/>
  <c r="E21" i="23"/>
  <c r="E49" i="22"/>
  <c r="E49" i="23"/>
  <c r="E50" i="23"/>
  <c r="E50" i="22"/>
  <c r="E51" i="23"/>
  <c r="E51" i="22"/>
  <c r="H50" i="86"/>
  <c r="J49" i="86"/>
  <c r="E51" i="9"/>
  <c r="E51" i="10"/>
  <c r="D51" i="15"/>
  <c r="D51" i="14"/>
  <c r="F51" i="23"/>
  <c r="F51" i="22"/>
  <c r="D49" i="10"/>
  <c r="D49" i="9"/>
  <c r="G50" i="23"/>
  <c r="G50" i="22"/>
  <c r="D49" i="232"/>
  <c r="C51" i="10"/>
  <c r="C51" i="9"/>
  <c r="B50" i="15"/>
  <c r="B50" i="14"/>
  <c r="H49" i="22"/>
  <c r="H49" i="23"/>
  <c r="I21" i="86"/>
  <c r="F50" i="10"/>
  <c r="F50" i="9"/>
  <c r="B51" i="15"/>
  <c r="B51" i="14"/>
  <c r="G50" i="14"/>
  <c r="G50" i="15"/>
  <c r="E49" i="14"/>
  <c r="E49" i="15"/>
  <c r="I21" i="22"/>
  <c r="I21" i="23"/>
  <c r="I49" i="23"/>
  <c r="I49" i="22"/>
  <c r="I50" i="23"/>
  <c r="I50" i="22"/>
  <c r="I51" i="23"/>
  <c r="I51" i="22"/>
  <c r="J21" i="86"/>
  <c r="H51" i="86"/>
  <c r="F50" i="5"/>
  <c r="G50" i="5"/>
  <c r="E49" i="10"/>
  <c r="E49" i="9"/>
  <c r="H49" i="15"/>
  <c r="H49" i="14"/>
  <c r="F49" i="23"/>
  <c r="F49" i="22"/>
  <c r="C51" i="15"/>
  <c r="C51" i="14"/>
  <c r="G49" i="23"/>
  <c r="G49" i="22"/>
  <c r="G51" i="23"/>
  <c r="G51" i="22"/>
  <c r="F51" i="232"/>
  <c r="C49" i="10"/>
  <c r="C49" i="9"/>
  <c r="H50" i="14"/>
  <c r="H50" i="15"/>
  <c r="H21" i="22"/>
  <c r="H21" i="23"/>
  <c r="H50" i="22"/>
  <c r="H50" i="23"/>
  <c r="G51" i="86"/>
  <c r="B49" i="232"/>
  <c r="D51" i="232"/>
  <c r="C50" i="232"/>
  <c r="D49" i="5"/>
  <c r="C49" i="5"/>
  <c r="B49" i="9"/>
  <c r="B49" i="10"/>
  <c r="E50" i="9"/>
  <c r="E50" i="10"/>
  <c r="H51" i="15"/>
  <c r="H51" i="14"/>
  <c r="F50" i="14"/>
  <c r="F50" i="15"/>
  <c r="D49" i="15"/>
  <c r="D49" i="14"/>
  <c r="B21" i="23"/>
  <c r="B21" i="22"/>
  <c r="B49" i="23"/>
  <c r="B49" i="22"/>
  <c r="B50" i="23"/>
  <c r="B50" i="22"/>
  <c r="B51" i="23"/>
  <c r="B51" i="22"/>
  <c r="L21" i="86"/>
  <c r="G49" i="86"/>
  <c r="I51" i="86"/>
  <c r="F21" i="23"/>
  <c r="F21" i="22"/>
  <c r="B49" i="15"/>
  <c r="B49" i="14"/>
  <c r="G21" i="22"/>
  <c r="G21" i="23"/>
  <c r="E50" i="232"/>
  <c r="F49" i="14"/>
  <c r="F49" i="15"/>
  <c r="H51" i="22"/>
  <c r="H51" i="23"/>
  <c r="L50" i="86"/>
  <c r="B50" i="232"/>
  <c r="C51" i="232"/>
  <c r="I49" i="232"/>
  <c r="C50" i="5"/>
  <c r="D50" i="5"/>
  <c r="B50" i="9"/>
  <c r="B50" i="10"/>
  <c r="D50" i="9"/>
  <c r="D50" i="10"/>
  <c r="G51" i="15"/>
  <c r="G51" i="14"/>
  <c r="E50" i="15"/>
  <c r="E50" i="14"/>
  <c r="C49" i="14"/>
  <c r="C49" i="15"/>
  <c r="C21" i="23"/>
  <c r="C21" i="22"/>
  <c r="C49" i="23"/>
  <c r="C49" i="22"/>
  <c r="C50" i="23"/>
  <c r="C50" i="22"/>
  <c r="C51" i="23"/>
  <c r="C51" i="22"/>
  <c r="H49" i="86"/>
  <c r="J51" i="86"/>
  <c r="C21" i="232"/>
  <c r="D21" i="232"/>
  <c r="E21" i="232"/>
  <c r="F21" i="232"/>
  <c r="G21" i="232"/>
  <c r="H21" i="232"/>
  <c r="I21" i="232"/>
  <c r="B21" i="232"/>
  <c r="B21" i="9" l="1"/>
  <c r="B21" i="10"/>
  <c r="G21" i="15"/>
  <c r="G21" i="14"/>
  <c r="C21" i="14"/>
  <c r="C21" i="15"/>
  <c r="C21" i="5"/>
  <c r="D21" i="5"/>
  <c r="H21" i="15"/>
  <c r="H21" i="14"/>
  <c r="C21" i="10"/>
  <c r="C21" i="9"/>
  <c r="D21" i="9"/>
  <c r="D21" i="10"/>
  <c r="B21" i="14"/>
  <c r="B21" i="15"/>
  <c r="F21" i="5"/>
  <c r="G21" i="5"/>
  <c r="E21" i="15"/>
  <c r="E21" i="14"/>
  <c r="F21" i="15"/>
  <c r="F21" i="14"/>
  <c r="E21" i="10"/>
  <c r="E21" i="9"/>
  <c r="F21" i="10"/>
  <c r="F21" i="9"/>
  <c r="D21" i="15"/>
  <c r="D21" i="14"/>
  <c r="G47" i="231"/>
  <c r="E47" i="231"/>
  <c r="C47" i="231"/>
  <c r="F47" i="231" l="1"/>
  <c r="H47" i="231"/>
  <c r="B47" i="231"/>
  <c r="I47" i="231"/>
  <c r="D47" i="231"/>
  <c r="C10" i="232"/>
  <c r="D10" i="232"/>
  <c r="E10" i="232"/>
  <c r="F10" i="232"/>
  <c r="G10" i="232"/>
  <c r="H10" i="232"/>
  <c r="I10" i="232"/>
  <c r="C11" i="232"/>
  <c r="D11" i="232"/>
  <c r="E11" i="232"/>
  <c r="F11" i="232"/>
  <c r="G11" i="232"/>
  <c r="H11" i="232"/>
  <c r="I11" i="232"/>
  <c r="C12" i="232"/>
  <c r="D12" i="232"/>
  <c r="E12" i="232"/>
  <c r="F12" i="232"/>
  <c r="G12" i="232"/>
  <c r="H12" i="232"/>
  <c r="I12" i="232"/>
  <c r="C13" i="232"/>
  <c r="D13" i="232"/>
  <c r="E13" i="232"/>
  <c r="F13" i="232"/>
  <c r="G13" i="232"/>
  <c r="H13" i="232"/>
  <c r="I13" i="232"/>
  <c r="C14" i="232"/>
  <c r="D14" i="232"/>
  <c r="E14" i="232"/>
  <c r="F14" i="232"/>
  <c r="G14" i="232"/>
  <c r="H14" i="232"/>
  <c r="I14" i="232"/>
  <c r="C15" i="232"/>
  <c r="D15" i="232"/>
  <c r="E15" i="232"/>
  <c r="F15" i="232"/>
  <c r="G15" i="232"/>
  <c r="H15" i="232"/>
  <c r="I15" i="232"/>
  <c r="C16" i="232"/>
  <c r="D16" i="232"/>
  <c r="E16" i="232"/>
  <c r="F16" i="232"/>
  <c r="G16" i="232"/>
  <c r="H16" i="232"/>
  <c r="I16" i="232"/>
  <c r="C17" i="232"/>
  <c r="D17" i="232"/>
  <c r="E17" i="232"/>
  <c r="F17" i="232"/>
  <c r="G17" i="232"/>
  <c r="H17" i="232"/>
  <c r="I17" i="232"/>
  <c r="C18" i="232"/>
  <c r="D18" i="232"/>
  <c r="E18" i="232"/>
  <c r="F18" i="232"/>
  <c r="G18" i="232"/>
  <c r="H18" i="232"/>
  <c r="I18" i="232"/>
  <c r="C19" i="232"/>
  <c r="D19" i="232"/>
  <c r="E19" i="232"/>
  <c r="F19" i="232"/>
  <c r="G19" i="232"/>
  <c r="H19" i="232"/>
  <c r="I19" i="232"/>
  <c r="C20" i="232"/>
  <c r="D20" i="232"/>
  <c r="E20" i="232"/>
  <c r="F20" i="232"/>
  <c r="G20" i="232"/>
  <c r="H20" i="232"/>
  <c r="I20" i="232"/>
  <c r="C22" i="232"/>
  <c r="D22" i="232"/>
  <c r="E22" i="232"/>
  <c r="F22" i="232"/>
  <c r="G22" i="232"/>
  <c r="H22" i="232"/>
  <c r="I22" i="232"/>
  <c r="C23" i="232"/>
  <c r="D23" i="232"/>
  <c r="E23" i="232"/>
  <c r="F23" i="232"/>
  <c r="G23" i="232"/>
  <c r="H23" i="232"/>
  <c r="I23" i="232"/>
  <c r="C24" i="232"/>
  <c r="D24" i="232"/>
  <c r="E24" i="232"/>
  <c r="F24" i="232"/>
  <c r="G24" i="232"/>
  <c r="H24" i="232"/>
  <c r="I24" i="232"/>
  <c r="C25" i="232"/>
  <c r="D25" i="232"/>
  <c r="E25" i="232"/>
  <c r="F25" i="232"/>
  <c r="G25" i="232"/>
  <c r="H25" i="232"/>
  <c r="I25" i="232"/>
  <c r="C26" i="232"/>
  <c r="D26" i="232"/>
  <c r="E26" i="232"/>
  <c r="F26" i="232"/>
  <c r="G26" i="232"/>
  <c r="H26" i="232"/>
  <c r="I26" i="232"/>
  <c r="C27" i="232"/>
  <c r="D27" i="232"/>
  <c r="E27" i="232"/>
  <c r="F27" i="232"/>
  <c r="G27" i="232"/>
  <c r="H27" i="232"/>
  <c r="I27" i="232"/>
  <c r="C28" i="232"/>
  <c r="D28" i="232"/>
  <c r="E28" i="232"/>
  <c r="F28" i="232"/>
  <c r="G28" i="232"/>
  <c r="H28" i="232"/>
  <c r="I28" i="232"/>
  <c r="C29" i="232"/>
  <c r="D29" i="232"/>
  <c r="E29" i="232"/>
  <c r="F29" i="232"/>
  <c r="G29" i="232"/>
  <c r="H29" i="232"/>
  <c r="I29" i="232"/>
  <c r="C30" i="232"/>
  <c r="D30" i="232"/>
  <c r="E30" i="232"/>
  <c r="F30" i="232"/>
  <c r="G30" i="232"/>
  <c r="H30" i="232"/>
  <c r="I30" i="232"/>
  <c r="C31" i="232"/>
  <c r="D31" i="232"/>
  <c r="E31" i="232"/>
  <c r="F31" i="232"/>
  <c r="G31" i="232"/>
  <c r="H31" i="232"/>
  <c r="I31" i="232"/>
  <c r="C32" i="232"/>
  <c r="D32" i="232"/>
  <c r="E32" i="232"/>
  <c r="F32" i="232"/>
  <c r="G32" i="232"/>
  <c r="H32" i="232"/>
  <c r="I32" i="232"/>
  <c r="C33" i="232"/>
  <c r="D33" i="232"/>
  <c r="E33" i="232"/>
  <c r="F33" i="232"/>
  <c r="G33" i="232"/>
  <c r="H33" i="232"/>
  <c r="I33" i="232"/>
  <c r="C34" i="232"/>
  <c r="D34" i="232"/>
  <c r="E34" i="232"/>
  <c r="F34" i="232"/>
  <c r="G34" i="232"/>
  <c r="H34" i="232"/>
  <c r="I34" i="232"/>
  <c r="C35" i="232"/>
  <c r="D35" i="232"/>
  <c r="E35" i="232"/>
  <c r="F35" i="232"/>
  <c r="G35" i="232"/>
  <c r="H35" i="232"/>
  <c r="I35" i="232"/>
  <c r="C36" i="232"/>
  <c r="D36" i="232"/>
  <c r="E36" i="232"/>
  <c r="F36" i="232"/>
  <c r="G36" i="232"/>
  <c r="H36" i="232"/>
  <c r="I36" i="232"/>
  <c r="C37" i="232"/>
  <c r="D37" i="232"/>
  <c r="E37" i="232"/>
  <c r="F37" i="232"/>
  <c r="G37" i="232"/>
  <c r="H37" i="232"/>
  <c r="I37" i="232"/>
  <c r="C38" i="232"/>
  <c r="D38" i="232"/>
  <c r="E38" i="232"/>
  <c r="F38" i="232"/>
  <c r="G38" i="232"/>
  <c r="H38" i="232"/>
  <c r="I38" i="232"/>
  <c r="C39" i="232"/>
  <c r="D39" i="232"/>
  <c r="E39" i="232"/>
  <c r="F39" i="232"/>
  <c r="G39" i="232"/>
  <c r="H39" i="232"/>
  <c r="I39" i="232"/>
  <c r="C40" i="232"/>
  <c r="D40" i="232"/>
  <c r="E40" i="232"/>
  <c r="F40" i="232"/>
  <c r="G40" i="232"/>
  <c r="H40" i="232"/>
  <c r="I40" i="232"/>
  <c r="C41" i="232"/>
  <c r="D41" i="232"/>
  <c r="E41" i="232"/>
  <c r="F41" i="232"/>
  <c r="G41" i="232"/>
  <c r="H41" i="232"/>
  <c r="I41" i="232"/>
  <c r="C42" i="232"/>
  <c r="D42" i="232"/>
  <c r="E42" i="232"/>
  <c r="F42" i="232"/>
  <c r="G42" i="232"/>
  <c r="H42" i="232"/>
  <c r="I42" i="232"/>
  <c r="C43" i="232"/>
  <c r="D43" i="232"/>
  <c r="E43" i="232"/>
  <c r="F43" i="232"/>
  <c r="G43" i="232"/>
  <c r="H43" i="232"/>
  <c r="I43" i="232"/>
  <c r="C44" i="232"/>
  <c r="D44" i="232"/>
  <c r="E44" i="232"/>
  <c r="F44" i="232"/>
  <c r="G44" i="232"/>
  <c r="H44" i="232"/>
  <c r="I44" i="232"/>
  <c r="C45" i="232"/>
  <c r="D45" i="232"/>
  <c r="E45" i="232"/>
  <c r="F45" i="232"/>
  <c r="G45" i="232"/>
  <c r="H45" i="232"/>
  <c r="I45" i="232"/>
  <c r="B22" i="232"/>
  <c r="B23" i="232"/>
  <c r="B24" i="232"/>
  <c r="B25" i="232"/>
  <c r="B26" i="232"/>
  <c r="B27" i="232"/>
  <c r="B28" i="232"/>
  <c r="B29" i="232"/>
  <c r="B30" i="232"/>
  <c r="B31" i="232"/>
  <c r="B32" i="232"/>
  <c r="B33" i="232"/>
  <c r="B34" i="232"/>
  <c r="B35" i="232"/>
  <c r="B36" i="232"/>
  <c r="B37" i="232"/>
  <c r="B38" i="232"/>
  <c r="B39" i="232"/>
  <c r="B40" i="232"/>
  <c r="B41" i="232"/>
  <c r="B42" i="232"/>
  <c r="B43" i="232"/>
  <c r="B44" i="232"/>
  <c r="B45" i="232"/>
  <c r="B10" i="232"/>
  <c r="B11" i="232"/>
  <c r="B12" i="232"/>
  <c r="B13" i="232"/>
  <c r="B14" i="232"/>
  <c r="B15" i="232"/>
  <c r="B16" i="232"/>
  <c r="B17" i="232"/>
  <c r="B18" i="232"/>
  <c r="B19" i="232"/>
  <c r="B20" i="232"/>
  <c r="H9" i="232" l="1"/>
  <c r="H47" i="230"/>
  <c r="H47" i="232" s="1"/>
  <c r="G9" i="232"/>
  <c r="G47" i="230"/>
  <c r="G47" i="232" s="1"/>
  <c r="D9" i="232"/>
  <c r="D47" i="230"/>
  <c r="D47" i="232" s="1"/>
  <c r="C9" i="232"/>
  <c r="C47" i="230"/>
  <c r="C47" i="232" s="1"/>
  <c r="B9" i="232"/>
  <c r="B47" i="230"/>
  <c r="B47" i="232" s="1"/>
  <c r="F9" i="232"/>
  <c r="F47" i="230"/>
  <c r="F47" i="232" s="1"/>
  <c r="E9" i="232"/>
  <c r="E47" i="230"/>
  <c r="E47" i="232" s="1"/>
  <c r="I9" i="232"/>
  <c r="I47" i="230"/>
  <c r="I47" i="232" s="1"/>
  <c r="I47" i="11" l="1"/>
  <c r="H47" i="3"/>
  <c r="B47" i="24" l="1"/>
  <c r="F47" i="86"/>
  <c r="J50" i="20"/>
  <c r="J51" i="19"/>
  <c r="D45" i="16"/>
  <c r="B47" i="5"/>
  <c r="B47" i="4"/>
  <c r="J49" i="4"/>
  <c r="I49" i="4"/>
  <c r="I50" i="4"/>
  <c r="J51" i="4"/>
  <c r="B47" i="3"/>
  <c r="B47" i="1"/>
  <c r="F40" i="10" l="1"/>
  <c r="F40" i="9"/>
  <c r="D34" i="10"/>
  <c r="D34" i="9"/>
  <c r="D26" i="10"/>
  <c r="D26" i="9"/>
  <c r="F44" i="15"/>
  <c r="F44" i="14"/>
  <c r="H38" i="15"/>
  <c r="H38" i="14"/>
  <c r="C33" i="15"/>
  <c r="C33" i="14"/>
  <c r="G29" i="15"/>
  <c r="G29" i="14"/>
  <c r="C25" i="15"/>
  <c r="C25" i="14"/>
  <c r="G43" i="23"/>
  <c r="G43" i="22"/>
  <c r="G39" i="23"/>
  <c r="G39" i="22"/>
  <c r="G35" i="23"/>
  <c r="G35" i="22"/>
  <c r="G32" i="22"/>
  <c r="G32" i="23"/>
  <c r="G29" i="23"/>
  <c r="G29" i="22"/>
  <c r="G25" i="22"/>
  <c r="G25" i="23"/>
  <c r="C41" i="5"/>
  <c r="D41" i="5"/>
  <c r="C29" i="5"/>
  <c r="D29" i="5"/>
  <c r="F43" i="9"/>
  <c r="F43" i="10"/>
  <c r="D37" i="9"/>
  <c r="D37" i="10"/>
  <c r="B31" i="9"/>
  <c r="B31" i="10"/>
  <c r="E24" i="9"/>
  <c r="E24" i="10"/>
  <c r="D43" i="14"/>
  <c r="D43" i="15"/>
  <c r="H39" i="15"/>
  <c r="H39" i="14"/>
  <c r="E36" i="14"/>
  <c r="E36" i="15"/>
  <c r="H31" i="15"/>
  <c r="H31" i="14"/>
  <c r="D27" i="14"/>
  <c r="D27" i="15"/>
  <c r="F43" i="23"/>
  <c r="F43" i="22"/>
  <c r="F38" i="23"/>
  <c r="F38" i="22"/>
  <c r="F34" i="22"/>
  <c r="F34" i="23"/>
  <c r="F30" i="22"/>
  <c r="F30" i="23"/>
  <c r="F27" i="23"/>
  <c r="F27" i="22"/>
  <c r="F23" i="23"/>
  <c r="F23" i="22"/>
  <c r="G44" i="5"/>
  <c r="F44" i="5"/>
  <c r="F36" i="5"/>
  <c r="G36" i="5"/>
  <c r="F24" i="5"/>
  <c r="G24" i="5"/>
  <c r="C45" i="10"/>
  <c r="C45" i="9"/>
  <c r="F38" i="9"/>
  <c r="F38" i="10"/>
  <c r="F30" i="10"/>
  <c r="F30" i="9"/>
  <c r="D24" i="9"/>
  <c r="D24" i="10"/>
  <c r="C43" i="14"/>
  <c r="C43" i="15"/>
  <c r="F38" i="15"/>
  <c r="F38" i="14"/>
  <c r="B34" i="15"/>
  <c r="B34" i="14"/>
  <c r="D28" i="15"/>
  <c r="D28" i="14"/>
  <c r="G23" i="15"/>
  <c r="G23" i="14"/>
  <c r="E45" i="23"/>
  <c r="E45" i="22"/>
  <c r="E43" i="23"/>
  <c r="E43" i="22"/>
  <c r="E39" i="22"/>
  <c r="E39" i="23"/>
  <c r="E35" i="23"/>
  <c r="E35" i="22"/>
  <c r="E30" i="22"/>
  <c r="E30" i="23"/>
  <c r="E24" i="23"/>
  <c r="E24" i="22"/>
  <c r="C36" i="5"/>
  <c r="D36" i="5"/>
  <c r="D24" i="5"/>
  <c r="C24" i="5"/>
  <c r="D43" i="10"/>
  <c r="D43" i="9"/>
  <c r="B37" i="9"/>
  <c r="B37" i="10"/>
  <c r="C32" i="10"/>
  <c r="C32" i="9"/>
  <c r="F25" i="10"/>
  <c r="F25" i="9"/>
  <c r="H41" i="14"/>
  <c r="H41" i="15"/>
  <c r="D37" i="15"/>
  <c r="D37" i="14"/>
  <c r="G32" i="14"/>
  <c r="G32" i="15"/>
  <c r="B27" i="15"/>
  <c r="B27" i="14"/>
  <c r="F23" i="15"/>
  <c r="F23" i="14"/>
  <c r="D45" i="23"/>
  <c r="D45" i="22"/>
  <c r="D41" i="23"/>
  <c r="D41" i="22"/>
  <c r="D36" i="23"/>
  <c r="D36" i="22"/>
  <c r="D32" i="23"/>
  <c r="D32" i="22"/>
  <c r="D30" i="23"/>
  <c r="D30" i="22"/>
  <c r="D25" i="23"/>
  <c r="D25" i="22"/>
  <c r="G35" i="5"/>
  <c r="F35" i="5"/>
  <c r="G31" i="5"/>
  <c r="F31" i="5"/>
  <c r="D31" i="5"/>
  <c r="C31" i="5"/>
  <c r="C38" i="10"/>
  <c r="C38" i="9"/>
  <c r="B27" i="10"/>
  <c r="B27" i="9"/>
  <c r="C42" i="5"/>
  <c r="D42" i="5"/>
  <c r="C38" i="5"/>
  <c r="D38" i="5"/>
  <c r="D34" i="5"/>
  <c r="C34" i="5"/>
  <c r="C30" i="5"/>
  <c r="D30" i="5"/>
  <c r="C26" i="5"/>
  <c r="D26" i="5"/>
  <c r="D22" i="5"/>
  <c r="C22" i="5"/>
  <c r="F45" i="9"/>
  <c r="F45" i="10"/>
  <c r="C44" i="9"/>
  <c r="C44" i="10"/>
  <c r="E42" i="9"/>
  <c r="E42" i="10"/>
  <c r="B41" i="9"/>
  <c r="B41" i="10"/>
  <c r="D39" i="9"/>
  <c r="D39" i="10"/>
  <c r="F37" i="10"/>
  <c r="F37" i="9"/>
  <c r="C36" i="10"/>
  <c r="C36" i="9"/>
  <c r="E34" i="10"/>
  <c r="E34" i="9"/>
  <c r="B33" i="9"/>
  <c r="B33" i="10"/>
  <c r="D31" i="9"/>
  <c r="D31" i="10"/>
  <c r="F29" i="9"/>
  <c r="F29" i="10"/>
  <c r="C28" i="9"/>
  <c r="C28" i="10"/>
  <c r="E26" i="9"/>
  <c r="E26" i="10"/>
  <c r="B25" i="10"/>
  <c r="B25" i="9"/>
  <c r="D23" i="10"/>
  <c r="D23" i="9"/>
  <c r="H45" i="15"/>
  <c r="H45" i="14"/>
  <c r="G44" i="14"/>
  <c r="G44" i="15"/>
  <c r="F43" i="15"/>
  <c r="F43" i="14"/>
  <c r="E42" i="15"/>
  <c r="E42" i="14"/>
  <c r="D41" i="15"/>
  <c r="D41" i="14"/>
  <c r="C40" i="15"/>
  <c r="C40" i="14"/>
  <c r="B39" i="15"/>
  <c r="B39" i="14"/>
  <c r="H37" i="15"/>
  <c r="H37" i="14"/>
  <c r="G36" i="15"/>
  <c r="G36" i="14"/>
  <c r="F35" i="15"/>
  <c r="F35" i="14"/>
  <c r="E34" i="15"/>
  <c r="E34" i="14"/>
  <c r="D33" i="15"/>
  <c r="D33" i="14"/>
  <c r="C32" i="15"/>
  <c r="C32" i="14"/>
  <c r="B31" i="15"/>
  <c r="B31" i="14"/>
  <c r="H29" i="14"/>
  <c r="H29" i="15"/>
  <c r="G28" i="15"/>
  <c r="G28" i="14"/>
  <c r="F27" i="15"/>
  <c r="F27" i="14"/>
  <c r="E26" i="15"/>
  <c r="E26" i="14"/>
  <c r="D25" i="15"/>
  <c r="D25" i="14"/>
  <c r="C24" i="15"/>
  <c r="C24" i="14"/>
  <c r="B23" i="15"/>
  <c r="B23" i="14"/>
  <c r="H45" i="22"/>
  <c r="H45" i="23"/>
  <c r="H44" i="22"/>
  <c r="H44" i="23"/>
  <c r="H43" i="22"/>
  <c r="H43" i="23"/>
  <c r="H42" i="22"/>
  <c r="H42" i="23"/>
  <c r="H41" i="23"/>
  <c r="H41" i="22"/>
  <c r="H40" i="23"/>
  <c r="H40" i="22"/>
  <c r="H39" i="23"/>
  <c r="H39" i="22"/>
  <c r="H38" i="23"/>
  <c r="H38" i="22"/>
  <c r="H37" i="23"/>
  <c r="H37" i="22"/>
  <c r="H36" i="23"/>
  <c r="H36" i="22"/>
  <c r="H35" i="22"/>
  <c r="H35" i="23"/>
  <c r="H34" i="22"/>
  <c r="H34" i="23"/>
  <c r="H33" i="23"/>
  <c r="H33" i="22"/>
  <c r="H32" i="23"/>
  <c r="H32" i="22"/>
  <c r="H31" i="23"/>
  <c r="H31" i="22"/>
  <c r="H30" i="23"/>
  <c r="H30" i="22"/>
  <c r="H29" i="23"/>
  <c r="H29" i="22"/>
  <c r="H28" i="22"/>
  <c r="H28" i="23"/>
  <c r="H27" i="22"/>
  <c r="H27" i="23"/>
  <c r="H26" i="22"/>
  <c r="H26" i="23"/>
  <c r="H25" i="22"/>
  <c r="H25" i="23"/>
  <c r="H24" i="22"/>
  <c r="H24" i="23"/>
  <c r="H23" i="22"/>
  <c r="H23" i="23"/>
  <c r="H22" i="22"/>
  <c r="H22" i="23"/>
  <c r="F37" i="5"/>
  <c r="G37" i="5"/>
  <c r="F25" i="5"/>
  <c r="G25" i="5"/>
  <c r="D42" i="10"/>
  <c r="D42" i="9"/>
  <c r="B36" i="10"/>
  <c r="B36" i="9"/>
  <c r="B28" i="10"/>
  <c r="B28" i="9"/>
  <c r="D42" i="15"/>
  <c r="D42" i="14"/>
  <c r="E35" i="15"/>
  <c r="E35" i="14"/>
  <c r="H30" i="15"/>
  <c r="H30" i="14"/>
  <c r="D26" i="15"/>
  <c r="D26" i="14"/>
  <c r="G44" i="22"/>
  <c r="G44" i="23"/>
  <c r="G40" i="22"/>
  <c r="G40" i="23"/>
  <c r="G36" i="22"/>
  <c r="G36" i="23"/>
  <c r="G31" i="23"/>
  <c r="G31" i="22"/>
  <c r="G27" i="22"/>
  <c r="G27" i="23"/>
  <c r="G22" i="22"/>
  <c r="G22" i="23"/>
  <c r="D33" i="5"/>
  <c r="C33" i="5"/>
  <c r="C42" i="9"/>
  <c r="C42" i="10"/>
  <c r="F35" i="9"/>
  <c r="F35" i="10"/>
  <c r="D29" i="9"/>
  <c r="D29" i="10"/>
  <c r="B23" i="9"/>
  <c r="B23" i="10"/>
  <c r="F45" i="15"/>
  <c r="F45" i="14"/>
  <c r="B41" i="15"/>
  <c r="B41" i="14"/>
  <c r="D35" i="15"/>
  <c r="D35" i="14"/>
  <c r="G30" i="15"/>
  <c r="G30" i="14"/>
  <c r="B25" i="15"/>
  <c r="B25" i="14"/>
  <c r="F44" i="22"/>
  <c r="F44" i="23"/>
  <c r="F40" i="22"/>
  <c r="F40" i="23"/>
  <c r="F35" i="23"/>
  <c r="F35" i="22"/>
  <c r="F31" i="23"/>
  <c r="F31" i="22"/>
  <c r="F25" i="23"/>
  <c r="F25" i="22"/>
  <c r="G32" i="5"/>
  <c r="F32" i="5"/>
  <c r="D40" i="9"/>
  <c r="D40" i="10"/>
  <c r="B34" i="10"/>
  <c r="B34" i="9"/>
  <c r="E27" i="9"/>
  <c r="E27" i="10"/>
  <c r="G39" i="15"/>
  <c r="G39" i="14"/>
  <c r="C35" i="15"/>
  <c r="C35" i="14"/>
  <c r="F30" i="15"/>
  <c r="F30" i="14"/>
  <c r="B26" i="14"/>
  <c r="B26" i="15"/>
  <c r="E42" i="23"/>
  <c r="E42" i="22"/>
  <c r="E37" i="23"/>
  <c r="E37" i="22"/>
  <c r="E33" i="23"/>
  <c r="E33" i="22"/>
  <c r="E28" i="22"/>
  <c r="E28" i="23"/>
  <c r="E23" i="22"/>
  <c r="E23" i="23"/>
  <c r="C44" i="5"/>
  <c r="D44" i="5"/>
  <c r="C40" i="10"/>
  <c r="C40" i="9"/>
  <c r="F33" i="10"/>
  <c r="F33" i="9"/>
  <c r="D27" i="10"/>
  <c r="D27" i="9"/>
  <c r="G40" i="15"/>
  <c r="G40" i="14"/>
  <c r="B35" i="14"/>
  <c r="B35" i="15"/>
  <c r="E30" i="15"/>
  <c r="E30" i="14"/>
  <c r="G24" i="14"/>
  <c r="G24" i="15"/>
  <c r="D44" i="23"/>
  <c r="D44" i="22"/>
  <c r="D40" i="23"/>
  <c r="D40" i="22"/>
  <c r="D38" i="23"/>
  <c r="D38" i="22"/>
  <c r="D35" i="23"/>
  <c r="D35" i="22"/>
  <c r="D31" i="23"/>
  <c r="D31" i="22"/>
  <c r="D27" i="23"/>
  <c r="D27" i="22"/>
  <c r="D26" i="23"/>
  <c r="D26" i="22"/>
  <c r="D22" i="23"/>
  <c r="D22" i="22"/>
  <c r="G43" i="5"/>
  <c r="F43" i="5"/>
  <c r="G27" i="5"/>
  <c r="F27" i="5"/>
  <c r="F44" i="10"/>
  <c r="F44" i="9"/>
  <c r="C43" i="10"/>
  <c r="C43" i="9"/>
  <c r="E41" i="10"/>
  <c r="E41" i="9"/>
  <c r="B40" i="10"/>
  <c r="B40" i="9"/>
  <c r="D38" i="10"/>
  <c r="D38" i="9"/>
  <c r="F36" i="10"/>
  <c r="F36" i="9"/>
  <c r="C35" i="9"/>
  <c r="C35" i="10"/>
  <c r="E33" i="10"/>
  <c r="E33" i="9"/>
  <c r="B32" i="10"/>
  <c r="B32" i="9"/>
  <c r="D30" i="10"/>
  <c r="D30" i="9"/>
  <c r="F28" i="10"/>
  <c r="F28" i="9"/>
  <c r="C27" i="10"/>
  <c r="C27" i="9"/>
  <c r="E25" i="10"/>
  <c r="E25" i="9"/>
  <c r="B24" i="9"/>
  <c r="B24" i="10"/>
  <c r="D22" i="9"/>
  <c r="D22" i="10"/>
  <c r="C45" i="15"/>
  <c r="C45" i="14"/>
  <c r="B44" i="14"/>
  <c r="B44" i="15"/>
  <c r="H42" i="14"/>
  <c r="H42" i="15"/>
  <c r="G41" i="14"/>
  <c r="G41" i="15"/>
  <c r="F40" i="15"/>
  <c r="F40" i="14"/>
  <c r="E39" i="14"/>
  <c r="E39" i="15"/>
  <c r="D38" i="14"/>
  <c r="D38" i="15"/>
  <c r="C37" i="15"/>
  <c r="C37" i="14"/>
  <c r="B36" i="14"/>
  <c r="B36" i="15"/>
  <c r="H34" i="15"/>
  <c r="H34" i="14"/>
  <c r="G33" i="15"/>
  <c r="G33" i="14"/>
  <c r="F32" i="15"/>
  <c r="F32" i="14"/>
  <c r="E31" i="14"/>
  <c r="E31" i="15"/>
  <c r="D30" i="15"/>
  <c r="D30" i="14"/>
  <c r="C29" i="14"/>
  <c r="C29" i="15"/>
  <c r="B28" i="15"/>
  <c r="B28" i="14"/>
  <c r="H26" i="15"/>
  <c r="H26" i="14"/>
  <c r="G25" i="15"/>
  <c r="G25" i="14"/>
  <c r="F24" i="14"/>
  <c r="F24" i="15"/>
  <c r="E23" i="15"/>
  <c r="E23" i="14"/>
  <c r="D22" i="14"/>
  <c r="D22" i="15"/>
  <c r="C45" i="23"/>
  <c r="C45" i="22"/>
  <c r="C44" i="23"/>
  <c r="C44" i="22"/>
  <c r="C43" i="23"/>
  <c r="C43" i="22"/>
  <c r="C42" i="23"/>
  <c r="C42" i="22"/>
  <c r="C41" i="23"/>
  <c r="C41" i="22"/>
  <c r="C40" i="23"/>
  <c r="C40" i="22"/>
  <c r="C39" i="23"/>
  <c r="C39" i="22"/>
  <c r="C38" i="23"/>
  <c r="C38" i="22"/>
  <c r="C37" i="23"/>
  <c r="C37" i="22"/>
  <c r="C36" i="23"/>
  <c r="C36" i="22"/>
  <c r="C35" i="23"/>
  <c r="C35" i="22"/>
  <c r="C34" i="23"/>
  <c r="C34" i="22"/>
  <c r="C33" i="23"/>
  <c r="C33" i="22"/>
  <c r="C32" i="23"/>
  <c r="C32" i="22"/>
  <c r="C31" i="23"/>
  <c r="C31" i="22"/>
  <c r="C30" i="23"/>
  <c r="C30" i="22"/>
  <c r="C29" i="23"/>
  <c r="C29" i="22"/>
  <c r="C28" i="23"/>
  <c r="C28" i="22"/>
  <c r="C27" i="23"/>
  <c r="C27" i="22"/>
  <c r="C26" i="23"/>
  <c r="C26" i="22"/>
  <c r="C25" i="23"/>
  <c r="C25" i="22"/>
  <c r="C24" i="23"/>
  <c r="C24" i="22"/>
  <c r="C23" i="23"/>
  <c r="C23" i="22"/>
  <c r="C22" i="23"/>
  <c r="C22" i="22"/>
  <c r="G41" i="5"/>
  <c r="F41" i="5"/>
  <c r="F29" i="5"/>
  <c r="G29" i="5"/>
  <c r="E45" i="10"/>
  <c r="E45" i="9"/>
  <c r="C39" i="10"/>
  <c r="C39" i="9"/>
  <c r="F32" i="10"/>
  <c r="F32" i="9"/>
  <c r="E29" i="10"/>
  <c r="E29" i="9"/>
  <c r="C23" i="10"/>
  <c r="C23" i="9"/>
  <c r="E43" i="15"/>
  <c r="E43" i="14"/>
  <c r="B40" i="15"/>
  <c r="B40" i="14"/>
  <c r="G37" i="15"/>
  <c r="G37" i="14"/>
  <c r="D34" i="15"/>
  <c r="D34" i="14"/>
  <c r="F28" i="15"/>
  <c r="F28" i="14"/>
  <c r="B24" i="15"/>
  <c r="B24" i="14"/>
  <c r="G42" i="22"/>
  <c r="G42" i="23"/>
  <c r="G38" i="22"/>
  <c r="G38" i="23"/>
  <c r="G33" i="23"/>
  <c r="G33" i="22"/>
  <c r="G28" i="23"/>
  <c r="G28" i="22"/>
  <c r="G23" i="22"/>
  <c r="G23" i="23"/>
  <c r="C37" i="5"/>
  <c r="D37" i="5"/>
  <c r="D25" i="5"/>
  <c r="C25" i="5"/>
  <c r="B39" i="9"/>
  <c r="B39" i="10"/>
  <c r="E32" i="10"/>
  <c r="E32" i="9"/>
  <c r="C26" i="9"/>
  <c r="C26" i="10"/>
  <c r="C42" i="15"/>
  <c r="C42" i="14"/>
  <c r="F37" i="15"/>
  <c r="F37" i="14"/>
  <c r="B33" i="15"/>
  <c r="B33" i="14"/>
  <c r="E28" i="15"/>
  <c r="E28" i="14"/>
  <c r="H23" i="15"/>
  <c r="H23" i="14"/>
  <c r="F42" i="22"/>
  <c r="F42" i="23"/>
  <c r="F37" i="23"/>
  <c r="F37" i="22"/>
  <c r="F33" i="23"/>
  <c r="F33" i="22"/>
  <c r="F28" i="22"/>
  <c r="F28" i="23"/>
  <c r="F24" i="22"/>
  <c r="F24" i="23"/>
  <c r="F40" i="5"/>
  <c r="G40" i="5"/>
  <c r="B42" i="10"/>
  <c r="B42" i="9"/>
  <c r="C37" i="9"/>
  <c r="C37" i="10"/>
  <c r="D32" i="10"/>
  <c r="D32" i="9"/>
  <c r="B26" i="9"/>
  <c r="B26" i="10"/>
  <c r="E45" i="15"/>
  <c r="E45" i="14"/>
  <c r="B42" i="15"/>
  <c r="B42" i="14"/>
  <c r="E37" i="15"/>
  <c r="E37" i="14"/>
  <c r="H32" i="15"/>
  <c r="H32" i="14"/>
  <c r="E29" i="15"/>
  <c r="E29" i="14"/>
  <c r="H24" i="15"/>
  <c r="H24" i="14"/>
  <c r="E44" i="22"/>
  <c r="E44" i="23"/>
  <c r="E40" i="22"/>
  <c r="E40" i="23"/>
  <c r="E36" i="22"/>
  <c r="E36" i="23"/>
  <c r="E31" i="22"/>
  <c r="E31" i="23"/>
  <c r="E27" i="22"/>
  <c r="E27" i="23"/>
  <c r="E25" i="22"/>
  <c r="E25" i="23"/>
  <c r="C40" i="5"/>
  <c r="D40" i="5"/>
  <c r="C28" i="5"/>
  <c r="D28" i="5"/>
  <c r="F41" i="10"/>
  <c r="F41" i="9"/>
  <c r="D35" i="10"/>
  <c r="D35" i="9"/>
  <c r="B29" i="10"/>
  <c r="B29" i="9"/>
  <c r="E22" i="10"/>
  <c r="E22" i="9"/>
  <c r="D45" i="15"/>
  <c r="D45" i="14"/>
  <c r="B43" i="15"/>
  <c r="B43" i="14"/>
  <c r="E38" i="15"/>
  <c r="E38" i="14"/>
  <c r="H33" i="15"/>
  <c r="H33" i="14"/>
  <c r="D29" i="14"/>
  <c r="D29" i="15"/>
  <c r="E22" i="14"/>
  <c r="E22" i="15"/>
  <c r="D43" i="23"/>
  <c r="D43" i="22"/>
  <c r="D39" i="23"/>
  <c r="D39" i="22"/>
  <c r="D33" i="23"/>
  <c r="D33" i="22"/>
  <c r="D29" i="23"/>
  <c r="D29" i="22"/>
  <c r="D24" i="23"/>
  <c r="D24" i="22"/>
  <c r="G39" i="5"/>
  <c r="F39" i="5"/>
  <c r="G23" i="5"/>
  <c r="F23" i="5"/>
  <c r="D39" i="5"/>
  <c r="C39" i="5"/>
  <c r="D27" i="5"/>
  <c r="C27" i="5"/>
  <c r="D41" i="10"/>
  <c r="D41" i="9"/>
  <c r="B35" i="9"/>
  <c r="B35" i="10"/>
  <c r="C30" i="10"/>
  <c r="C30" i="9"/>
  <c r="F23" i="10"/>
  <c r="F23" i="9"/>
  <c r="B45" i="15"/>
  <c r="B45" i="14"/>
  <c r="H43" i="15"/>
  <c r="H43" i="14"/>
  <c r="G42" i="15"/>
  <c r="G42" i="14"/>
  <c r="F41" i="15"/>
  <c r="F41" i="14"/>
  <c r="E40" i="15"/>
  <c r="E40" i="14"/>
  <c r="D39" i="14"/>
  <c r="D39" i="15"/>
  <c r="C38" i="14"/>
  <c r="C38" i="15"/>
  <c r="B37" i="15"/>
  <c r="B37" i="14"/>
  <c r="H35" i="14"/>
  <c r="H35" i="15"/>
  <c r="G34" i="14"/>
  <c r="G34" i="15"/>
  <c r="F33" i="15"/>
  <c r="F33" i="14"/>
  <c r="E32" i="14"/>
  <c r="E32" i="15"/>
  <c r="C30" i="14"/>
  <c r="C30" i="15"/>
  <c r="B29" i="14"/>
  <c r="B29" i="15"/>
  <c r="H27" i="14"/>
  <c r="H27" i="15"/>
  <c r="G26" i="14"/>
  <c r="G26" i="15"/>
  <c r="F25" i="14"/>
  <c r="F25" i="15"/>
  <c r="E24" i="15"/>
  <c r="E24" i="14"/>
  <c r="D23" i="14"/>
  <c r="D23" i="15"/>
  <c r="C22" i="14"/>
  <c r="C22" i="15"/>
  <c r="B45" i="23"/>
  <c r="B45" i="22"/>
  <c r="B44" i="23"/>
  <c r="B44" i="22"/>
  <c r="B43" i="23"/>
  <c r="B43" i="22"/>
  <c r="B42" i="23"/>
  <c r="B42" i="22"/>
  <c r="B41" i="23"/>
  <c r="B41" i="22"/>
  <c r="B40" i="23"/>
  <c r="B40" i="22"/>
  <c r="B39" i="23"/>
  <c r="B39" i="22"/>
  <c r="B38" i="23"/>
  <c r="B38" i="22"/>
  <c r="B37" i="23"/>
  <c r="B37" i="22"/>
  <c r="B36" i="23"/>
  <c r="B36" i="22"/>
  <c r="B35" i="23"/>
  <c r="B35" i="22"/>
  <c r="B34" i="23"/>
  <c r="B34" i="22"/>
  <c r="B33" i="23"/>
  <c r="B33" i="22"/>
  <c r="B32" i="23"/>
  <c r="B32" i="22"/>
  <c r="B31" i="23"/>
  <c r="B31" i="22"/>
  <c r="B30" i="23"/>
  <c r="B30" i="22"/>
  <c r="B29" i="23"/>
  <c r="B29" i="22"/>
  <c r="B28" i="23"/>
  <c r="B28" i="22"/>
  <c r="B27" i="23"/>
  <c r="B27" i="22"/>
  <c r="B26" i="23"/>
  <c r="B26" i="22"/>
  <c r="B25" i="23"/>
  <c r="B25" i="22"/>
  <c r="B24" i="23"/>
  <c r="B24" i="22"/>
  <c r="B23" i="23"/>
  <c r="B23" i="22"/>
  <c r="B22" i="23"/>
  <c r="B22" i="22"/>
  <c r="F45" i="5"/>
  <c r="G45" i="5"/>
  <c r="F33" i="5"/>
  <c r="G33" i="5"/>
  <c r="B44" i="10"/>
  <c r="B44" i="9"/>
  <c r="E37" i="10"/>
  <c r="E37" i="9"/>
  <c r="C31" i="10"/>
  <c r="C31" i="9"/>
  <c r="F24" i="10"/>
  <c r="F24" i="9"/>
  <c r="G45" i="14"/>
  <c r="G45" i="15"/>
  <c r="C41" i="15"/>
  <c r="C41" i="14"/>
  <c r="F36" i="15"/>
  <c r="F36" i="14"/>
  <c r="B32" i="15"/>
  <c r="B32" i="14"/>
  <c r="E27" i="15"/>
  <c r="E27" i="14"/>
  <c r="H22" i="15"/>
  <c r="H22" i="14"/>
  <c r="G45" i="23"/>
  <c r="G45" i="22"/>
  <c r="G41" i="23"/>
  <c r="G41" i="22"/>
  <c r="G37" i="23"/>
  <c r="G37" i="22"/>
  <c r="G34" i="22"/>
  <c r="G34" i="23"/>
  <c r="G30" i="22"/>
  <c r="G30" i="23"/>
  <c r="G26" i="22"/>
  <c r="G26" i="23"/>
  <c r="G24" i="22"/>
  <c r="G24" i="23"/>
  <c r="C45" i="5"/>
  <c r="D45" i="5"/>
  <c r="D45" i="10"/>
  <c r="D45" i="9"/>
  <c r="E40" i="9"/>
  <c r="E40" i="10"/>
  <c r="C34" i="9"/>
  <c r="C34" i="10"/>
  <c r="F27" i="9"/>
  <c r="F27" i="10"/>
  <c r="E44" i="15"/>
  <c r="E44" i="14"/>
  <c r="G38" i="15"/>
  <c r="G38" i="14"/>
  <c r="C34" i="15"/>
  <c r="C34" i="14"/>
  <c r="F29" i="15"/>
  <c r="F29" i="14"/>
  <c r="C26" i="14"/>
  <c r="C26" i="15"/>
  <c r="G22" i="15"/>
  <c r="G22" i="14"/>
  <c r="F45" i="23"/>
  <c r="F45" i="22"/>
  <c r="F41" i="23"/>
  <c r="F41" i="22"/>
  <c r="F39" i="23"/>
  <c r="F39" i="22"/>
  <c r="F36" i="22"/>
  <c r="F36" i="23"/>
  <c r="F32" i="22"/>
  <c r="F32" i="23"/>
  <c r="F29" i="23"/>
  <c r="F29" i="22"/>
  <c r="F26" i="22"/>
  <c r="F26" i="23"/>
  <c r="F22" i="22"/>
  <c r="F22" i="23"/>
  <c r="F28" i="5"/>
  <c r="G28" i="5"/>
  <c r="E43" i="10"/>
  <c r="E43" i="9"/>
  <c r="E35" i="9"/>
  <c r="E35" i="10"/>
  <c r="C29" i="10"/>
  <c r="C29" i="9"/>
  <c r="F22" i="9"/>
  <c r="F22" i="10"/>
  <c r="D44" i="15"/>
  <c r="D44" i="14"/>
  <c r="H40" i="15"/>
  <c r="H40" i="14"/>
  <c r="D36" i="14"/>
  <c r="D36" i="15"/>
  <c r="G31" i="15"/>
  <c r="G31" i="14"/>
  <c r="C27" i="14"/>
  <c r="C27" i="15"/>
  <c r="F22" i="15"/>
  <c r="F22" i="14"/>
  <c r="E41" i="23"/>
  <c r="E41" i="22"/>
  <c r="E38" i="22"/>
  <c r="E38" i="23"/>
  <c r="E34" i="22"/>
  <c r="E34" i="23"/>
  <c r="E32" i="22"/>
  <c r="E32" i="23"/>
  <c r="E29" i="23"/>
  <c r="E29" i="22"/>
  <c r="E26" i="23"/>
  <c r="E26" i="22"/>
  <c r="E22" i="23"/>
  <c r="E22" i="22"/>
  <c r="C32" i="5"/>
  <c r="D32" i="5"/>
  <c r="B45" i="10"/>
  <c r="B45" i="9"/>
  <c r="E38" i="10"/>
  <c r="E38" i="9"/>
  <c r="E30" i="10"/>
  <c r="E30" i="9"/>
  <c r="C24" i="9"/>
  <c r="C24" i="10"/>
  <c r="C44" i="14"/>
  <c r="C44" i="15"/>
  <c r="F39" i="14"/>
  <c r="F39" i="15"/>
  <c r="C36" i="15"/>
  <c r="C36" i="14"/>
  <c r="F31" i="15"/>
  <c r="F31" i="14"/>
  <c r="C28" i="15"/>
  <c r="C28" i="14"/>
  <c r="H25" i="14"/>
  <c r="H25" i="15"/>
  <c r="D42" i="23"/>
  <c r="D42" i="22"/>
  <c r="D37" i="23"/>
  <c r="D37" i="22"/>
  <c r="D34" i="23"/>
  <c r="D34" i="22"/>
  <c r="D28" i="23"/>
  <c r="D28" i="22"/>
  <c r="D23" i="23"/>
  <c r="D23" i="22"/>
  <c r="D43" i="5"/>
  <c r="C43" i="5"/>
  <c r="D35" i="5"/>
  <c r="C35" i="5"/>
  <c r="D23" i="5"/>
  <c r="C23" i="5"/>
  <c r="E44" i="10"/>
  <c r="E44" i="9"/>
  <c r="B43" i="9"/>
  <c r="B43" i="10"/>
  <c r="F39" i="10"/>
  <c r="F39" i="9"/>
  <c r="E36" i="10"/>
  <c r="E36" i="9"/>
  <c r="D33" i="9"/>
  <c r="D33" i="10"/>
  <c r="F31" i="9"/>
  <c r="F31" i="10"/>
  <c r="E28" i="10"/>
  <c r="E28" i="9"/>
  <c r="D25" i="10"/>
  <c r="D25" i="9"/>
  <c r="C22" i="10"/>
  <c r="C22" i="9"/>
  <c r="D31" i="14"/>
  <c r="D31" i="15"/>
  <c r="F42" i="5"/>
  <c r="G42" i="5"/>
  <c r="F38" i="5"/>
  <c r="G38" i="5"/>
  <c r="F34" i="5"/>
  <c r="G34" i="5"/>
  <c r="F30" i="5"/>
  <c r="G30" i="5"/>
  <c r="G26" i="5"/>
  <c r="F26" i="5"/>
  <c r="F22" i="5"/>
  <c r="G22" i="5"/>
  <c r="D44" i="10"/>
  <c r="D44" i="9"/>
  <c r="F42" i="9"/>
  <c r="F42" i="10"/>
  <c r="C41" i="10"/>
  <c r="C41" i="9"/>
  <c r="E39" i="10"/>
  <c r="E39" i="9"/>
  <c r="B38" i="10"/>
  <c r="B38" i="9"/>
  <c r="D36" i="10"/>
  <c r="D36" i="9"/>
  <c r="F34" i="10"/>
  <c r="F34" i="9"/>
  <c r="C33" i="9"/>
  <c r="C33" i="10"/>
  <c r="E31" i="9"/>
  <c r="E31" i="10"/>
  <c r="B30" i="9"/>
  <c r="B30" i="10"/>
  <c r="D28" i="10"/>
  <c r="D28" i="9"/>
  <c r="F26" i="10"/>
  <c r="F26" i="9"/>
  <c r="C25" i="10"/>
  <c r="C25" i="9"/>
  <c r="E23" i="10"/>
  <c r="E23" i="9"/>
  <c r="B22" i="10"/>
  <c r="B22" i="9"/>
  <c r="H44" i="15"/>
  <c r="H44" i="14"/>
  <c r="G43" i="15"/>
  <c r="G43" i="14"/>
  <c r="F42" i="14"/>
  <c r="F42" i="15"/>
  <c r="E41" i="15"/>
  <c r="E41" i="14"/>
  <c r="D40" i="15"/>
  <c r="D40" i="14"/>
  <c r="C39" i="15"/>
  <c r="C39" i="14"/>
  <c r="B38" i="14"/>
  <c r="B38" i="15"/>
  <c r="H36" i="15"/>
  <c r="H36" i="14"/>
  <c r="G35" i="15"/>
  <c r="G35" i="14"/>
  <c r="F34" i="14"/>
  <c r="F34" i="15"/>
  <c r="E33" i="15"/>
  <c r="E33" i="14"/>
  <c r="D32" i="15"/>
  <c r="D32" i="14"/>
  <c r="C31" i="15"/>
  <c r="C31" i="14"/>
  <c r="B30" i="14"/>
  <c r="B30" i="15"/>
  <c r="H28" i="15"/>
  <c r="H28" i="14"/>
  <c r="G27" i="15"/>
  <c r="G27" i="14"/>
  <c r="F26" i="15"/>
  <c r="F26" i="14"/>
  <c r="E25" i="15"/>
  <c r="E25" i="14"/>
  <c r="D24" i="14"/>
  <c r="D24" i="15"/>
  <c r="C23" i="15"/>
  <c r="C23" i="14"/>
  <c r="B22" i="14"/>
  <c r="B22" i="15"/>
  <c r="I45" i="23"/>
  <c r="I45" i="22"/>
  <c r="I44" i="23"/>
  <c r="I44" i="22"/>
  <c r="I43" i="23"/>
  <c r="I43" i="22"/>
  <c r="I42" i="23"/>
  <c r="I42" i="22"/>
  <c r="I41" i="23"/>
  <c r="I41" i="22"/>
  <c r="I40" i="23"/>
  <c r="I40" i="22"/>
  <c r="I39" i="23"/>
  <c r="I39" i="22"/>
  <c r="I38" i="23"/>
  <c r="I38" i="22"/>
  <c r="I37" i="23"/>
  <c r="I37" i="22"/>
  <c r="I36" i="23"/>
  <c r="I36" i="22"/>
  <c r="I35" i="23"/>
  <c r="I35" i="22"/>
  <c r="I34" i="23"/>
  <c r="I34" i="22"/>
  <c r="I33" i="23"/>
  <c r="I33" i="22"/>
  <c r="I32" i="23"/>
  <c r="I32" i="22"/>
  <c r="I31" i="23"/>
  <c r="I31" i="22"/>
  <c r="I30" i="23"/>
  <c r="I30" i="22"/>
  <c r="I29" i="23"/>
  <c r="I29" i="22"/>
  <c r="I28" i="22"/>
  <c r="I28" i="23"/>
  <c r="I27" i="22"/>
  <c r="I27" i="23"/>
  <c r="I26" i="22"/>
  <c r="I26" i="23"/>
  <c r="I25" i="22"/>
  <c r="I25" i="23"/>
  <c r="I24" i="22"/>
  <c r="I24" i="23"/>
  <c r="I23" i="22"/>
  <c r="I23" i="23"/>
  <c r="I22" i="22"/>
  <c r="I22" i="23"/>
  <c r="I45" i="4"/>
  <c r="J27" i="3"/>
  <c r="J26" i="4"/>
  <c r="J34" i="3"/>
  <c r="J30" i="3"/>
  <c r="J24" i="3"/>
  <c r="J44" i="4"/>
  <c r="J22" i="3"/>
  <c r="J35" i="3"/>
  <c r="I42" i="4"/>
  <c r="I34" i="4"/>
  <c r="I32" i="4"/>
  <c r="J31" i="4"/>
  <c r="I28" i="4"/>
  <c r="J27" i="4"/>
  <c r="I26" i="4"/>
  <c r="H37" i="6"/>
  <c r="H51" i="7"/>
  <c r="I33" i="4"/>
  <c r="H43" i="6"/>
  <c r="I40" i="4"/>
  <c r="I38" i="4"/>
  <c r="J37" i="4"/>
  <c r="J33" i="4"/>
  <c r="J32" i="4"/>
  <c r="I29" i="4"/>
  <c r="J28" i="4"/>
  <c r="J50" i="12"/>
  <c r="J43" i="12"/>
  <c r="J39" i="12"/>
  <c r="J31" i="12"/>
  <c r="J27" i="12"/>
  <c r="J23" i="12"/>
  <c r="J21" i="12"/>
  <c r="J44" i="13"/>
  <c r="J40" i="13"/>
  <c r="J39" i="3"/>
  <c r="I44" i="4"/>
  <c r="J43" i="4"/>
  <c r="J42" i="4"/>
  <c r="I39" i="4"/>
  <c r="J38" i="4"/>
  <c r="I35" i="4"/>
  <c r="I24" i="4"/>
  <c r="J23" i="4"/>
  <c r="J21" i="4"/>
  <c r="H21" i="7"/>
  <c r="H49" i="8"/>
  <c r="H42" i="8"/>
  <c r="H38" i="8"/>
  <c r="H34" i="8"/>
  <c r="H30" i="8"/>
  <c r="H21" i="8"/>
  <c r="J49" i="11"/>
  <c r="J30" i="11"/>
  <c r="J26" i="11"/>
  <c r="J22" i="11"/>
  <c r="J35" i="12"/>
  <c r="J36" i="13"/>
  <c r="H26" i="8"/>
  <c r="H22" i="8"/>
  <c r="H29" i="6"/>
  <c r="H23" i="7"/>
  <c r="H45" i="8"/>
  <c r="H41" i="8"/>
  <c r="H37" i="8"/>
  <c r="H33" i="8"/>
  <c r="H29" i="8"/>
  <c r="H25" i="8"/>
  <c r="J21" i="11"/>
  <c r="J42" i="11"/>
  <c r="J38" i="11"/>
  <c r="J34" i="11"/>
  <c r="J51" i="13"/>
  <c r="I22" i="4"/>
  <c r="J45" i="11"/>
  <c r="J41" i="11"/>
  <c r="J37" i="11"/>
  <c r="J33" i="11"/>
  <c r="J29" i="11"/>
  <c r="J25" i="11"/>
  <c r="J49" i="12"/>
  <c r="J42" i="12"/>
  <c r="J38" i="12"/>
  <c r="J34" i="12"/>
  <c r="J30" i="12"/>
  <c r="J26" i="12"/>
  <c r="J22" i="12"/>
  <c r="J50" i="13"/>
  <c r="J43" i="13"/>
  <c r="J39" i="13"/>
  <c r="J35" i="13"/>
  <c r="J31" i="13"/>
  <c r="J27" i="13"/>
  <c r="J23" i="13"/>
  <c r="J32" i="13"/>
  <c r="J28" i="13"/>
  <c r="J43" i="3"/>
  <c r="J23" i="3"/>
  <c r="J45" i="4"/>
  <c r="I41" i="4"/>
  <c r="J39" i="4"/>
  <c r="I36" i="4"/>
  <c r="J35" i="4"/>
  <c r="J34" i="4"/>
  <c r="I30" i="4"/>
  <c r="J29" i="4"/>
  <c r="I25" i="4"/>
  <c r="J22" i="4"/>
  <c r="H51" i="8"/>
  <c r="H44" i="8"/>
  <c r="H40" i="8"/>
  <c r="H36" i="8"/>
  <c r="H32" i="8"/>
  <c r="H28" i="8"/>
  <c r="H24" i="8"/>
  <c r="J50" i="11"/>
  <c r="J43" i="11"/>
  <c r="J39" i="11"/>
  <c r="J35" i="11"/>
  <c r="J31" i="11"/>
  <c r="J27" i="11"/>
  <c r="J23" i="11"/>
  <c r="J51" i="12"/>
  <c r="J44" i="12"/>
  <c r="J40" i="12"/>
  <c r="J36" i="12"/>
  <c r="J32" i="12"/>
  <c r="J28" i="12"/>
  <c r="J24" i="12"/>
  <c r="J45" i="13"/>
  <c r="J41" i="13"/>
  <c r="J37" i="13"/>
  <c r="J33" i="13"/>
  <c r="J29" i="13"/>
  <c r="J25" i="13"/>
  <c r="J21" i="13"/>
  <c r="J24" i="13"/>
  <c r="I43" i="4"/>
  <c r="J41" i="4"/>
  <c r="J40" i="4"/>
  <c r="I37" i="4"/>
  <c r="J36" i="4"/>
  <c r="I31" i="4"/>
  <c r="J30" i="4"/>
  <c r="I27" i="4"/>
  <c r="J25" i="4"/>
  <c r="J24" i="4"/>
  <c r="H50" i="8"/>
  <c r="H43" i="8"/>
  <c r="H39" i="8"/>
  <c r="H35" i="8"/>
  <c r="H31" i="8"/>
  <c r="H27" i="8"/>
  <c r="H23" i="8"/>
  <c r="J51" i="11"/>
  <c r="J44" i="11"/>
  <c r="J40" i="11"/>
  <c r="J36" i="11"/>
  <c r="J32" i="11"/>
  <c r="J28" i="11"/>
  <c r="J24" i="11"/>
  <c r="J45" i="12"/>
  <c r="J41" i="12"/>
  <c r="J37" i="12"/>
  <c r="J33" i="12"/>
  <c r="J29" i="12"/>
  <c r="J25" i="12"/>
  <c r="J49" i="13"/>
  <c r="J42" i="13"/>
  <c r="J38" i="13"/>
  <c r="J34" i="13"/>
  <c r="J30" i="13"/>
  <c r="J26" i="13"/>
  <c r="J22" i="13"/>
  <c r="J45" i="3"/>
  <c r="J31" i="3"/>
  <c r="H45" i="6"/>
  <c r="H27" i="6"/>
  <c r="J49" i="3"/>
  <c r="J44" i="3"/>
  <c r="J41" i="3"/>
  <c r="J28" i="3"/>
  <c r="H49" i="7"/>
  <c r="H43" i="7"/>
  <c r="H42" i="7"/>
  <c r="H38" i="7"/>
  <c r="H34" i="7"/>
  <c r="H26" i="7"/>
  <c r="I51" i="4"/>
  <c r="J50" i="4"/>
  <c r="I23" i="4"/>
  <c r="H50" i="7"/>
  <c r="J40" i="3"/>
  <c r="I21" i="4"/>
  <c r="H39" i="7"/>
  <c r="H35" i="7"/>
  <c r="H31" i="7"/>
  <c r="H27" i="7"/>
  <c r="H24" i="6"/>
  <c r="J42" i="3"/>
  <c r="J38" i="3"/>
  <c r="J32" i="3"/>
  <c r="H49" i="6"/>
  <c r="H41" i="6"/>
  <c r="H38" i="6"/>
  <c r="H33" i="6"/>
  <c r="H30" i="6"/>
  <c r="H25" i="6"/>
  <c r="H23" i="6"/>
  <c r="H45" i="7"/>
  <c r="H41" i="7"/>
  <c r="H37" i="7"/>
  <c r="H33" i="7"/>
  <c r="H29" i="7"/>
  <c r="H25" i="7"/>
  <c r="H22" i="7"/>
  <c r="H42" i="6"/>
  <c r="H34" i="6"/>
  <c r="H26" i="6"/>
  <c r="H51" i="6"/>
  <c r="H40" i="6"/>
  <c r="H35" i="6"/>
  <c r="H32" i="6"/>
  <c r="H22" i="6"/>
  <c r="H30" i="7"/>
  <c r="J51" i="3"/>
  <c r="J36" i="3"/>
  <c r="J26" i="3"/>
  <c r="B49" i="5"/>
  <c r="H50" i="6"/>
  <c r="H44" i="6"/>
  <c r="H39" i="6"/>
  <c r="H36" i="6"/>
  <c r="H31" i="6"/>
  <c r="H28" i="6"/>
  <c r="H21" i="6"/>
  <c r="H44" i="7"/>
  <c r="H40" i="7"/>
  <c r="H36" i="7"/>
  <c r="H32" i="7"/>
  <c r="H28" i="7"/>
  <c r="H24" i="7"/>
  <c r="J50" i="3"/>
  <c r="J37" i="3"/>
  <c r="J33" i="3"/>
  <c r="J29" i="3"/>
  <c r="J25" i="3"/>
  <c r="J21" i="3"/>
  <c r="H28" i="10" l="1"/>
  <c r="H28" i="9"/>
  <c r="J31" i="14"/>
  <c r="J31" i="15"/>
  <c r="J22" i="15"/>
  <c r="J22" i="14"/>
  <c r="K27" i="23"/>
  <c r="K27" i="22"/>
  <c r="K21" i="23"/>
  <c r="K21" i="22"/>
  <c r="K33" i="22"/>
  <c r="K33" i="23"/>
  <c r="I21" i="5"/>
  <c r="J21" i="5"/>
  <c r="H40" i="9"/>
  <c r="H40" i="10"/>
  <c r="H38" i="10"/>
  <c r="H38" i="9"/>
  <c r="K34" i="23"/>
  <c r="K34" i="22"/>
  <c r="J28" i="15"/>
  <c r="J28" i="14"/>
  <c r="J23" i="15"/>
  <c r="J23" i="14"/>
  <c r="J23" i="5"/>
  <c r="I23" i="5"/>
  <c r="K44" i="23"/>
  <c r="K44" i="22"/>
  <c r="J29" i="15"/>
  <c r="J29" i="14"/>
  <c r="K51" i="22"/>
  <c r="K51" i="23"/>
  <c r="J39" i="5"/>
  <c r="I39" i="5"/>
  <c r="K35" i="23"/>
  <c r="K35" i="22"/>
  <c r="K25" i="22"/>
  <c r="K25" i="23"/>
  <c r="K40" i="22"/>
  <c r="K40" i="23"/>
  <c r="J25" i="5"/>
  <c r="I25" i="5"/>
  <c r="K22" i="23"/>
  <c r="K22" i="22"/>
  <c r="H21" i="9"/>
  <c r="H21" i="10"/>
  <c r="I26" i="5"/>
  <c r="J26" i="5"/>
  <c r="H51" i="9"/>
  <c r="H51" i="10"/>
  <c r="H41" i="9"/>
  <c r="H41" i="10"/>
  <c r="J32" i="15"/>
  <c r="J32" i="14"/>
  <c r="K24" i="22"/>
  <c r="K24" i="23"/>
  <c r="J27" i="15"/>
  <c r="J27" i="14"/>
  <c r="J43" i="5"/>
  <c r="I43" i="5"/>
  <c r="J33" i="14"/>
  <c r="J33" i="15"/>
  <c r="I22" i="5"/>
  <c r="J22" i="5"/>
  <c r="I36" i="5"/>
  <c r="J36" i="5"/>
  <c r="K49" i="23"/>
  <c r="K49" i="22"/>
  <c r="H34" i="9"/>
  <c r="H34" i="10"/>
  <c r="J41" i="15"/>
  <c r="J41" i="14"/>
  <c r="J26" i="14"/>
  <c r="J26" i="15"/>
  <c r="H42" i="9"/>
  <c r="H42" i="10"/>
  <c r="H43" i="9"/>
  <c r="H43" i="10"/>
  <c r="J30" i="5"/>
  <c r="I30" i="5"/>
  <c r="K37" i="22"/>
  <c r="K37" i="23"/>
  <c r="I50" i="5"/>
  <c r="J50" i="5"/>
  <c r="H39" i="10"/>
  <c r="H39" i="9"/>
  <c r="H22" i="9"/>
  <c r="H22" i="10"/>
  <c r="H25" i="10"/>
  <c r="H25" i="9"/>
  <c r="J42" i="5"/>
  <c r="I42" i="5"/>
  <c r="I44" i="5"/>
  <c r="J44" i="5"/>
  <c r="H45" i="10"/>
  <c r="H45" i="9"/>
  <c r="J51" i="15"/>
  <c r="J51" i="14"/>
  <c r="J43" i="14"/>
  <c r="J43" i="15"/>
  <c r="J21" i="15"/>
  <c r="J21" i="14"/>
  <c r="H29" i="10"/>
  <c r="H29" i="9"/>
  <c r="J49" i="14"/>
  <c r="J49" i="15"/>
  <c r="I34" i="5"/>
  <c r="J34" i="5"/>
  <c r="K38" i="22"/>
  <c r="K38" i="23"/>
  <c r="I29" i="5"/>
  <c r="J29" i="5"/>
  <c r="H26" i="10"/>
  <c r="H26" i="9"/>
  <c r="J37" i="15"/>
  <c r="J37" i="14"/>
  <c r="K31" i="23"/>
  <c r="K31" i="22"/>
  <c r="J33" i="5"/>
  <c r="I33" i="5"/>
  <c r="J51" i="5"/>
  <c r="I51" i="5"/>
  <c r="I32" i="5"/>
  <c r="J32" i="5"/>
  <c r="J40" i="15"/>
  <c r="J40" i="14"/>
  <c r="J38" i="15"/>
  <c r="J38" i="14"/>
  <c r="I24" i="5"/>
  <c r="J24" i="5"/>
  <c r="H36" i="10"/>
  <c r="H36" i="9"/>
  <c r="H23" i="10"/>
  <c r="H23" i="9"/>
  <c r="I40" i="5"/>
  <c r="J40" i="5"/>
  <c r="I41" i="5"/>
  <c r="J41" i="5"/>
  <c r="J42" i="14"/>
  <c r="J42" i="15"/>
  <c r="K28" i="23"/>
  <c r="K28" i="22"/>
  <c r="H44" i="10"/>
  <c r="H44" i="9"/>
  <c r="H32" i="9"/>
  <c r="H32" i="10"/>
  <c r="H30" i="10"/>
  <c r="H30" i="9"/>
  <c r="H24" i="10"/>
  <c r="H24" i="9"/>
  <c r="J49" i="5"/>
  <c r="I49" i="5"/>
  <c r="J31" i="5"/>
  <c r="I31" i="5"/>
  <c r="J50" i="15"/>
  <c r="J50" i="14"/>
  <c r="K36" i="23"/>
  <c r="K36" i="22"/>
  <c r="K45" i="22"/>
  <c r="K45" i="23"/>
  <c r="K41" i="22"/>
  <c r="K41" i="23"/>
  <c r="H49" i="10"/>
  <c r="H49" i="9"/>
  <c r="J36" i="15"/>
  <c r="J36" i="14"/>
  <c r="J34" i="15"/>
  <c r="J34" i="14"/>
  <c r="K43" i="23"/>
  <c r="K43" i="22"/>
  <c r="H31" i="10"/>
  <c r="H31" i="9"/>
  <c r="I28" i="5"/>
  <c r="J28" i="5"/>
  <c r="J35" i="14"/>
  <c r="J35" i="15"/>
  <c r="K39" i="22"/>
  <c r="K39" i="23"/>
  <c r="I37" i="5"/>
  <c r="J37" i="5"/>
  <c r="I38" i="5"/>
  <c r="J38" i="5"/>
  <c r="K26" i="23"/>
  <c r="K26" i="22"/>
  <c r="J44" i="15"/>
  <c r="J44" i="14"/>
  <c r="J39" i="14"/>
  <c r="J39" i="15"/>
  <c r="J45" i="14"/>
  <c r="J45" i="15"/>
  <c r="J30" i="15"/>
  <c r="J30" i="14"/>
  <c r="K23" i="22"/>
  <c r="K29" i="22"/>
  <c r="K29" i="23"/>
  <c r="K32" i="22"/>
  <c r="K32" i="23"/>
  <c r="H50" i="10"/>
  <c r="H50" i="9"/>
  <c r="H35" i="10"/>
  <c r="H35" i="9"/>
  <c r="H33" i="9"/>
  <c r="H33" i="10"/>
  <c r="K30" i="23"/>
  <c r="K30" i="22"/>
  <c r="H27" i="10"/>
  <c r="H27" i="9"/>
  <c r="I45" i="5"/>
  <c r="J45" i="5"/>
  <c r="J24" i="15"/>
  <c r="J24" i="14"/>
  <c r="K42" i="23"/>
  <c r="K42" i="22"/>
  <c r="J25" i="15"/>
  <c r="J25" i="14"/>
  <c r="K50" i="22"/>
  <c r="K50" i="23"/>
  <c r="H37" i="10"/>
  <c r="H37" i="9"/>
  <c r="J35" i="5"/>
  <c r="I35" i="5"/>
  <c r="J27" i="5"/>
  <c r="I27" i="5"/>
  <c r="F18" i="9" l="1"/>
  <c r="D18" i="9"/>
  <c r="B17" i="9"/>
  <c r="E18" i="9"/>
  <c r="F19" i="9"/>
  <c r="E17" i="9"/>
  <c r="F17" i="9"/>
  <c r="B19" i="9"/>
  <c r="C17" i="9"/>
  <c r="D17" i="9"/>
  <c r="B18" i="9"/>
  <c r="C19" i="9"/>
  <c r="E19" i="9"/>
  <c r="C18" i="9"/>
  <c r="D19" i="9"/>
  <c r="F47" i="3"/>
  <c r="P47" i="3"/>
  <c r="I47" i="3"/>
  <c r="C47" i="3"/>
  <c r="V47" i="3"/>
  <c r="S47" i="3"/>
  <c r="L47" i="86" l="1"/>
  <c r="W23" i="3"/>
  <c r="T47" i="3"/>
  <c r="Q47" i="3"/>
  <c r="W49" i="3"/>
  <c r="W11" i="3"/>
  <c r="L10" i="86" l="1"/>
  <c r="L45" i="86"/>
  <c r="L44" i="86"/>
  <c r="L43" i="86"/>
  <c r="L38" i="86"/>
  <c r="L37" i="86"/>
  <c r="L36" i="86"/>
  <c r="L35" i="86"/>
  <c r="L30" i="86"/>
  <c r="L29" i="86"/>
  <c r="L28" i="86"/>
  <c r="L27" i="86"/>
  <c r="L22" i="86"/>
  <c r="L20" i="86"/>
  <c r="L19" i="86"/>
  <c r="L18" i="86"/>
  <c r="L13" i="86"/>
  <c r="L12" i="86"/>
  <c r="L11" i="86"/>
  <c r="L9" i="86"/>
  <c r="L17" i="86" l="1"/>
  <c r="L31" i="86"/>
  <c r="L39" i="86"/>
  <c r="L14" i="86"/>
  <c r="L15" i="86"/>
  <c r="L24" i="86"/>
  <c r="L32" i="86"/>
  <c r="L40" i="86"/>
  <c r="L23" i="86"/>
  <c r="L16" i="86"/>
  <c r="L25" i="86"/>
  <c r="L33" i="86"/>
  <c r="L41" i="86"/>
  <c r="L26" i="86"/>
  <c r="L34" i="86"/>
  <c r="L42" i="86"/>
  <c r="E47" i="86"/>
  <c r="J47" i="86" s="1"/>
  <c r="B47" i="86"/>
  <c r="G47" i="86" s="1"/>
  <c r="C47" i="86"/>
  <c r="H47" i="86" s="1"/>
  <c r="D47" i="86"/>
  <c r="I47" i="86" s="1"/>
  <c r="G23" i="86" l="1"/>
  <c r="H23" i="86"/>
  <c r="I23" i="86"/>
  <c r="J23" i="86"/>
  <c r="G24" i="86"/>
  <c r="H24" i="86"/>
  <c r="I24" i="86"/>
  <c r="J24" i="86"/>
  <c r="G25" i="86"/>
  <c r="H25" i="86"/>
  <c r="I25" i="86"/>
  <c r="J25" i="86"/>
  <c r="G26" i="86"/>
  <c r="H26" i="86"/>
  <c r="I26" i="86"/>
  <c r="J26" i="86"/>
  <c r="G27" i="86"/>
  <c r="H27" i="86"/>
  <c r="I27" i="86"/>
  <c r="J27" i="86"/>
  <c r="G28" i="86"/>
  <c r="H28" i="86"/>
  <c r="I28" i="86"/>
  <c r="J28" i="86"/>
  <c r="G29" i="86"/>
  <c r="H29" i="86"/>
  <c r="I29" i="86"/>
  <c r="J29" i="86"/>
  <c r="G30" i="86"/>
  <c r="H30" i="86"/>
  <c r="I30" i="86"/>
  <c r="J30" i="86"/>
  <c r="G31" i="86"/>
  <c r="H31" i="86"/>
  <c r="I31" i="86"/>
  <c r="J31" i="86"/>
  <c r="G32" i="86"/>
  <c r="H32" i="86"/>
  <c r="I32" i="86"/>
  <c r="J32" i="86"/>
  <c r="G33" i="86"/>
  <c r="H33" i="86"/>
  <c r="I33" i="86"/>
  <c r="J33" i="86"/>
  <c r="G34" i="86"/>
  <c r="H34" i="86"/>
  <c r="I34" i="86"/>
  <c r="J34" i="86"/>
  <c r="G35" i="86"/>
  <c r="H35" i="86"/>
  <c r="I35" i="86"/>
  <c r="J35" i="86"/>
  <c r="G36" i="86"/>
  <c r="H36" i="86"/>
  <c r="I36" i="86"/>
  <c r="J36" i="86"/>
  <c r="G37" i="86"/>
  <c r="H37" i="86"/>
  <c r="I37" i="86"/>
  <c r="J37" i="86"/>
  <c r="G38" i="86"/>
  <c r="H38" i="86"/>
  <c r="I38" i="86"/>
  <c r="J38" i="86"/>
  <c r="G39" i="86"/>
  <c r="H39" i="86"/>
  <c r="I39" i="86"/>
  <c r="J39" i="86"/>
  <c r="G40" i="86"/>
  <c r="H40" i="86"/>
  <c r="I40" i="86"/>
  <c r="J40" i="86"/>
  <c r="G41" i="86"/>
  <c r="H41" i="86"/>
  <c r="I41" i="86"/>
  <c r="J41" i="86"/>
  <c r="G42" i="86"/>
  <c r="H42" i="86"/>
  <c r="I42" i="86"/>
  <c r="J42" i="86"/>
  <c r="G43" i="86"/>
  <c r="H43" i="86"/>
  <c r="I43" i="86"/>
  <c r="J43" i="86"/>
  <c r="G44" i="86"/>
  <c r="H44" i="86"/>
  <c r="I44" i="86"/>
  <c r="J44" i="86"/>
  <c r="G45" i="86"/>
  <c r="H45" i="86"/>
  <c r="I45" i="86"/>
  <c r="J45" i="86"/>
  <c r="H22" i="86"/>
  <c r="I22" i="86"/>
  <c r="J22" i="86"/>
  <c r="G22" i="86"/>
  <c r="H20" i="86"/>
  <c r="I20" i="86"/>
  <c r="J20" i="86"/>
  <c r="G20" i="86"/>
  <c r="G19" i="86"/>
  <c r="G10" i="86"/>
  <c r="G9" i="86"/>
  <c r="H10" i="86"/>
  <c r="I10" i="86"/>
  <c r="J10" i="86"/>
  <c r="G11" i="86"/>
  <c r="H11" i="86"/>
  <c r="I11" i="86"/>
  <c r="J11" i="86"/>
  <c r="G12" i="86"/>
  <c r="H12" i="86"/>
  <c r="I12" i="86"/>
  <c r="J12" i="86"/>
  <c r="G13" i="86"/>
  <c r="H13" i="86"/>
  <c r="I13" i="86"/>
  <c r="J13" i="86"/>
  <c r="G14" i="86"/>
  <c r="H14" i="86"/>
  <c r="I14" i="86"/>
  <c r="J14" i="86"/>
  <c r="G15" i="86"/>
  <c r="H15" i="86"/>
  <c r="I15" i="86"/>
  <c r="J15" i="86"/>
  <c r="G16" i="86"/>
  <c r="H16" i="86"/>
  <c r="I16" i="86"/>
  <c r="J16" i="86"/>
  <c r="G17" i="86"/>
  <c r="H17" i="86"/>
  <c r="I17" i="86"/>
  <c r="J17" i="86"/>
  <c r="G18" i="86"/>
  <c r="H18" i="86"/>
  <c r="I18" i="86"/>
  <c r="J18" i="86"/>
  <c r="H19" i="86"/>
  <c r="I19" i="86"/>
  <c r="J19" i="86"/>
  <c r="H9" i="86"/>
  <c r="I9" i="86"/>
  <c r="J9" i="86"/>
  <c r="H47" i="20"/>
  <c r="E47" i="20"/>
  <c r="D47" i="20"/>
  <c r="E47" i="21" l="1"/>
  <c r="D47" i="21"/>
  <c r="C47" i="21"/>
  <c r="C47" i="20"/>
  <c r="B47" i="21"/>
  <c r="B47" i="20"/>
  <c r="D15" i="23"/>
  <c r="D15" i="22"/>
  <c r="H15" i="22"/>
  <c r="H15" i="23"/>
  <c r="C18" i="23"/>
  <c r="C18" i="22"/>
  <c r="E10" i="23"/>
  <c r="E10" i="22"/>
  <c r="F14" i="22"/>
  <c r="F14" i="23"/>
  <c r="G10" i="22"/>
  <c r="G10" i="23"/>
  <c r="I18" i="22"/>
  <c r="I18" i="23"/>
  <c r="B17" i="23"/>
  <c r="B17" i="22"/>
  <c r="B9" i="23"/>
  <c r="B9" i="22"/>
  <c r="C13" i="23"/>
  <c r="C13" i="22"/>
  <c r="D17" i="23"/>
  <c r="D17" i="22"/>
  <c r="D9" i="23"/>
  <c r="D9" i="22"/>
  <c r="E13" i="22"/>
  <c r="E13" i="23"/>
  <c r="F17" i="23"/>
  <c r="F17" i="22"/>
  <c r="F9" i="23"/>
  <c r="F9" i="22"/>
  <c r="G13" i="22"/>
  <c r="G13" i="23"/>
  <c r="H17" i="22"/>
  <c r="H17" i="23"/>
  <c r="H9" i="22"/>
  <c r="H9" i="23"/>
  <c r="I13" i="22"/>
  <c r="I13" i="23"/>
  <c r="B16" i="23"/>
  <c r="B16" i="22"/>
  <c r="C20" i="23"/>
  <c r="C20" i="22"/>
  <c r="C12" i="23"/>
  <c r="C12" i="22"/>
  <c r="D16" i="23"/>
  <c r="D16" i="22"/>
  <c r="E20" i="23"/>
  <c r="E20" i="22"/>
  <c r="E12" i="22"/>
  <c r="E12" i="23"/>
  <c r="F16" i="22"/>
  <c r="F16" i="23"/>
  <c r="G20" i="22"/>
  <c r="G20" i="23"/>
  <c r="G12" i="22"/>
  <c r="G12" i="23"/>
  <c r="H16" i="22"/>
  <c r="H16" i="23"/>
  <c r="I20" i="22"/>
  <c r="I20" i="23"/>
  <c r="I12" i="22"/>
  <c r="I12" i="23"/>
  <c r="C11" i="23"/>
  <c r="C11" i="22"/>
  <c r="F15" i="23"/>
  <c r="F15" i="22"/>
  <c r="I19" i="22"/>
  <c r="I19" i="23"/>
  <c r="C10" i="23"/>
  <c r="C10" i="22"/>
  <c r="B13" i="23"/>
  <c r="B13" i="22"/>
  <c r="C17" i="23"/>
  <c r="C17" i="22"/>
  <c r="C9" i="23"/>
  <c r="C9" i="22"/>
  <c r="D13" i="23"/>
  <c r="D13" i="22"/>
  <c r="E17" i="22"/>
  <c r="E17" i="23"/>
  <c r="E9" i="23"/>
  <c r="E9" i="22"/>
  <c r="F13" i="23"/>
  <c r="F13" i="22"/>
  <c r="G17" i="22"/>
  <c r="G17" i="23"/>
  <c r="G9" i="23"/>
  <c r="G9" i="22"/>
  <c r="H13" i="22"/>
  <c r="H13" i="23"/>
  <c r="I17" i="22"/>
  <c r="I17" i="23"/>
  <c r="I9" i="22"/>
  <c r="I9" i="23"/>
  <c r="C19" i="23"/>
  <c r="C19" i="22"/>
  <c r="E11" i="22"/>
  <c r="E11" i="23"/>
  <c r="G19" i="22"/>
  <c r="G19" i="23"/>
  <c r="I11" i="22"/>
  <c r="I11" i="23"/>
  <c r="B14" i="23"/>
  <c r="B14" i="22"/>
  <c r="E18" i="23"/>
  <c r="E18" i="22"/>
  <c r="G18" i="22"/>
  <c r="G18" i="23"/>
  <c r="I10" i="22"/>
  <c r="I10" i="23"/>
  <c r="C16" i="23"/>
  <c r="C16" i="22"/>
  <c r="F12" i="22"/>
  <c r="F12" i="23"/>
  <c r="B19" i="23"/>
  <c r="B19" i="22"/>
  <c r="C15" i="23"/>
  <c r="C15" i="22"/>
  <c r="D19" i="23"/>
  <c r="D19" i="22"/>
  <c r="D11" i="23"/>
  <c r="D11" i="22"/>
  <c r="E15" i="22"/>
  <c r="E15" i="23"/>
  <c r="F19" i="23"/>
  <c r="F19" i="22"/>
  <c r="F11" i="23"/>
  <c r="F11" i="22"/>
  <c r="G15" i="22"/>
  <c r="G15" i="23"/>
  <c r="H19" i="22"/>
  <c r="H19" i="23"/>
  <c r="H11" i="22"/>
  <c r="H11" i="23"/>
  <c r="I15" i="22"/>
  <c r="I15" i="23"/>
  <c r="B15" i="23"/>
  <c r="B15" i="22"/>
  <c r="E19" i="22"/>
  <c r="E19" i="23"/>
  <c r="G11" i="22"/>
  <c r="G11" i="23"/>
  <c r="D14" i="23"/>
  <c r="D14" i="22"/>
  <c r="H14" i="22"/>
  <c r="H14" i="23"/>
  <c r="B20" i="23"/>
  <c r="B20" i="22"/>
  <c r="B12" i="23"/>
  <c r="B12" i="22"/>
  <c r="D20" i="23"/>
  <c r="D20" i="22"/>
  <c r="D12" i="23"/>
  <c r="D12" i="22"/>
  <c r="E16" i="23"/>
  <c r="E16" i="22"/>
  <c r="F20" i="22"/>
  <c r="F20" i="23"/>
  <c r="G16" i="22"/>
  <c r="G16" i="23"/>
  <c r="H20" i="22"/>
  <c r="H20" i="23"/>
  <c r="H12" i="22"/>
  <c r="H12" i="23"/>
  <c r="I16" i="22"/>
  <c r="I16" i="23"/>
  <c r="B11" i="23"/>
  <c r="B11" i="22"/>
  <c r="B18" i="23"/>
  <c r="B18" i="22"/>
  <c r="B10" i="23"/>
  <c r="B10" i="22"/>
  <c r="C14" i="23"/>
  <c r="C14" i="22"/>
  <c r="D18" i="23"/>
  <c r="D18" i="22"/>
  <c r="D10" i="23"/>
  <c r="D10" i="22"/>
  <c r="E14" i="23"/>
  <c r="E14" i="22"/>
  <c r="F18" i="22"/>
  <c r="F18" i="23"/>
  <c r="F10" i="22"/>
  <c r="F10" i="23"/>
  <c r="G14" i="22"/>
  <c r="G14" i="23"/>
  <c r="H18" i="22"/>
  <c r="H18" i="23"/>
  <c r="H10" i="22"/>
  <c r="H10" i="23"/>
  <c r="I14" i="22"/>
  <c r="I14" i="23"/>
  <c r="H47" i="21"/>
  <c r="I47" i="20"/>
  <c r="F47" i="20"/>
  <c r="G47" i="20"/>
  <c r="G47" i="21"/>
  <c r="F47" i="21"/>
  <c r="I47" i="21"/>
  <c r="C47" i="19"/>
  <c r="D47" i="19"/>
  <c r="E47" i="19"/>
  <c r="F47" i="19"/>
  <c r="G47" i="19"/>
  <c r="H47" i="19"/>
  <c r="I47" i="19"/>
  <c r="B47" i="19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E18" i="15" l="1"/>
  <c r="E18" i="14"/>
  <c r="H13" i="15"/>
  <c r="H13" i="14"/>
  <c r="E10" i="14"/>
  <c r="E10" i="15"/>
  <c r="K20" i="23"/>
  <c r="K20" i="22"/>
  <c r="F20" i="15"/>
  <c r="F20" i="14"/>
  <c r="B16" i="15"/>
  <c r="B16" i="14"/>
  <c r="F12" i="15"/>
  <c r="F12" i="14"/>
  <c r="C18" i="15"/>
  <c r="C18" i="14"/>
  <c r="F13" i="14"/>
  <c r="F13" i="15"/>
  <c r="H18" i="14"/>
  <c r="H18" i="15"/>
  <c r="F16" i="15"/>
  <c r="F16" i="14"/>
  <c r="D14" i="14"/>
  <c r="D14" i="15"/>
  <c r="H10" i="15"/>
  <c r="H10" i="14"/>
  <c r="D47" i="23"/>
  <c r="D47" i="22"/>
  <c r="H19" i="14"/>
  <c r="H19" i="15"/>
  <c r="G18" i="14"/>
  <c r="G18" i="15"/>
  <c r="F17" i="14"/>
  <c r="F17" i="15"/>
  <c r="E16" i="14"/>
  <c r="E16" i="15"/>
  <c r="D15" i="15"/>
  <c r="D15" i="14"/>
  <c r="C14" i="14"/>
  <c r="C14" i="15"/>
  <c r="B13" i="14"/>
  <c r="B13" i="15"/>
  <c r="H11" i="14"/>
  <c r="H11" i="15"/>
  <c r="G10" i="14"/>
  <c r="G10" i="15"/>
  <c r="F9" i="15"/>
  <c r="F9" i="14"/>
  <c r="K12" i="23"/>
  <c r="K12" i="22"/>
  <c r="K19" i="23"/>
  <c r="K19" i="22"/>
  <c r="C47" i="23"/>
  <c r="C47" i="22"/>
  <c r="G20" i="15"/>
  <c r="G20" i="14"/>
  <c r="B15" i="15"/>
  <c r="B15" i="14"/>
  <c r="F11" i="14"/>
  <c r="F11" i="15"/>
  <c r="E19" i="15"/>
  <c r="E19" i="14"/>
  <c r="H14" i="15"/>
  <c r="H14" i="14"/>
  <c r="C9" i="15"/>
  <c r="C9" i="14"/>
  <c r="H47" i="22"/>
  <c r="H47" i="23"/>
  <c r="B17" i="14"/>
  <c r="B17" i="15"/>
  <c r="B20" i="15"/>
  <c r="B20" i="14"/>
  <c r="G17" i="14"/>
  <c r="G17" i="15"/>
  <c r="E15" i="14"/>
  <c r="E15" i="15"/>
  <c r="C13" i="15"/>
  <c r="C13" i="14"/>
  <c r="B12" i="14"/>
  <c r="B12" i="15"/>
  <c r="G9" i="14"/>
  <c r="G9" i="15"/>
  <c r="K17" i="22"/>
  <c r="K17" i="23"/>
  <c r="K15" i="23"/>
  <c r="K15" i="22"/>
  <c r="H20" i="14"/>
  <c r="H20" i="15"/>
  <c r="G19" i="15"/>
  <c r="G19" i="14"/>
  <c r="F18" i="15"/>
  <c r="F18" i="14"/>
  <c r="E17" i="14"/>
  <c r="E17" i="15"/>
  <c r="D16" i="14"/>
  <c r="D16" i="15"/>
  <c r="C15" i="15"/>
  <c r="C15" i="14"/>
  <c r="B14" i="15"/>
  <c r="B14" i="14"/>
  <c r="H12" i="15"/>
  <c r="H12" i="14"/>
  <c r="G11" i="15"/>
  <c r="G11" i="14"/>
  <c r="F10" i="14"/>
  <c r="F10" i="15"/>
  <c r="E9" i="15"/>
  <c r="E9" i="14"/>
  <c r="K16" i="22"/>
  <c r="K16" i="23"/>
  <c r="B47" i="23"/>
  <c r="B47" i="22"/>
  <c r="D17" i="15"/>
  <c r="D17" i="14"/>
  <c r="G12" i="15"/>
  <c r="G12" i="14"/>
  <c r="I47" i="23"/>
  <c r="I47" i="22"/>
  <c r="D18" i="15"/>
  <c r="D18" i="14"/>
  <c r="G13" i="15"/>
  <c r="G13" i="14"/>
  <c r="D10" i="15"/>
  <c r="D10" i="14"/>
  <c r="D19" i="14"/>
  <c r="D19" i="15"/>
  <c r="H15" i="15"/>
  <c r="H15" i="14"/>
  <c r="E12" i="14"/>
  <c r="E12" i="15"/>
  <c r="C10" i="15"/>
  <c r="C10" i="14"/>
  <c r="K18" i="23"/>
  <c r="K18" i="22"/>
  <c r="D20" i="15"/>
  <c r="D20" i="14"/>
  <c r="C19" i="15"/>
  <c r="C19" i="14"/>
  <c r="B18" i="14"/>
  <c r="B18" i="15"/>
  <c r="H16" i="15"/>
  <c r="H16" i="14"/>
  <c r="G15" i="14"/>
  <c r="G15" i="15"/>
  <c r="F14" i="15"/>
  <c r="F14" i="14"/>
  <c r="E13" i="14"/>
  <c r="E13" i="15"/>
  <c r="D12" i="14"/>
  <c r="D12" i="15"/>
  <c r="C11" i="15"/>
  <c r="C11" i="14"/>
  <c r="B10" i="15"/>
  <c r="B10" i="14"/>
  <c r="K9" i="22"/>
  <c r="K9" i="23"/>
  <c r="K14" i="23"/>
  <c r="K14" i="22"/>
  <c r="F47" i="23"/>
  <c r="F47" i="22"/>
  <c r="F19" i="14"/>
  <c r="F19" i="15"/>
  <c r="C16" i="15"/>
  <c r="C16" i="14"/>
  <c r="D9" i="15"/>
  <c r="D9" i="14"/>
  <c r="C17" i="15"/>
  <c r="C17" i="14"/>
  <c r="E11" i="15"/>
  <c r="E11" i="14"/>
  <c r="K10" i="23"/>
  <c r="K10" i="22"/>
  <c r="E20" i="15"/>
  <c r="E20" i="14"/>
  <c r="G14" i="15"/>
  <c r="G14" i="14"/>
  <c r="D11" i="15"/>
  <c r="D11" i="14"/>
  <c r="B9" i="14"/>
  <c r="B9" i="15"/>
  <c r="G47" i="22"/>
  <c r="G47" i="23"/>
  <c r="C20" i="15"/>
  <c r="C20" i="14"/>
  <c r="B19" i="15"/>
  <c r="B19" i="14"/>
  <c r="H17" i="15"/>
  <c r="H17" i="14"/>
  <c r="G16" i="15"/>
  <c r="G16" i="14"/>
  <c r="F15" i="14"/>
  <c r="F15" i="15"/>
  <c r="E14" i="14"/>
  <c r="E14" i="15"/>
  <c r="D13" i="14"/>
  <c r="D13" i="15"/>
  <c r="C12" i="14"/>
  <c r="C12" i="15"/>
  <c r="B11" i="15"/>
  <c r="B11" i="14"/>
  <c r="H9" i="15"/>
  <c r="H9" i="14"/>
  <c r="K13" i="22"/>
  <c r="K13" i="23"/>
  <c r="K11" i="23"/>
  <c r="K11" i="22"/>
  <c r="E47" i="23"/>
  <c r="E47" i="22"/>
  <c r="H20" i="8"/>
  <c r="H16" i="8"/>
  <c r="H12" i="8"/>
  <c r="J18" i="11"/>
  <c r="J14" i="11"/>
  <c r="J10" i="11"/>
  <c r="J18" i="12"/>
  <c r="J14" i="12"/>
  <c r="J10" i="12"/>
  <c r="J18" i="13"/>
  <c r="J14" i="13"/>
  <c r="J10" i="13"/>
  <c r="I47" i="17"/>
  <c r="E47" i="17"/>
  <c r="I47" i="18"/>
  <c r="E47" i="18"/>
  <c r="K47" i="20"/>
  <c r="H19" i="8"/>
  <c r="H15" i="8"/>
  <c r="H11" i="8"/>
  <c r="J19" i="11"/>
  <c r="J15" i="11"/>
  <c r="J11" i="11"/>
  <c r="H47" i="11"/>
  <c r="J19" i="12"/>
  <c r="J15" i="12"/>
  <c r="J11" i="12"/>
  <c r="H47" i="12"/>
  <c r="J19" i="13"/>
  <c r="J15" i="13"/>
  <c r="J11" i="13"/>
  <c r="H47" i="13"/>
  <c r="H47" i="17"/>
  <c r="D47" i="17"/>
  <c r="H47" i="18"/>
  <c r="D47" i="18"/>
  <c r="K47" i="19"/>
  <c r="H18" i="8"/>
  <c r="H14" i="8"/>
  <c r="H10" i="8"/>
  <c r="J20" i="11"/>
  <c r="J16" i="11"/>
  <c r="J12" i="11"/>
  <c r="J20" i="12"/>
  <c r="J16" i="12"/>
  <c r="J12" i="12"/>
  <c r="J20" i="13"/>
  <c r="J16" i="13"/>
  <c r="J12" i="13"/>
  <c r="B45" i="16"/>
  <c r="G47" i="17"/>
  <c r="C47" i="17"/>
  <c r="G47" i="18"/>
  <c r="C47" i="18"/>
  <c r="H17" i="8"/>
  <c r="H13" i="8"/>
  <c r="H9" i="8"/>
  <c r="J17" i="11"/>
  <c r="J13" i="11"/>
  <c r="J9" i="11"/>
  <c r="J17" i="12"/>
  <c r="J13" i="12"/>
  <c r="J9" i="12"/>
  <c r="J17" i="13"/>
  <c r="J13" i="13"/>
  <c r="J9" i="13"/>
  <c r="J47" i="17"/>
  <c r="F47" i="17"/>
  <c r="J47" i="18"/>
  <c r="F47" i="18"/>
  <c r="C47" i="11"/>
  <c r="G47" i="12"/>
  <c r="F47" i="8"/>
  <c r="B47" i="11"/>
  <c r="B47" i="12"/>
  <c r="B47" i="13"/>
  <c r="B47" i="17"/>
  <c r="B47" i="18"/>
  <c r="E47" i="8"/>
  <c r="E47" i="11"/>
  <c r="E47" i="12"/>
  <c r="E47" i="13"/>
  <c r="C47" i="8"/>
  <c r="G47" i="11"/>
  <c r="C47" i="12"/>
  <c r="G47" i="13"/>
  <c r="C47" i="13"/>
  <c r="B47" i="8"/>
  <c r="F47" i="11"/>
  <c r="F47" i="12"/>
  <c r="F47" i="13"/>
  <c r="D47" i="8"/>
  <c r="D47" i="11"/>
  <c r="D47" i="12"/>
  <c r="D47" i="13"/>
  <c r="C45" i="16"/>
  <c r="F20" i="5"/>
  <c r="G20" i="5"/>
  <c r="F16" i="5"/>
  <c r="G16" i="5"/>
  <c r="F17" i="5"/>
  <c r="G17" i="5"/>
  <c r="F18" i="5"/>
  <c r="G18" i="5"/>
  <c r="F19" i="5"/>
  <c r="G19" i="5"/>
  <c r="S51" i="1"/>
  <c r="S52" i="1"/>
  <c r="S53" i="1"/>
  <c r="O51" i="1"/>
  <c r="O52" i="1"/>
  <c r="O53" i="1"/>
  <c r="S47" i="1"/>
  <c r="S48" i="1"/>
  <c r="S49" i="1"/>
  <c r="O47" i="1"/>
  <c r="O48" i="1"/>
  <c r="O49" i="1"/>
  <c r="S43" i="1"/>
  <c r="S44" i="1"/>
  <c r="S45" i="1"/>
  <c r="O43" i="1"/>
  <c r="O44" i="1"/>
  <c r="O45" i="1"/>
  <c r="S38" i="1"/>
  <c r="S39" i="1"/>
  <c r="S40" i="1"/>
  <c r="O38" i="1"/>
  <c r="O39" i="1"/>
  <c r="O40" i="1"/>
  <c r="S35" i="1"/>
  <c r="O35" i="1"/>
  <c r="S24" i="1"/>
  <c r="S25" i="1"/>
  <c r="S26" i="1"/>
  <c r="O24" i="1"/>
  <c r="O25" i="1"/>
  <c r="O26" i="1"/>
  <c r="S20" i="1"/>
  <c r="S21" i="1"/>
  <c r="S22" i="1"/>
  <c r="O20" i="1"/>
  <c r="O21" i="1"/>
  <c r="O22" i="1"/>
  <c r="S16" i="1"/>
  <c r="S17" i="1"/>
  <c r="S18" i="1"/>
  <c r="O16" i="1"/>
  <c r="O17" i="1"/>
  <c r="O18" i="1"/>
  <c r="S11" i="1"/>
  <c r="S12" i="1"/>
  <c r="S13" i="1"/>
  <c r="O11" i="1"/>
  <c r="O12" i="1"/>
  <c r="O13" i="1"/>
  <c r="S8" i="1"/>
  <c r="O8" i="1"/>
  <c r="I17" i="4" l="1"/>
  <c r="F9" i="5"/>
  <c r="G9" i="5"/>
  <c r="E15" i="10"/>
  <c r="E15" i="9"/>
  <c r="C9" i="10"/>
  <c r="C9" i="9"/>
  <c r="C47" i="15"/>
  <c r="C47" i="14"/>
  <c r="C14" i="5"/>
  <c r="D14" i="5"/>
  <c r="G11" i="5"/>
  <c r="F11" i="5"/>
  <c r="B16" i="10"/>
  <c r="B16" i="9"/>
  <c r="D14" i="10"/>
  <c r="D14" i="9"/>
  <c r="F12" i="10"/>
  <c r="F12" i="9"/>
  <c r="C11" i="10"/>
  <c r="C11" i="9"/>
  <c r="E9" i="9"/>
  <c r="E9" i="10"/>
  <c r="B20" i="10"/>
  <c r="B20" i="9"/>
  <c r="F47" i="15"/>
  <c r="F47" i="14"/>
  <c r="J20" i="15"/>
  <c r="J20" i="14"/>
  <c r="C13" i="5"/>
  <c r="D13" i="5"/>
  <c r="F10" i="5"/>
  <c r="G10" i="5"/>
  <c r="F15" i="10"/>
  <c r="F15" i="9"/>
  <c r="C14" i="10"/>
  <c r="C14" i="9"/>
  <c r="E12" i="10"/>
  <c r="E12" i="9"/>
  <c r="B11" i="9"/>
  <c r="B11" i="10"/>
  <c r="D9" i="9"/>
  <c r="D9" i="10"/>
  <c r="E47" i="14"/>
  <c r="E47" i="15"/>
  <c r="H47" i="15"/>
  <c r="H47" i="14"/>
  <c r="D12" i="10"/>
  <c r="D12" i="9"/>
  <c r="D19" i="5"/>
  <c r="C19" i="5"/>
  <c r="D11" i="5"/>
  <c r="C11" i="5"/>
  <c r="D10" i="5"/>
  <c r="C10" i="5"/>
  <c r="C20" i="5"/>
  <c r="D20" i="5"/>
  <c r="D15" i="9"/>
  <c r="D15" i="10"/>
  <c r="F13" i="9"/>
  <c r="F13" i="10"/>
  <c r="C12" i="9"/>
  <c r="C12" i="10"/>
  <c r="E10" i="9"/>
  <c r="E10" i="10"/>
  <c r="B9" i="10"/>
  <c r="B9" i="9"/>
  <c r="J15" i="14"/>
  <c r="J15" i="15"/>
  <c r="J10" i="15"/>
  <c r="J10" i="14"/>
  <c r="C18" i="5"/>
  <c r="D18" i="5"/>
  <c r="G15" i="5"/>
  <c r="F15" i="5"/>
  <c r="F16" i="9"/>
  <c r="F16" i="10"/>
  <c r="C15" i="9"/>
  <c r="C15" i="10"/>
  <c r="E13" i="9"/>
  <c r="E13" i="10"/>
  <c r="B12" i="9"/>
  <c r="B12" i="10"/>
  <c r="D10" i="9"/>
  <c r="D10" i="10"/>
  <c r="F20" i="10"/>
  <c r="F20" i="9"/>
  <c r="D47" i="14"/>
  <c r="D47" i="15"/>
  <c r="K47" i="22"/>
  <c r="J19" i="15"/>
  <c r="J19" i="14"/>
  <c r="J14" i="15"/>
  <c r="J14" i="14"/>
  <c r="C12" i="5"/>
  <c r="D12" i="5"/>
  <c r="F10" i="9"/>
  <c r="F10" i="10"/>
  <c r="J11" i="15"/>
  <c r="J11" i="14"/>
  <c r="F14" i="5"/>
  <c r="G14" i="5"/>
  <c r="B15" i="9"/>
  <c r="B15" i="10"/>
  <c r="F11" i="9"/>
  <c r="F11" i="10"/>
  <c r="E20" i="9"/>
  <c r="E20" i="10"/>
  <c r="G47" i="15"/>
  <c r="G47" i="14"/>
  <c r="J9" i="15"/>
  <c r="J9" i="14"/>
  <c r="C16" i="5"/>
  <c r="D16" i="5"/>
  <c r="F13" i="5"/>
  <c r="G13" i="5"/>
  <c r="D16" i="10"/>
  <c r="D16" i="9"/>
  <c r="F14" i="10"/>
  <c r="F14" i="9"/>
  <c r="C13" i="10"/>
  <c r="C13" i="9"/>
  <c r="E11" i="10"/>
  <c r="E11" i="9"/>
  <c r="B10" i="10"/>
  <c r="B10" i="9"/>
  <c r="D20" i="9"/>
  <c r="D20" i="10"/>
  <c r="J13" i="15"/>
  <c r="J13" i="14"/>
  <c r="J12" i="15"/>
  <c r="J12" i="14"/>
  <c r="D9" i="5"/>
  <c r="C9" i="5"/>
  <c r="B14" i="9"/>
  <c r="B14" i="10"/>
  <c r="C17" i="5"/>
  <c r="D17" i="5"/>
  <c r="E16" i="9"/>
  <c r="E16" i="10"/>
  <c r="D13" i="9"/>
  <c r="D13" i="10"/>
  <c r="C10" i="9"/>
  <c r="C10" i="10"/>
  <c r="J18" i="15"/>
  <c r="J18" i="14"/>
  <c r="D15" i="5"/>
  <c r="C15" i="5"/>
  <c r="F12" i="5"/>
  <c r="G12" i="5"/>
  <c r="C16" i="10"/>
  <c r="C16" i="9"/>
  <c r="E14" i="10"/>
  <c r="E14" i="9"/>
  <c r="B13" i="10"/>
  <c r="B13" i="9"/>
  <c r="D11" i="10"/>
  <c r="D11" i="9"/>
  <c r="F9" i="9"/>
  <c r="F9" i="10"/>
  <c r="C20" i="9"/>
  <c r="C20" i="10"/>
  <c r="B47" i="14"/>
  <c r="B47" i="15"/>
  <c r="J17" i="14"/>
  <c r="J17" i="15"/>
  <c r="J16" i="15"/>
  <c r="J16" i="14"/>
  <c r="H47" i="8"/>
  <c r="H9" i="2"/>
  <c r="D47" i="4"/>
  <c r="G47" i="4"/>
  <c r="F47" i="4"/>
  <c r="J47" i="11"/>
  <c r="J47" i="12"/>
  <c r="J11" i="3"/>
  <c r="J47" i="13"/>
  <c r="E47" i="7"/>
  <c r="D47" i="3"/>
  <c r="D47" i="7"/>
  <c r="F47" i="6"/>
  <c r="B47" i="6"/>
  <c r="C47" i="7"/>
  <c r="C47" i="4"/>
  <c r="D47" i="6"/>
  <c r="G47" i="3"/>
  <c r="C47" i="6"/>
  <c r="E47" i="6"/>
  <c r="F47" i="7"/>
  <c r="B47" i="7"/>
  <c r="H17" i="2"/>
  <c r="J10" i="3"/>
  <c r="J9" i="3"/>
  <c r="N9" i="2"/>
  <c r="T10" i="2"/>
  <c r="H10" i="7"/>
  <c r="H9" i="7"/>
  <c r="H11" i="7"/>
  <c r="E47" i="4"/>
  <c r="H47" i="4"/>
  <c r="B47" i="9" l="1"/>
  <c r="B47" i="10"/>
  <c r="F47" i="5"/>
  <c r="G47" i="5"/>
  <c r="D47" i="9"/>
  <c r="D47" i="10"/>
  <c r="J47" i="15"/>
  <c r="J47" i="14"/>
  <c r="C47" i="5"/>
  <c r="D47" i="5"/>
  <c r="F47" i="10"/>
  <c r="F47" i="9"/>
  <c r="E47" i="9"/>
  <c r="E47" i="10"/>
  <c r="C47" i="9"/>
  <c r="C47" i="10"/>
  <c r="H47" i="5"/>
  <c r="E47" i="5"/>
  <c r="W7" i="3" l="1"/>
  <c r="V7" i="3"/>
  <c r="H14" i="7" l="1"/>
  <c r="H18" i="7"/>
  <c r="W9" i="3"/>
  <c r="W10" i="3"/>
  <c r="W14" i="3"/>
  <c r="W15" i="3"/>
  <c r="W17" i="3"/>
  <c r="W18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J10" i="4"/>
  <c r="J10" i="5" s="1"/>
  <c r="I11" i="4"/>
  <c r="I11" i="5" s="1"/>
  <c r="J14" i="4"/>
  <c r="I15" i="4"/>
  <c r="J18" i="4"/>
  <c r="I19" i="4"/>
  <c r="J11" i="4"/>
  <c r="J11" i="5" s="1"/>
  <c r="I12" i="4"/>
  <c r="J15" i="4"/>
  <c r="I16" i="4"/>
  <c r="J19" i="4"/>
  <c r="I9" i="4"/>
  <c r="I9" i="5" s="1"/>
  <c r="J12" i="4"/>
  <c r="I13" i="4"/>
  <c r="J16" i="4"/>
  <c r="J20" i="4"/>
  <c r="H12" i="7"/>
  <c r="H16" i="7"/>
  <c r="H20" i="7"/>
  <c r="J9" i="4"/>
  <c r="J9" i="5" s="1"/>
  <c r="I10" i="4"/>
  <c r="I10" i="5" s="1"/>
  <c r="J13" i="4"/>
  <c r="I14" i="4"/>
  <c r="J17" i="4"/>
  <c r="I18" i="4"/>
  <c r="W42" i="3"/>
  <c r="W43" i="3"/>
  <c r="W44" i="3"/>
  <c r="W45" i="3"/>
  <c r="W51" i="3"/>
  <c r="I20" i="4"/>
  <c r="H9" i="6"/>
  <c r="W12" i="3"/>
  <c r="W13" i="3"/>
  <c r="H11" i="6"/>
  <c r="H13" i="6"/>
  <c r="H15" i="6"/>
  <c r="H17" i="6"/>
  <c r="H10" i="2"/>
  <c r="N10" i="2"/>
  <c r="H12" i="2"/>
  <c r="N12" i="2"/>
  <c r="T12" i="2"/>
  <c r="H14" i="2"/>
  <c r="N14" i="2"/>
  <c r="T14" i="2"/>
  <c r="H19" i="6"/>
  <c r="T9" i="2"/>
  <c r="H11" i="2"/>
  <c r="N11" i="2"/>
  <c r="T11" i="2"/>
  <c r="H13" i="2"/>
  <c r="N13" i="2"/>
  <c r="T13" i="2"/>
  <c r="W16" i="3"/>
  <c r="W50" i="3"/>
  <c r="H13" i="7"/>
  <c r="H15" i="7"/>
  <c r="H17" i="7"/>
  <c r="H19" i="7"/>
  <c r="T17" i="2"/>
  <c r="D7" i="3"/>
  <c r="G7" i="3"/>
  <c r="J7" i="3"/>
  <c r="Q7" i="3"/>
  <c r="T7" i="3"/>
  <c r="J12" i="3"/>
  <c r="J13" i="3"/>
  <c r="J14" i="3"/>
  <c r="J15" i="3"/>
  <c r="J17" i="3"/>
  <c r="J18" i="3"/>
  <c r="J19" i="3"/>
  <c r="J20" i="3"/>
  <c r="C7" i="3"/>
  <c r="F7" i="3"/>
  <c r="I7" i="3"/>
  <c r="P7" i="3"/>
  <c r="S7" i="3"/>
  <c r="J16" i="3"/>
  <c r="H10" i="6"/>
  <c r="H12" i="6"/>
  <c r="H14" i="6"/>
  <c r="H16" i="6"/>
  <c r="H18" i="6"/>
  <c r="H20" i="6"/>
  <c r="J19" i="5" l="1"/>
  <c r="I19" i="5"/>
  <c r="H14" i="10"/>
  <c r="H14" i="9"/>
  <c r="I12" i="5"/>
  <c r="J12" i="5"/>
  <c r="H11" i="9"/>
  <c r="H11" i="10"/>
  <c r="H12" i="9"/>
  <c r="H12" i="10"/>
  <c r="I20" i="5"/>
  <c r="J20" i="5"/>
  <c r="I16" i="5"/>
  <c r="J16" i="5"/>
  <c r="H9" i="9"/>
  <c r="H9" i="10"/>
  <c r="H20" i="9"/>
  <c r="H20" i="10"/>
  <c r="J15" i="5"/>
  <c r="I15" i="5"/>
  <c r="H17" i="10"/>
  <c r="H17" i="9"/>
  <c r="I18" i="5"/>
  <c r="J18" i="5"/>
  <c r="I17" i="5"/>
  <c r="J17" i="5"/>
  <c r="H19" i="9"/>
  <c r="H19" i="10"/>
  <c r="H18" i="9"/>
  <c r="H18" i="10"/>
  <c r="I14" i="5"/>
  <c r="J14" i="5"/>
  <c r="H15" i="10"/>
  <c r="H15" i="9"/>
  <c r="H10" i="9"/>
  <c r="H10" i="10"/>
  <c r="H16" i="10"/>
  <c r="H16" i="9"/>
  <c r="I13" i="5"/>
  <c r="J13" i="5"/>
  <c r="H13" i="10"/>
  <c r="H13" i="9"/>
  <c r="J47" i="4"/>
  <c r="J47" i="3"/>
  <c r="I47" i="4"/>
  <c r="H47" i="7"/>
  <c r="H47" i="6"/>
  <c r="H47" i="10" s="1"/>
  <c r="W47" i="3"/>
  <c r="N17" i="2"/>
  <c r="I47" i="5" l="1"/>
  <c r="J47" i="5"/>
  <c r="H47" i="9"/>
  <c r="B51" i="16"/>
  <c r="C51" i="16"/>
  <c r="K47" i="21"/>
  <c r="K47" i="23" l="1"/>
  <c r="K23" i="23"/>
</calcChain>
</file>

<file path=xl/sharedStrings.xml><?xml version="1.0" encoding="utf-8"?>
<sst xmlns="http://schemas.openxmlformats.org/spreadsheetml/2006/main" count="1584" uniqueCount="238">
  <si>
    <t>Nøgletal 1: Ledighed (sæsonkorrigeret)</t>
  </si>
  <si>
    <t>Seneste udvikling</t>
  </si>
  <si>
    <t>Årlig udvikling</t>
  </si>
  <si>
    <t>Fordelt på kandidatalder</t>
  </si>
  <si>
    <t>Kandidatalder</t>
  </si>
  <si>
    <t>- mellem 1 - 2 år</t>
  </si>
  <si>
    <t>- øvrige</t>
  </si>
  <si>
    <t>Fordelt på akademiske hovedgrupper</t>
  </si>
  <si>
    <t>DJØF'ere</t>
  </si>
  <si>
    <t>Magistre</t>
  </si>
  <si>
    <t>Ingeniører</t>
  </si>
  <si>
    <t>Nøgletal 2: Ledighed (ikke sæsonkorrigeret)</t>
  </si>
  <si>
    <t>Efterlønsmodtagere i forhold til samlet antal medlemmer</t>
  </si>
  <si>
    <t>I alt</t>
  </si>
  <si>
    <t>Mænd</t>
  </si>
  <si>
    <t>Kvinder</t>
  </si>
  <si>
    <t>Alder</t>
  </si>
  <si>
    <t>Antal Medlemmer i a-kasse</t>
  </si>
  <si>
    <t>Antal på efterløn</t>
  </si>
  <si>
    <t>Pct. på efterløn</t>
  </si>
  <si>
    <t>Total</t>
  </si>
  <si>
    <t>Landstatistik</t>
  </si>
  <si>
    <t>Tabel 1. Forsikrede medlemmer</t>
  </si>
  <si>
    <t>Tabel 1. Forsikrede medlemmer inkl. efterlønnere</t>
  </si>
  <si>
    <t>Civ. ing.</t>
  </si>
  <si>
    <t>Diplom ing.</t>
  </si>
  <si>
    <t>MA. Hum.</t>
  </si>
  <si>
    <t>MA. Nat.</t>
  </si>
  <si>
    <t>MA. Ph.d.</t>
  </si>
  <si>
    <t>MA. Samf.</t>
  </si>
  <si>
    <t>Øvrige Mag.</t>
  </si>
  <si>
    <t>Agronom</t>
  </si>
  <si>
    <t>Landsk. Arkt.</t>
  </si>
  <si>
    <t>Hortonom</t>
  </si>
  <si>
    <t>Forstkand.</t>
  </si>
  <si>
    <t>Jordbrugsakad.</t>
  </si>
  <si>
    <t>Mejeriing.</t>
  </si>
  <si>
    <t>Levn.m.kand.</t>
  </si>
  <si>
    <t>Dyrlæge</t>
  </si>
  <si>
    <t>Farmaceut</t>
  </si>
  <si>
    <t>Læge</t>
  </si>
  <si>
    <t>Tandlæge</t>
  </si>
  <si>
    <t>Arkitekt</t>
  </si>
  <si>
    <t>Landinspek.</t>
  </si>
  <si>
    <t>Bibliotekar</t>
  </si>
  <si>
    <t>Musikudd.</t>
  </si>
  <si>
    <t>Teolog</t>
  </si>
  <si>
    <t>Psykolog</t>
  </si>
  <si>
    <t>Jurist</t>
  </si>
  <si>
    <t>Økonom</t>
  </si>
  <si>
    <t>Samf. Adm.</t>
  </si>
  <si>
    <t>Cand. Merc.</t>
  </si>
  <si>
    <t>HA</t>
  </si>
  <si>
    <t>HD</t>
  </si>
  <si>
    <t>Komm. og Sprog</t>
  </si>
  <si>
    <t>Cand. IT.</t>
  </si>
  <si>
    <t>Bac. Samf.</t>
  </si>
  <si>
    <t>Bac. Hum.</t>
  </si>
  <si>
    <t>Bac. Nat.</t>
  </si>
  <si>
    <t>Andre</t>
  </si>
  <si>
    <t>Ingeniører i alt</t>
  </si>
  <si>
    <t>Magistre i alt</t>
  </si>
  <si>
    <t>DJØF'ere i alt</t>
  </si>
  <si>
    <t>Se sidste del af statistikken for en oversigt over uddannelsesgrupperingernes indhold</t>
  </si>
  <si>
    <t>Under 30 år</t>
  </si>
  <si>
    <t>30 - 39 år</t>
  </si>
  <si>
    <t>40 - 49 år</t>
  </si>
  <si>
    <t>50 - 59 år</t>
  </si>
  <si>
    <t>Over 60 år</t>
  </si>
  <si>
    <t>Ledighedsprocenten er ikke angivet, når antallet af observationer er mindre end 10</t>
  </si>
  <si>
    <t>Under 1 år</t>
  </si>
  <si>
    <t>Ml. 1 - 2 år</t>
  </si>
  <si>
    <t>2 - 4 år</t>
  </si>
  <si>
    <t>5 - 9 år</t>
  </si>
  <si>
    <t>10 - 14 år</t>
  </si>
  <si>
    <t>Over 15 år</t>
  </si>
  <si>
    <t>Uoplyst</t>
  </si>
  <si>
    <t>Tabel 6. Antal deltagere</t>
  </si>
  <si>
    <t>i arbejdspolitiske ordninger</t>
  </si>
  <si>
    <t>Efterløn</t>
  </si>
  <si>
    <t>Løntilskud</t>
  </si>
  <si>
    <t>Andel af forsikrede 
medlemmer</t>
  </si>
  <si>
    <t>Se sidste del af statistikken for en oversigt</t>
  </si>
  <si>
    <t>over uddannelsesgrupperingernes indhold</t>
  </si>
  <si>
    <t>Under 3 mdr.</t>
  </si>
  <si>
    <t>3-5 mdr.</t>
  </si>
  <si>
    <t>6-8 mdr.</t>
  </si>
  <si>
    <t>9-11 mdr.</t>
  </si>
  <si>
    <t>12-14 mdr.</t>
  </si>
  <si>
    <t>15-17 mdr.</t>
  </si>
  <si>
    <t>18-20 mdr.</t>
  </si>
  <si>
    <t>21-23 mdr.</t>
  </si>
  <si>
    <t>24 mdr. og over</t>
  </si>
  <si>
    <t>Sjælland</t>
  </si>
  <si>
    <t>Syd-</t>
  </si>
  <si>
    <t>Nord-</t>
  </si>
  <si>
    <t>København</t>
  </si>
  <si>
    <t>Århus</t>
  </si>
  <si>
    <t>Aalborg</t>
  </si>
  <si>
    <t>Odense</t>
  </si>
  <si>
    <t>Hele</t>
  </si>
  <si>
    <t>Landet</t>
  </si>
  <si>
    <t>staden</t>
  </si>
  <si>
    <t>Oversigt over uddannelsesgrupperingernes indhold</t>
  </si>
  <si>
    <t>Indhold</t>
  </si>
  <si>
    <t>Civilingeniører og levnedsmiddelingeniører</t>
  </si>
  <si>
    <t xml:space="preserve">Diplomingeniører, akademiingeniører og teknikumingeniører </t>
  </si>
  <si>
    <r>
      <t>MA.Hum.</t>
    </r>
    <r>
      <rPr>
        <b/>
        <sz val="8"/>
        <color rgb="FF000000"/>
        <rFont val="Calibri"/>
        <family val="2"/>
      </rPr>
      <t xml:space="preserve"> </t>
    </r>
  </si>
  <si>
    <r>
      <t>MA.Nat</t>
    </r>
    <r>
      <rPr>
        <b/>
        <sz val="8"/>
        <color rgb="FF000000"/>
        <rFont val="Calibri"/>
        <family val="2"/>
      </rPr>
      <t xml:space="preserve"> </t>
    </r>
  </si>
  <si>
    <t>Kandidatretninger indenfor biologi, geologi, geografi og legemsøvelser, matematik, datalogi, fysik, kemi og biokemi</t>
  </si>
  <si>
    <t>MA.Ph.d.</t>
  </si>
  <si>
    <t>Medlemmer af Magistrenes A-kasse med en Ph.d.-grad</t>
  </si>
  <si>
    <r>
      <t>Mag.Samf.</t>
    </r>
    <r>
      <rPr>
        <b/>
        <sz val="8"/>
        <color rgb="FF000000"/>
        <rFont val="Calibri"/>
        <family val="2"/>
      </rPr>
      <t xml:space="preserve"> </t>
    </r>
  </si>
  <si>
    <t xml:space="preserve">Kandidatretninger indenfor kultursociologi, antropologi, samfundsfag og aktuarer </t>
  </si>
  <si>
    <r>
      <t>Øvrige Mag.</t>
    </r>
    <r>
      <rPr>
        <b/>
        <sz val="8"/>
        <color rgb="FF000000"/>
        <rFont val="Calibri"/>
        <family val="2"/>
      </rPr>
      <t xml:space="preserve"> </t>
    </r>
  </si>
  <si>
    <t xml:space="preserve">Medlemmer af Magistrenes Arbejdsløshedskasse, som ikke kan placeres under de andre magisterkategorier </t>
  </si>
  <si>
    <t xml:space="preserve">Bachelorer og kandidater uddannet fra KULIFE (tidligere KVL) - Cand.agro., cand.silv., cand.hort., cand.hort.arch., cand.oecon.agro., cand.scient., cand.scient.oecon. med mange forskellige tillægstitler inden for de nævnte kandidattitler. </t>
  </si>
  <si>
    <r>
      <t>Mejeriing.</t>
    </r>
    <r>
      <rPr>
        <b/>
        <sz val="8"/>
        <color rgb="FF000000"/>
        <rFont val="Calibri"/>
        <family val="2"/>
      </rPr>
      <t xml:space="preserve"> </t>
    </r>
  </si>
  <si>
    <t xml:space="preserve">Cand.lact. </t>
  </si>
  <si>
    <t xml:space="preserve">Levnedsmiddelkandidater (tidligere bromatologer) </t>
  </si>
  <si>
    <r>
      <t>Dyrlæge</t>
    </r>
    <r>
      <rPr>
        <b/>
        <sz val="8"/>
        <color rgb="FF000000"/>
        <rFont val="Calibri"/>
        <family val="2"/>
      </rPr>
      <t xml:space="preserve"> </t>
    </r>
  </si>
  <si>
    <t xml:space="preserve">Cand.med.vet. </t>
  </si>
  <si>
    <r>
      <t>Farmaceut</t>
    </r>
    <r>
      <rPr>
        <b/>
        <sz val="8"/>
        <color rgb="FF000000"/>
        <rFont val="Calibri"/>
        <family val="2"/>
      </rPr>
      <t xml:space="preserve"> </t>
    </r>
  </si>
  <si>
    <r>
      <t>Læge</t>
    </r>
    <r>
      <rPr>
        <b/>
        <sz val="8"/>
        <color rgb="FF000000"/>
        <rFont val="Calibri"/>
        <family val="2"/>
      </rPr>
      <t xml:space="preserve"> </t>
    </r>
  </si>
  <si>
    <t xml:space="preserve">Cand.med. </t>
  </si>
  <si>
    <r>
      <t>Tandlæge</t>
    </r>
    <r>
      <rPr>
        <b/>
        <sz val="8"/>
        <color rgb="FF000000"/>
        <rFont val="Calibri"/>
        <family val="2"/>
      </rPr>
      <t xml:space="preserve"> </t>
    </r>
  </si>
  <si>
    <t xml:space="preserve">Cand.odont. </t>
  </si>
  <si>
    <r>
      <t>Landinspek.</t>
    </r>
    <r>
      <rPr>
        <b/>
        <sz val="8"/>
        <color rgb="FF000000"/>
        <rFont val="Calibri"/>
        <family val="2"/>
      </rPr>
      <t xml:space="preserve"> </t>
    </r>
  </si>
  <si>
    <t xml:space="preserve">Cand.geom. </t>
  </si>
  <si>
    <r>
      <t>Bibliotekar</t>
    </r>
    <r>
      <rPr>
        <b/>
        <sz val="8"/>
        <color rgb="FF000000"/>
        <rFont val="Calibri"/>
        <family val="2"/>
      </rPr>
      <t xml:space="preserve"> </t>
    </r>
  </si>
  <si>
    <t xml:space="preserve">Bibliotekar D.B. og cand.scient.bibl. </t>
  </si>
  <si>
    <r>
      <t>Musikudd.</t>
    </r>
    <r>
      <rPr>
        <b/>
        <sz val="8"/>
        <color rgb="FF000000"/>
        <rFont val="Calibri"/>
        <family val="2"/>
      </rPr>
      <t xml:space="preserve"> </t>
    </r>
  </si>
  <si>
    <r>
      <t>Teolog</t>
    </r>
    <r>
      <rPr>
        <b/>
        <sz val="8"/>
        <color rgb="FF000000"/>
        <rFont val="Calibri"/>
        <family val="2"/>
      </rPr>
      <t xml:space="preserve"> </t>
    </r>
  </si>
  <si>
    <t xml:space="preserve">Cand.teol. </t>
  </si>
  <si>
    <r>
      <t>Psykolog</t>
    </r>
    <r>
      <rPr>
        <b/>
        <sz val="8"/>
        <color rgb="FF000000"/>
        <rFont val="Calibri"/>
        <family val="2"/>
      </rPr>
      <t xml:space="preserve"> </t>
    </r>
  </si>
  <si>
    <t xml:space="preserve">Cand.psych. </t>
  </si>
  <si>
    <r>
      <t>Jurist</t>
    </r>
    <r>
      <rPr>
        <b/>
        <sz val="8"/>
        <color rgb="FF000000"/>
        <rFont val="Calibri"/>
        <family val="2"/>
      </rPr>
      <t xml:space="preserve"> </t>
    </r>
  </si>
  <si>
    <t xml:space="preserve">Cand.jur. </t>
  </si>
  <si>
    <r>
      <t>Økonom</t>
    </r>
    <r>
      <rPr>
        <b/>
        <sz val="8"/>
        <color rgb="FF000000"/>
        <rFont val="Calibri"/>
        <family val="2"/>
      </rPr>
      <t xml:space="preserve"> </t>
    </r>
  </si>
  <si>
    <t xml:space="preserve">Cand.oecon., cand.polit. og cand.scient.oecon. </t>
  </si>
  <si>
    <r>
      <t>Samf.Adm.</t>
    </r>
    <r>
      <rPr>
        <b/>
        <sz val="8"/>
        <color rgb="FF000000"/>
        <rFont val="Calibri"/>
        <family val="2"/>
      </rPr>
      <t xml:space="preserve"> </t>
    </r>
  </si>
  <si>
    <t xml:space="preserve">Cand.scient.pol., cand.rer.soc., cand.tech.soc., cand. scient.adm., cand.adm.pol., cand.negot., cand.comm., kand.-samf. og cand.-scient.soc. </t>
  </si>
  <si>
    <r>
      <t>Cand.Merc.</t>
    </r>
    <r>
      <rPr>
        <b/>
        <sz val="8"/>
        <color rgb="FF000000"/>
        <rFont val="Calibri"/>
        <family val="2"/>
      </rPr>
      <t xml:space="preserve"> </t>
    </r>
  </si>
  <si>
    <t xml:space="preserve">Alle retninger indenfor cand.merc-uddannelserne. </t>
  </si>
  <si>
    <r>
      <t>HA</t>
    </r>
    <r>
      <rPr>
        <b/>
        <sz val="8"/>
        <color rgb="FF000000"/>
        <rFont val="Calibri"/>
        <family val="2"/>
      </rPr>
      <t xml:space="preserve"> </t>
    </r>
  </si>
  <si>
    <t>Alle retninger indenfor HA-uddannelserne</t>
  </si>
  <si>
    <t xml:space="preserve">Alle retninger indenfor HD-uddannelserne </t>
  </si>
  <si>
    <r>
      <t>Komm. og sprog</t>
    </r>
    <r>
      <rPr>
        <b/>
        <sz val="8"/>
        <color rgb="FF000000"/>
        <rFont val="Calibri"/>
        <family val="2"/>
      </rPr>
      <t xml:space="preserve"> </t>
    </r>
  </si>
  <si>
    <t xml:space="preserve">Alle medlemmer af arbejdsløshedskassen for Journalistisk, Kommunikation og Sprog bortset fra journalisterne.  </t>
  </si>
  <si>
    <t xml:space="preserve">Cand.IT </t>
  </si>
  <si>
    <r>
      <t>Bac.Samf.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</si>
  <si>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samfundsvidenskabelige område </t>
  </si>
  <si>
    <r>
      <t>Bac.Hum.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</si>
  <si>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humanistiske område </t>
  </si>
  <si>
    <r>
      <t>Bac.Nat.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</si>
  <si>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naturvidenskabelige område </t>
  </si>
  <si>
    <r>
      <t>Andre</t>
    </r>
    <r>
      <rPr>
        <b/>
        <sz val="8"/>
        <color rgb="FF000000"/>
        <rFont val="Calibri"/>
        <family val="2"/>
      </rPr>
      <t xml:space="preserve"> </t>
    </r>
  </si>
  <si>
    <t>Kiropraktorer og medlemmer af AAK, CA og IAK som ikke kan placeres indenfor en af de øvrige uddannelseskategorier - f.eks. medlemmer med en udenlandsk uddannelse.</t>
  </si>
  <si>
    <t>Bornholm</t>
  </si>
  <si>
    <t>Cand.scient.tek.</t>
  </si>
  <si>
    <t>Jylland</t>
  </si>
  <si>
    <t>Vest-</t>
  </si>
  <si>
    <t>Øst-</t>
  </si>
  <si>
    <t>Fyn</t>
  </si>
  <si>
    <t>Hoved-</t>
  </si>
  <si>
    <t xml:space="preserve">Hele </t>
  </si>
  <si>
    <t>Lande</t>
  </si>
  <si>
    <t>Ing</t>
  </si>
  <si>
    <t>Mag</t>
  </si>
  <si>
    <t>Djøf</t>
  </si>
  <si>
    <t>Jord.</t>
  </si>
  <si>
    <t>&lt;</t>
  </si>
  <si>
    <t>Bruttoledighed</t>
  </si>
  <si>
    <t>Gennemsnitlig bruttoledighed</t>
  </si>
  <si>
    <t xml:space="preserve"> </t>
  </si>
  <si>
    <t>Cand.pharm.</t>
  </si>
  <si>
    <t>Hele landet</t>
  </si>
  <si>
    <t>0 -  3 mdr.</t>
  </si>
  <si>
    <t>3 - 6 mdr.</t>
  </si>
  <si>
    <t>6 - 9 mdr.</t>
  </si>
  <si>
    <t>9 - 12 mdr.</t>
  </si>
  <si>
    <t>12 - 15 mdr.</t>
  </si>
  <si>
    <t>15 - 18 mdr.</t>
  </si>
  <si>
    <t>18 - 21 mdr.</t>
  </si>
  <si>
    <t>21 - 24 mdr.</t>
  </si>
  <si>
    <t>60 år</t>
  </si>
  <si>
    <t>61 år</t>
  </si>
  <si>
    <t>62 år</t>
  </si>
  <si>
    <t>63 år</t>
  </si>
  <si>
    <t>64 år</t>
  </si>
  <si>
    <t>65 år</t>
  </si>
  <si>
    <t>Arkitekt og designer</t>
  </si>
  <si>
    <t xml:space="preserve">Kandidater med en uddannelse inden for arkitektur eller design, cand.arch. eller cand.design. </t>
  </si>
  <si>
    <t>66 år +</t>
  </si>
  <si>
    <t>Fuldtidspersoner</t>
  </si>
  <si>
    <t>Ledighedspct.</t>
  </si>
  <si>
    <t>Fuldtids-personer</t>
  </si>
  <si>
    <t>Ledigheds-berørte</t>
  </si>
  <si>
    <t>Tabel 2. Antal bruttoledige målt i berørte og opregnet til fuldtidspersoner</t>
  </si>
  <si>
    <t>Tabel 3. Antal bruttoledige i procent af antal forsikrede</t>
  </si>
  <si>
    <t>Tabel 4. Antal bruttoledige målt i berørte medlemmer - aldersfordelt</t>
  </si>
  <si>
    <t>Tabel 4. Antal bruttoledige målt i fuldtidspersoner - aldersfordelt</t>
  </si>
  <si>
    <t>Tabel 5. Antal bruttoledige målt i fuldtidspersoner - fordelt på kandidatalder (år siden dimission)</t>
  </si>
  <si>
    <t>Tabel 5. Antal bruttoledige målt i berørte medlemmer - fordelt på kandidatalder (år siden dimission)</t>
  </si>
  <si>
    <t>Tabel 4.2 Bruttoledighedsprocenten målt i fuldtidspersoner - aldersfordelt</t>
  </si>
  <si>
    <t>Tabel 4.2 Bruttoledighedsprocenten målt i ledighedsberørte - aldersfordelt</t>
  </si>
  <si>
    <t>Tabel 5.2 Bruttoledighedsprocenten målt i ledighedsberørte - fordelt efter kandidatalder (år siden dimission)</t>
  </si>
  <si>
    <t>Tabel 5.3 Bruttoledighedsprocenten målt i fuldtidspersoner - fordelt efter kandidatalder (år siden dimission)</t>
  </si>
  <si>
    <t>Tabel 4. Antal forsikrede medlemmer - aldersfordelt</t>
  </si>
  <si>
    <t>Tabel 5. Antal forsikrede medlemmer - fordelt på kandidatalder (år siden dimission)</t>
  </si>
  <si>
    <t>Tabel 5. Antal forsikrede medlemmer med dimission indenfor de seneste 2 år</t>
  </si>
  <si>
    <t>Tabel 5. Antal bruttoledige målt i fuldtidspersoner - akademikere med dimission indenfor de seneste 2 år</t>
  </si>
  <si>
    <t>Tabel 5.4 Bruttoledighedsprocenten målt i fuldtidspersoner - akademikere med dimission indenfor de seneste 2 år</t>
  </si>
  <si>
    <t>Tabel 7.1: Antal bruttoledige målt i berørte medlemmer - fordelt efter ledighedsanciennitet</t>
  </si>
  <si>
    <t>Tabel 7.2: Antal bruttoledige dimittender målt i berørte medlemmer efter ledighedsanciennitet</t>
  </si>
  <si>
    <t>Tabel A1: Forsikrede medlemmer fordelt på regioner</t>
  </si>
  <si>
    <t>Tabel A2: Antal bruttoledige målt i fuldtidspersoner fordelt på regioner</t>
  </si>
  <si>
    <t>Tabel A1: Antal bruttoledige målt i berørte medlemmer fordelt på regioner</t>
  </si>
  <si>
    <t xml:space="preserve">Tabel A3 - Bruttoledigheden målt i fuldtidspersoner i de store kommuner </t>
  </si>
  <si>
    <t>Antal fuldtidspersoner</t>
  </si>
  <si>
    <t>Tabel B1: Bruttoledighedsprocenten målt i ledighedsberørte fordelt på regioner</t>
  </si>
  <si>
    <t>Tabel B2: Bruttoledighedsprocenten målt i fuldtidspersoner fordelt på regioner</t>
  </si>
  <si>
    <t>Kandidater indenfor det tekniske naturvidenskabelige område (Ny katagori oprettet i januar 2015)</t>
  </si>
  <si>
    <t>Kandidatretninger indenfor det humanistiske område</t>
  </si>
  <si>
    <t>Musikuddannede kandidater</t>
  </si>
  <si>
    <t>- op til 1 år</t>
  </si>
  <si>
    <t>- kandidatalder op til 1 år</t>
  </si>
  <si>
    <t>1 - 2 år</t>
  </si>
  <si>
    <t>0 - 1 år</t>
  </si>
  <si>
    <t>Civ. Ing.</t>
  </si>
  <si>
    <t>Diplom Ing.</t>
  </si>
  <si>
    <t>Cand.Scient.Tech.</t>
  </si>
  <si>
    <r>
      <t>Civ. Ing.</t>
    </r>
    <r>
      <rPr>
        <b/>
        <sz val="8"/>
        <color rgb="FF000000"/>
        <rFont val="Calibri"/>
        <family val="2"/>
      </rPr>
      <t xml:space="preserve"> </t>
    </r>
  </si>
  <si>
    <r>
      <t>Diplom Ing.</t>
    </r>
    <r>
      <rPr>
        <b/>
        <sz val="8"/>
        <color rgb="FF000000"/>
        <rFont val="Calibri"/>
        <family val="2"/>
      </rPr>
      <t xml:space="preserve"> </t>
    </r>
  </si>
  <si>
    <t>Juni</t>
  </si>
  <si>
    <t>Juli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</si>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</sst>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0.0"/>
    <numFmt numFmtId="168" formatCode="0;0;"/>
    <numFmt numFmtId="169" formatCode="0.0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b/>
      <sz val="8"/>
      <color rgb="FF000000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2" borderId="0" xfId="0" applyFill="1"/>
    <xf numFmtId="3" fontId="4" fillId="2" borderId="0" xfId="0" applyNumberFormat="1" applyFont="1" applyFill="1"/>
    <xf numFmtId="3" fontId="5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9" fillId="3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0" fontId="8" fillId="2" borderId="0" xfId="0" quotePrefix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3" fontId="8" fillId="3" borderId="0" xfId="0" quotePrefix="1" applyNumberFormat="1" applyFont="1" applyFill="1" applyAlignment="1">
      <alignment vertical="center"/>
    </xf>
    <xf numFmtId="3" fontId="0" fillId="2" borderId="0" xfId="0" applyNumberFormat="1" applyFill="1"/>
    <xf numFmtId="3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Alignment="1">
      <alignment horizontal="center" vertical="center"/>
    </xf>
    <xf numFmtId="166" fontId="0" fillId="2" borderId="0" xfId="1" applyNumberFormat="1" applyFont="1" applyFill="1"/>
    <xf numFmtId="3" fontId="8" fillId="2" borderId="0" xfId="0" applyNumberFormat="1" applyFont="1" applyFill="1" applyAlignment="1">
      <alignment vertical="center"/>
    </xf>
    <xf numFmtId="164" fontId="8" fillId="2" borderId="0" xfId="1" applyFont="1" applyFill="1" applyAlignment="1">
      <alignment vertical="center"/>
    </xf>
    <xf numFmtId="164" fontId="9" fillId="2" borderId="0" xfId="1" applyFont="1" applyFill="1" applyAlignment="1">
      <alignment horizontal="center" vertical="center"/>
    </xf>
    <xf numFmtId="0" fontId="3" fillId="0" borderId="0" xfId="0" applyFont="1"/>
    <xf numFmtId="49" fontId="0" fillId="0" borderId="0" xfId="0" applyNumberFormat="1" applyAlignment="1">
      <alignment wrapText="1"/>
    </xf>
    <xf numFmtId="0" fontId="9" fillId="3" borderId="0" xfId="0" applyFont="1" applyFill="1"/>
    <xf numFmtId="3" fontId="2" fillId="3" borderId="0" xfId="0" applyNumberFormat="1" applyFont="1" applyFill="1"/>
    <xf numFmtId="3" fontId="2" fillId="2" borderId="0" xfId="0" applyNumberFormat="1" applyFont="1" applyFill="1"/>
    <xf numFmtId="0" fontId="9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10" fillId="0" borderId="0" xfId="0" applyFont="1"/>
    <xf numFmtId="0" fontId="10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3" fontId="9" fillId="3" borderId="0" xfId="0" applyNumberFormat="1" applyFont="1" applyFill="1"/>
    <xf numFmtId="3" fontId="0" fillId="0" borderId="0" xfId="0" applyNumberFormat="1"/>
    <xf numFmtId="3" fontId="9" fillId="0" borderId="0" xfId="0" applyNumberFormat="1" applyFont="1"/>
    <xf numFmtId="0" fontId="9" fillId="4" borderId="0" xfId="0" applyFont="1" applyFill="1"/>
    <xf numFmtId="3" fontId="4" fillId="4" borderId="0" xfId="0" applyNumberFormat="1" applyFont="1" applyFill="1"/>
    <xf numFmtId="0" fontId="4" fillId="0" borderId="0" xfId="0" applyFont="1"/>
    <xf numFmtId="0" fontId="4" fillId="4" borderId="0" xfId="0" applyFont="1" applyFill="1"/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 indent="1"/>
    </xf>
    <xf numFmtId="165" fontId="2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21" fontId="1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2" fillId="3" borderId="0" xfId="0" applyNumberFormat="1" applyFont="1" applyFill="1" applyAlignment="1">
      <alignment horizontal="right"/>
    </xf>
    <xf numFmtId="167" fontId="2" fillId="0" borderId="0" xfId="0" applyNumberFormat="1" applyFont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vertical="center"/>
    </xf>
    <xf numFmtId="0" fontId="12" fillId="0" borderId="0" xfId="0" applyFont="1"/>
    <xf numFmtId="168" fontId="0" fillId="0" borderId="0" xfId="0" applyNumberFormat="1"/>
    <xf numFmtId="168" fontId="4" fillId="0" borderId="0" xfId="0" applyNumberFormat="1" applyFont="1"/>
    <xf numFmtId="0" fontId="9" fillId="4" borderId="0" xfId="0" applyFont="1" applyFill="1" applyAlignment="1">
      <alignment wrapText="1"/>
    </xf>
    <xf numFmtId="169" fontId="4" fillId="4" borderId="0" xfId="2" applyNumberFormat="1" applyFont="1" applyFill="1" applyAlignment="1">
      <alignment vertical="center"/>
    </xf>
    <xf numFmtId="0" fontId="10" fillId="5" borderId="0" xfId="0" applyFont="1" applyFill="1"/>
    <xf numFmtId="0" fontId="9" fillId="5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8" fillId="5" borderId="0" xfId="0" applyFont="1" applyFill="1"/>
    <xf numFmtId="167" fontId="0" fillId="0" borderId="0" xfId="0" applyNumberFormat="1"/>
    <xf numFmtId="167" fontId="4" fillId="0" borderId="0" xfId="0" applyNumberFormat="1" applyFont="1" applyAlignment="1">
      <alignment horizontal="right"/>
    </xf>
    <xf numFmtId="167" fontId="8" fillId="0" borderId="0" xfId="0" applyNumberFormat="1" applyFont="1"/>
    <xf numFmtId="0" fontId="2" fillId="2" borderId="0" xfId="3" applyFill="1"/>
    <xf numFmtId="0" fontId="9" fillId="2" borderId="0" xfId="3" applyFont="1" applyFill="1" applyAlignment="1">
      <alignment horizontal="left"/>
    </xf>
    <xf numFmtId="0" fontId="9" fillId="2" borderId="0" xfId="3" applyFont="1" applyFill="1"/>
    <xf numFmtId="0" fontId="2" fillId="0" borderId="0" xfId="3"/>
    <xf numFmtId="0" fontId="8" fillId="2" borderId="0" xfId="0" applyFont="1" applyFill="1"/>
    <xf numFmtId="0" fontId="3" fillId="0" borderId="0" xfId="0" applyFont="1" applyAlignment="1">
      <alignment horizontal="left"/>
    </xf>
    <xf numFmtId="0" fontId="10" fillId="2" borderId="0" xfId="0" applyFont="1" applyFill="1"/>
    <xf numFmtId="0" fontId="2" fillId="2" borderId="0" xfId="0" applyFont="1" applyFill="1"/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9" fillId="3" borderId="0" xfId="0" applyNumberFormat="1" applyFont="1" applyFill="1"/>
    <xf numFmtId="165" fontId="2" fillId="0" borderId="0" xfId="0" applyNumberFormat="1" applyFont="1"/>
    <xf numFmtId="165" fontId="9" fillId="0" borderId="0" xfId="0" applyNumberFormat="1" applyFont="1"/>
    <xf numFmtId="168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167" fontId="4" fillId="0" borderId="0" xfId="0" applyNumberFormat="1" applyFont="1"/>
    <xf numFmtId="165" fontId="0" fillId="3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0" fillId="3" borderId="0" xfId="0" applyNumberFormat="1" applyFill="1" applyAlignment="1">
      <alignment horizontal="right"/>
    </xf>
    <xf numFmtId="165" fontId="4" fillId="0" borderId="0" xfId="0" applyNumberFormat="1" applyFont="1"/>
    <xf numFmtId="165" fontId="8" fillId="3" borderId="0" xfId="0" applyNumberFormat="1" applyFont="1" applyFill="1"/>
    <xf numFmtId="165" fontId="8" fillId="0" borderId="0" xfId="0" applyNumberFormat="1" applyFont="1"/>
    <xf numFmtId="165" fontId="2" fillId="2" borderId="0" xfId="3" applyNumberFormat="1" applyFill="1"/>
    <xf numFmtId="3" fontId="0" fillId="0" borderId="0" xfId="0" applyNumberForma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0" fillId="2" borderId="0" xfId="3" applyFont="1" applyFill="1"/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2" borderId="0" xfId="3" applyFont="1" applyFill="1" applyAlignment="1">
      <alignment horizontal="left"/>
    </xf>
  </cellXfs>
  <cellStyles count="8">
    <cellStyle name="Komma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4 2" xfId="6" xr:uid="{00000000-0005-0000-0000-000005000000}"/>
    <cellStyle name="Normal 5" xfId="7" xr:uid="{00000000-0005-0000-0000-000006000000}"/>
    <cellStyle name="Pro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Z54"/>
  <sheetViews>
    <sheetView tabSelected="1" zoomScaleNormal="100" zoomScaleSheetLayoutView="100" workbookViewId="0">
      <selection sqref="A1:S1"/>
    </sheetView>
  </sheetViews>
  <sheetFormatPr defaultRowHeight="12.75" x14ac:dyDescent="0.2"/>
  <cols>
    <col min="1" max="1" width="19.140625" style="1" bestFit="1" customWidth="1"/>
    <col min="2" max="2" width="0.7109375" style="2" customWidth="1"/>
    <col min="3" max="3" width="5.7109375" style="1" customWidth="1"/>
    <col min="4" max="6" width="5.7109375" style="1" bestFit="1" customWidth="1"/>
    <col min="7" max="7" width="0.7109375" style="2" customWidth="1"/>
    <col min="8" max="8" width="5.28515625" style="1" customWidth="1"/>
    <col min="9" max="11" width="5" style="1" bestFit="1" customWidth="1"/>
    <col min="12" max="12" width="1.140625" style="2" customWidth="1"/>
    <col min="13" max="13" width="6.7109375" style="1" customWidth="1"/>
    <col min="14" max="14" width="0.7109375" style="2" customWidth="1"/>
    <col min="15" max="15" width="6.7109375" style="1" customWidth="1"/>
    <col min="16" max="16" width="1.140625" style="2" customWidth="1"/>
    <col min="17" max="17" width="6.7109375" style="1" customWidth="1"/>
    <col min="18" max="18" width="0.7109375" style="2" customWidth="1"/>
    <col min="19" max="19" width="6.7109375" style="1" customWidth="1"/>
    <col min="20" max="16384" width="9.140625" style="1"/>
  </cols>
  <sheetData>
    <row r="1" spans="1:22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2" ht="6" customHeight="1" x14ac:dyDescent="0.2"/>
    <row r="3" spans="1:22" ht="15" x14ac:dyDescent="0.2"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3"/>
      <c r="M3" s="126" t="s">
        <v>2</v>
      </c>
      <c r="N3" s="126"/>
      <c r="O3" s="126"/>
      <c r="P3" s="126"/>
      <c r="Q3" s="126"/>
      <c r="R3" s="126"/>
      <c r="S3" s="126"/>
    </row>
    <row r="4" spans="1:22" x14ac:dyDescent="0.2">
      <c r="C4" s="127" t="s">
        <v>194</v>
      </c>
      <c r="D4" s="127"/>
      <c r="E4" s="127"/>
      <c r="F4" s="127"/>
      <c r="G4" s="4"/>
      <c r="H4" s="127" t="s">
        <v>195</v>
      </c>
      <c r="I4" s="127"/>
      <c r="J4" s="127"/>
      <c r="K4" s="127"/>
      <c r="L4" s="5"/>
      <c r="M4" s="127" t="s">
        <v>194</v>
      </c>
      <c r="N4" s="127"/>
      <c r="O4" s="127"/>
      <c r="P4" s="6"/>
      <c r="Q4" s="127" t="s">
        <v>195</v>
      </c>
      <c r="R4" s="127"/>
      <c r="S4" s="127"/>
    </row>
    <row r="5" spans="1:22" x14ac:dyDescent="0.2">
      <c r="C5" s="7">
        <v>2019</v>
      </c>
      <c r="D5" s="7">
        <v>2019</v>
      </c>
      <c r="E5" s="7">
        <v>2019</v>
      </c>
      <c r="F5" s="7">
        <v>2019</v>
      </c>
      <c r="G5" s="8"/>
      <c r="H5" s="7">
        <v>2019</v>
      </c>
      <c r="I5" s="7">
        <v>2019</v>
      </c>
      <c r="J5" s="7">
        <v>2019</v>
      </c>
      <c r="K5" s="7">
        <v>2019</v>
      </c>
      <c r="L5" s="9"/>
      <c r="M5" s="10">
        <v>2018</v>
      </c>
      <c r="N5" s="8"/>
      <c r="O5" s="10">
        <v>2019</v>
      </c>
      <c r="P5" s="8"/>
      <c r="Q5" s="10">
        <v>2018</v>
      </c>
      <c r="R5" s="8"/>
      <c r="S5" s="10">
        <v>2019</v>
      </c>
    </row>
    <row r="6" spans="1:22" x14ac:dyDescent="0.2">
      <c r="C6" s="6" t="s">
        <v>234</v>
      </c>
      <c r="D6" s="6" t="s">
        <v>235</v>
      </c>
      <c r="E6" s="6" t="s">
        <v>236</v>
      </c>
      <c r="F6" s="6" t="s">
        <v>237</v>
      </c>
      <c r="G6" s="8"/>
      <c r="H6" s="6" t="s">
        <v>234</v>
      </c>
      <c r="I6" s="6" t="s">
        <v>235</v>
      </c>
      <c r="J6" s="6" t="s">
        <v>236</v>
      </c>
      <c r="K6" s="6" t="s">
        <v>237</v>
      </c>
      <c r="L6" s="9"/>
      <c r="M6" s="6" t="s">
        <v>237</v>
      </c>
      <c r="N6" s="8"/>
      <c r="O6" s="6" t="s">
        <v>237</v>
      </c>
      <c r="P6" s="8"/>
      <c r="Q6" s="6" t="s">
        <v>237</v>
      </c>
      <c r="R6" s="8"/>
      <c r="S6" s="6" t="s">
        <v>237</v>
      </c>
    </row>
    <row r="7" spans="1:22" ht="5.25" customHeight="1" x14ac:dyDescent="0.2">
      <c r="C7" s="11"/>
      <c r="D7" s="11"/>
      <c r="E7" s="11"/>
      <c r="F7" s="11"/>
      <c r="G7" s="12"/>
      <c r="H7" s="11"/>
      <c r="I7" s="11"/>
      <c r="J7" s="11"/>
      <c r="K7" s="11"/>
      <c r="L7" s="13"/>
      <c r="M7" s="11"/>
      <c r="N7" s="12"/>
      <c r="O7" s="11"/>
      <c r="P7" s="12"/>
      <c r="Q7" s="11"/>
      <c r="R7" s="12"/>
      <c r="S7" s="11"/>
    </row>
    <row r="8" spans="1:22" x14ac:dyDescent="0.2">
      <c r="A8" s="14" t="s">
        <v>172</v>
      </c>
      <c r="B8" s="15"/>
      <c r="C8" s="16">
        <v>16402.602500000001</v>
      </c>
      <c r="D8" s="16">
        <v>17174.619299999998</v>
      </c>
      <c r="E8" s="16">
        <v>16891.276300000001</v>
      </c>
      <c r="F8" s="16">
        <v>16663.564600000002</v>
      </c>
      <c r="G8" s="17"/>
      <c r="H8" s="18">
        <v>4.9810438399999999</v>
      </c>
      <c r="I8" s="18">
        <v>5.1741796200000003</v>
      </c>
      <c r="J8" s="18">
        <v>5.1216677400000004</v>
      </c>
      <c r="K8" s="18">
        <v>5.0420822799999998</v>
      </c>
      <c r="L8" s="17"/>
      <c r="M8" s="16">
        <v>16051.581399999999</v>
      </c>
      <c r="N8" s="16"/>
      <c r="O8" s="16">
        <f>F8</f>
        <v>16663.564600000002</v>
      </c>
      <c r="P8" s="17"/>
      <c r="Q8" s="18">
        <v>5.0265031000000002</v>
      </c>
      <c r="R8" s="18"/>
      <c r="S8" s="18">
        <f>K8</f>
        <v>5.0420822799999998</v>
      </c>
    </row>
    <row r="9" spans="1:22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22" x14ac:dyDescent="0.2">
      <c r="A10" s="14" t="s">
        <v>4</v>
      </c>
      <c r="B10" s="15"/>
      <c r="C10" s="16"/>
      <c r="D10" s="16"/>
      <c r="E10" s="16"/>
      <c r="F10" s="16"/>
      <c r="G10" s="17"/>
      <c r="H10" s="18"/>
      <c r="I10" s="18"/>
      <c r="J10" s="18"/>
      <c r="K10" s="18"/>
      <c r="L10" s="17"/>
      <c r="M10" s="16"/>
      <c r="N10" s="16"/>
      <c r="O10" s="16"/>
      <c r="P10" s="17"/>
      <c r="Q10" s="18"/>
      <c r="R10" s="18"/>
      <c r="S10" s="18"/>
    </row>
    <row r="11" spans="1:22" x14ac:dyDescent="0.2">
      <c r="A11" s="19" t="s">
        <v>225</v>
      </c>
      <c r="B11" s="15"/>
      <c r="C11" s="20">
        <v>6258.3127999999997</v>
      </c>
      <c r="D11" s="20">
        <v>7097.5535399999999</v>
      </c>
      <c r="E11" s="20">
        <v>6422.2582300000004</v>
      </c>
      <c r="F11" s="20">
        <v>6051.1213299999999</v>
      </c>
      <c r="G11" s="17"/>
      <c r="H11" s="21">
        <v>29.741993399999998</v>
      </c>
      <c r="I11" s="21">
        <v>32.377579699999998</v>
      </c>
      <c r="J11" s="21">
        <v>32.770738700000003</v>
      </c>
      <c r="K11" s="21">
        <v>30.7562052</v>
      </c>
      <c r="L11" s="17"/>
      <c r="M11" s="20">
        <v>5895.1250200000004</v>
      </c>
      <c r="N11" s="20"/>
      <c r="O11" s="20">
        <f>F11</f>
        <v>6051.1213299999999</v>
      </c>
      <c r="P11" s="17"/>
      <c r="Q11" s="21">
        <v>30.813859600000001</v>
      </c>
      <c r="R11" s="21"/>
      <c r="S11" s="21">
        <f>K11</f>
        <v>30.7562052</v>
      </c>
    </row>
    <row r="12" spans="1:22" x14ac:dyDescent="0.2">
      <c r="A12" s="22" t="s">
        <v>5</v>
      </c>
      <c r="B12" s="15"/>
      <c r="C12" s="16">
        <v>2501.80744</v>
      </c>
      <c r="D12" s="16">
        <v>2399.9374400000002</v>
      </c>
      <c r="E12" s="16">
        <v>2369.65308</v>
      </c>
      <c r="F12" s="16">
        <v>2361.7707500000001</v>
      </c>
      <c r="G12" s="17"/>
      <c r="H12" s="18">
        <v>13.869543999999999</v>
      </c>
      <c r="I12" s="18">
        <v>13.309402800000001</v>
      </c>
      <c r="J12" s="18">
        <v>13.415429700000001</v>
      </c>
      <c r="K12" s="18">
        <v>13.371877400000001</v>
      </c>
      <c r="L12" s="17"/>
      <c r="M12" s="16">
        <v>2578.3931299999999</v>
      </c>
      <c r="N12" s="16"/>
      <c r="O12" s="16">
        <f t="shared" ref="O12:O13" si="0">F12</f>
        <v>2361.7707500000001</v>
      </c>
      <c r="P12" s="17"/>
      <c r="Q12" s="18">
        <v>14.1294068</v>
      </c>
      <c r="R12" s="18"/>
      <c r="S12" s="18">
        <f t="shared" ref="S12:S13" si="1">K12</f>
        <v>13.371877400000001</v>
      </c>
      <c r="V12" s="23"/>
    </row>
    <row r="13" spans="1:22" x14ac:dyDescent="0.2">
      <c r="A13" s="19" t="s">
        <v>6</v>
      </c>
      <c r="B13" s="15"/>
      <c r="C13" s="20">
        <v>6988.5178699999997</v>
      </c>
      <c r="D13" s="20">
        <v>6879.1484300000002</v>
      </c>
      <c r="E13" s="20">
        <v>7145.5937899999999</v>
      </c>
      <c r="F13" s="20">
        <v>7211.0364499999996</v>
      </c>
      <c r="G13" s="17"/>
      <c r="H13" s="21">
        <v>2.6988562300000001</v>
      </c>
      <c r="I13" s="21">
        <v>2.6565467599999999</v>
      </c>
      <c r="J13" s="21">
        <v>2.7471852399999999</v>
      </c>
      <c r="K13" s="21">
        <v>2.7694416300000002</v>
      </c>
      <c r="L13" s="17"/>
      <c r="M13" s="20">
        <v>6586.4896099999996</v>
      </c>
      <c r="N13" s="20"/>
      <c r="O13" s="20">
        <f t="shared" si="0"/>
        <v>7211.0364499999996</v>
      </c>
      <c r="P13" s="17"/>
      <c r="Q13" s="21">
        <v>2.6379466100000002</v>
      </c>
      <c r="R13" s="21"/>
      <c r="S13" s="21">
        <f t="shared" si="1"/>
        <v>2.7694416300000002</v>
      </c>
    </row>
    <row r="14" spans="1:22" x14ac:dyDescent="0.2">
      <c r="A14" s="24"/>
      <c r="B14" s="15"/>
      <c r="C14" s="16"/>
      <c r="D14" s="16"/>
      <c r="E14" s="16"/>
      <c r="F14" s="16"/>
      <c r="G14" s="17"/>
      <c r="H14" s="18"/>
      <c r="I14" s="18"/>
      <c r="J14" s="18"/>
      <c r="K14" s="18"/>
      <c r="L14" s="17"/>
      <c r="M14" s="16"/>
      <c r="N14" s="16"/>
      <c r="O14" s="16"/>
      <c r="P14" s="17"/>
      <c r="Q14" s="18"/>
      <c r="R14" s="18"/>
      <c r="S14" s="18"/>
    </row>
    <row r="15" spans="1:22" x14ac:dyDescent="0.2">
      <c r="A15" s="123" t="s">
        <v>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2" x14ac:dyDescent="0.2">
      <c r="A16" s="14" t="s">
        <v>8</v>
      </c>
      <c r="B16" s="15"/>
      <c r="C16" s="16">
        <v>3912.3460799999998</v>
      </c>
      <c r="D16" s="16">
        <v>4103.9007600000004</v>
      </c>
      <c r="E16" s="16">
        <v>3976.0169900000001</v>
      </c>
      <c r="F16" s="16">
        <v>3869.3087399999999</v>
      </c>
      <c r="G16" s="17"/>
      <c r="H16" s="18">
        <v>4.3173000000000004</v>
      </c>
      <c r="I16" s="25">
        <v>4.52848732</v>
      </c>
      <c r="J16" s="25">
        <v>4.3792353100000003</v>
      </c>
      <c r="K16" s="25">
        <v>4.2644299600000002</v>
      </c>
      <c r="L16" s="15"/>
      <c r="M16" s="24">
        <v>3809.1651499999998</v>
      </c>
      <c r="N16" s="24"/>
      <c r="O16" s="24">
        <f>F16</f>
        <v>3869.3087399999999</v>
      </c>
      <c r="P16" s="15"/>
      <c r="Q16" s="25">
        <v>4.3683101100000004</v>
      </c>
      <c r="R16" s="25"/>
      <c r="S16" s="25">
        <f>K16</f>
        <v>4.2644299600000002</v>
      </c>
    </row>
    <row r="17" spans="1:26" x14ac:dyDescent="0.2">
      <c r="A17" s="19" t="s">
        <v>226</v>
      </c>
      <c r="B17" s="15"/>
      <c r="C17" s="20">
        <v>1558.2693099999999</v>
      </c>
      <c r="D17" s="20">
        <v>1850.77747</v>
      </c>
      <c r="E17" s="20">
        <v>1598.49134</v>
      </c>
      <c r="F17" s="20">
        <v>1465.8455100000001</v>
      </c>
      <c r="G17" s="17"/>
      <c r="H17" s="21">
        <v>26.543127399999999</v>
      </c>
      <c r="I17" s="21">
        <v>29.913077099999999</v>
      </c>
      <c r="J17" s="21">
        <v>28.135852</v>
      </c>
      <c r="K17" s="21">
        <v>26.260488800000001</v>
      </c>
      <c r="L17" s="15"/>
      <c r="M17" s="20">
        <v>1480.46118</v>
      </c>
      <c r="N17" s="20"/>
      <c r="O17" s="20">
        <f t="shared" ref="O17:O18" si="2">F17</f>
        <v>1465.8455100000001</v>
      </c>
      <c r="P17" s="15"/>
      <c r="Q17" s="21">
        <v>27.547636300000001</v>
      </c>
      <c r="R17" s="21"/>
      <c r="S17" s="21">
        <f t="shared" ref="S17:S18" si="3">K17</f>
        <v>26.260488800000001</v>
      </c>
    </row>
    <row r="18" spans="1:26" x14ac:dyDescent="0.2">
      <c r="A18" s="22" t="s">
        <v>6</v>
      </c>
      <c r="B18" s="15"/>
      <c r="C18" s="16">
        <v>2154.1768499999998</v>
      </c>
      <c r="D18" s="16">
        <v>2054.3281299999999</v>
      </c>
      <c r="E18" s="16">
        <v>2071.6175600000001</v>
      </c>
      <c r="F18" s="16">
        <v>2123.9089899999999</v>
      </c>
      <c r="G18" s="17"/>
      <c r="H18" s="18">
        <v>2.84999936</v>
      </c>
      <c r="I18" s="18">
        <v>2.8140941000000002</v>
      </c>
      <c r="J18" s="18">
        <v>2.8317551999999999</v>
      </c>
      <c r="K18" s="18">
        <v>2.8943044000000002</v>
      </c>
      <c r="L18" s="15"/>
      <c r="M18" s="16">
        <v>2055.47019</v>
      </c>
      <c r="N18" s="16"/>
      <c r="O18" s="24">
        <f t="shared" si="2"/>
        <v>2123.9089899999999</v>
      </c>
      <c r="P18" s="15"/>
      <c r="Q18" s="18">
        <v>2.9271152499999999</v>
      </c>
      <c r="R18" s="18"/>
      <c r="S18" s="25">
        <f t="shared" si="3"/>
        <v>2.8943044000000002</v>
      </c>
    </row>
    <row r="19" spans="1:26" x14ac:dyDescent="0.2">
      <c r="A19" s="26"/>
      <c r="B19" s="15"/>
      <c r="C19" s="20"/>
      <c r="D19" s="20"/>
      <c r="E19" s="20"/>
      <c r="F19" s="20"/>
      <c r="G19" s="15"/>
      <c r="H19" s="27"/>
      <c r="I19" s="27"/>
      <c r="J19" s="27"/>
      <c r="K19" s="27"/>
      <c r="L19" s="15"/>
      <c r="M19" s="20"/>
      <c r="N19" s="20"/>
      <c r="O19" s="20"/>
      <c r="P19" s="15"/>
      <c r="Q19" s="28"/>
      <c r="R19" s="28"/>
      <c r="S19" s="28"/>
      <c r="Z19" s="29"/>
    </row>
    <row r="20" spans="1:26" x14ac:dyDescent="0.2">
      <c r="A20" s="14" t="s">
        <v>9</v>
      </c>
      <c r="B20" s="15"/>
      <c r="C20" s="24">
        <v>4669.2027900000003</v>
      </c>
      <c r="D20" s="24">
        <v>4763.41032</v>
      </c>
      <c r="E20" s="24">
        <v>5014.71893</v>
      </c>
      <c r="F20" s="24">
        <v>4847.4564399999999</v>
      </c>
      <c r="G20" s="15"/>
      <c r="H20" s="18">
        <v>7.1454979200000004</v>
      </c>
      <c r="I20" s="25">
        <v>7.2613649799999997</v>
      </c>
      <c r="J20" s="25">
        <v>7.6760252900000001</v>
      </c>
      <c r="K20" s="25">
        <v>7.3767146099999996</v>
      </c>
      <c r="L20" s="15"/>
      <c r="M20" s="24">
        <v>4710.41626</v>
      </c>
      <c r="N20" s="24"/>
      <c r="O20" s="24">
        <f>F20</f>
        <v>4847.4564399999999</v>
      </c>
      <c r="P20" s="15"/>
      <c r="Q20" s="25">
        <v>7.4770407700000003</v>
      </c>
      <c r="R20" s="25"/>
      <c r="S20" s="25">
        <f>K20</f>
        <v>7.3767146099999996</v>
      </c>
    </row>
    <row r="21" spans="1:26" x14ac:dyDescent="0.2">
      <c r="A21" s="19" t="s">
        <v>226</v>
      </c>
      <c r="B21" s="20">
        <v>0</v>
      </c>
      <c r="C21" s="20">
        <v>1281.4226799999999</v>
      </c>
      <c r="D21" s="20">
        <v>1702.8842999999999</v>
      </c>
      <c r="E21" s="20">
        <v>1759.0098399999999</v>
      </c>
      <c r="F21" s="20">
        <v>1604.41488</v>
      </c>
      <c r="G21" s="17"/>
      <c r="H21" s="21">
        <v>32.878977900000002</v>
      </c>
      <c r="I21" s="21">
        <v>41.811422899999997</v>
      </c>
      <c r="J21" s="21">
        <v>47.025293900000001</v>
      </c>
      <c r="K21" s="21">
        <v>42.5290617</v>
      </c>
      <c r="L21" s="15"/>
      <c r="M21" s="20">
        <v>1561.2669800000001</v>
      </c>
      <c r="N21" s="20"/>
      <c r="O21" s="20">
        <f t="shared" ref="O21:O22" si="4">F21</f>
        <v>1604.41488</v>
      </c>
      <c r="P21" s="15"/>
      <c r="Q21" s="21">
        <v>42.327143499999998</v>
      </c>
      <c r="R21" s="21"/>
      <c r="S21" s="21">
        <f t="shared" ref="S21:S22" si="5">K21</f>
        <v>42.5290617</v>
      </c>
    </row>
    <row r="22" spans="1:26" x14ac:dyDescent="0.2">
      <c r="A22" s="22" t="s">
        <v>6</v>
      </c>
      <c r="B22" s="15"/>
      <c r="C22" s="16">
        <v>3021.14912</v>
      </c>
      <c r="D22" s="16">
        <v>2882.89948</v>
      </c>
      <c r="E22" s="16">
        <v>3061.6429400000002</v>
      </c>
      <c r="F22" s="16">
        <v>3059.6736999999998</v>
      </c>
      <c r="G22" s="17"/>
      <c r="H22" s="18">
        <v>5.2770715900000003</v>
      </c>
      <c r="I22" s="18">
        <v>5.01747648</v>
      </c>
      <c r="J22" s="18">
        <v>5.3424644499999996</v>
      </c>
      <c r="K22" s="18">
        <v>5.3058882900000004</v>
      </c>
      <c r="L22" s="15"/>
      <c r="M22" s="16">
        <v>2987.5595600000001</v>
      </c>
      <c r="N22" s="16"/>
      <c r="O22" s="24">
        <f t="shared" si="4"/>
        <v>3059.6736999999998</v>
      </c>
      <c r="P22" s="15"/>
      <c r="Q22" s="18">
        <v>5.4085582299999997</v>
      </c>
      <c r="R22" s="18"/>
      <c r="S22" s="25">
        <f t="shared" si="5"/>
        <v>5.3058882900000004</v>
      </c>
    </row>
    <row r="23" spans="1:26" x14ac:dyDescent="0.2">
      <c r="A23" s="26"/>
      <c r="B23" s="15"/>
      <c r="C23" s="30"/>
      <c r="D23" s="30"/>
      <c r="E23" s="30"/>
      <c r="F23" s="30"/>
      <c r="G23" s="15"/>
      <c r="H23" s="31"/>
      <c r="I23" s="31"/>
      <c r="J23" s="31"/>
      <c r="K23" s="31"/>
      <c r="L23" s="15"/>
      <c r="M23" s="30"/>
      <c r="N23" s="15"/>
      <c r="O23" s="30"/>
      <c r="P23" s="15"/>
      <c r="Q23" s="28"/>
      <c r="R23" s="32"/>
      <c r="S23" s="28"/>
    </row>
    <row r="24" spans="1:26" x14ac:dyDescent="0.2">
      <c r="A24" s="14" t="s">
        <v>10</v>
      </c>
      <c r="B24" s="15"/>
      <c r="C24" s="24">
        <v>1691.97201</v>
      </c>
      <c r="D24" s="24">
        <v>1728.4972299999999</v>
      </c>
      <c r="E24" s="24">
        <v>1733.0010500000001</v>
      </c>
      <c r="F24" s="24">
        <v>1704.82132</v>
      </c>
      <c r="G24" s="15"/>
      <c r="H24" s="18">
        <v>2.6107879000000001</v>
      </c>
      <c r="I24" s="25">
        <v>2.67227332</v>
      </c>
      <c r="J24" s="25">
        <v>2.6729666500000002</v>
      </c>
      <c r="K24" s="25">
        <v>2.6291471500000001</v>
      </c>
      <c r="L24" s="15"/>
      <c r="M24" s="24">
        <v>1509.1551899999999</v>
      </c>
      <c r="N24" s="24"/>
      <c r="O24" s="24">
        <f>F24</f>
        <v>1704.82132</v>
      </c>
      <c r="P24" s="15"/>
      <c r="Q24" s="25">
        <v>2.3766358300000001</v>
      </c>
      <c r="R24" s="25"/>
      <c r="S24" s="25">
        <f>K24</f>
        <v>2.6291471500000001</v>
      </c>
    </row>
    <row r="25" spans="1:26" x14ac:dyDescent="0.2">
      <c r="A25" s="19" t="s">
        <v>226</v>
      </c>
      <c r="B25" s="15"/>
      <c r="C25" s="20">
        <v>692.45586600000001</v>
      </c>
      <c r="D25" s="20">
        <v>702.55930699999999</v>
      </c>
      <c r="E25" s="20">
        <v>666.29301099999998</v>
      </c>
      <c r="F25" s="20">
        <v>655.34141799999998</v>
      </c>
      <c r="G25" s="17"/>
      <c r="H25" s="21">
        <v>26.760214000000001</v>
      </c>
      <c r="I25" s="21">
        <v>28.095161000000001</v>
      </c>
      <c r="J25" s="21">
        <v>27.172892600000001</v>
      </c>
      <c r="K25" s="21">
        <v>26.863575300000001</v>
      </c>
      <c r="L25" s="15"/>
      <c r="M25" s="20">
        <v>580.59947599999998</v>
      </c>
      <c r="N25" s="20"/>
      <c r="O25" s="20">
        <f t="shared" ref="O25:O26" si="6">F25</f>
        <v>655.34141799999998</v>
      </c>
      <c r="P25" s="15"/>
      <c r="Q25" s="21">
        <v>25.289418000000001</v>
      </c>
      <c r="R25" s="21"/>
      <c r="S25" s="21">
        <f t="shared" ref="S25:S26" si="7">K25</f>
        <v>26.863575300000001</v>
      </c>
    </row>
    <row r="26" spans="1:26" x14ac:dyDescent="0.2">
      <c r="A26" s="22" t="s">
        <v>6</v>
      </c>
      <c r="B26" s="15"/>
      <c r="C26" s="16">
        <v>962.99612500000001</v>
      </c>
      <c r="D26" s="16">
        <v>986.59485299999994</v>
      </c>
      <c r="E26" s="16">
        <v>1017.3148200000001</v>
      </c>
      <c r="F26" s="16">
        <v>1019.45381</v>
      </c>
      <c r="G26" s="17"/>
      <c r="H26" s="18">
        <v>1.59077852</v>
      </c>
      <c r="I26" s="18">
        <v>1.6293857199999999</v>
      </c>
      <c r="J26" s="18">
        <v>1.6799987700000001</v>
      </c>
      <c r="K26" s="18">
        <v>1.68161535</v>
      </c>
      <c r="L26" s="15"/>
      <c r="M26" s="16">
        <v>898.04131600000005</v>
      </c>
      <c r="N26" s="16"/>
      <c r="O26" s="24">
        <f t="shared" si="6"/>
        <v>1019.45381</v>
      </c>
      <c r="P26" s="15"/>
      <c r="Q26" s="18">
        <v>1.5053159300000001</v>
      </c>
      <c r="R26" s="18"/>
      <c r="S26" s="25">
        <f t="shared" si="7"/>
        <v>1.68161535</v>
      </c>
    </row>
    <row r="28" spans="1:26" ht="15.75" x14ac:dyDescent="0.25">
      <c r="A28" s="124" t="s">
        <v>11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26" ht="5.25" customHeight="1" x14ac:dyDescent="0.2"/>
    <row r="30" spans="1:26" ht="15" x14ac:dyDescent="0.2">
      <c r="C30" s="125" t="s">
        <v>1</v>
      </c>
      <c r="D30" s="125"/>
      <c r="E30" s="125"/>
      <c r="F30" s="125"/>
      <c r="G30" s="125"/>
      <c r="H30" s="125"/>
      <c r="I30" s="125"/>
      <c r="J30" s="125"/>
      <c r="K30" s="125"/>
      <c r="L30" s="3"/>
      <c r="M30" s="126" t="s">
        <v>2</v>
      </c>
      <c r="N30" s="126"/>
      <c r="O30" s="126"/>
      <c r="P30" s="126"/>
      <c r="Q30" s="126"/>
      <c r="R30" s="126"/>
      <c r="S30" s="126"/>
    </row>
    <row r="31" spans="1:26" x14ac:dyDescent="0.2">
      <c r="C31" s="127" t="s">
        <v>194</v>
      </c>
      <c r="D31" s="127"/>
      <c r="E31" s="127"/>
      <c r="F31" s="127"/>
      <c r="G31" s="4"/>
      <c r="H31" s="127" t="s">
        <v>195</v>
      </c>
      <c r="I31" s="127"/>
      <c r="J31" s="127"/>
      <c r="K31" s="127"/>
      <c r="L31" s="5"/>
      <c r="M31" s="127" t="s">
        <v>194</v>
      </c>
      <c r="N31" s="127"/>
      <c r="O31" s="127"/>
      <c r="P31" s="6"/>
      <c r="Q31" s="127" t="s">
        <v>195</v>
      </c>
      <c r="R31" s="127"/>
      <c r="S31" s="127"/>
    </row>
    <row r="32" spans="1:26" x14ac:dyDescent="0.2">
      <c r="C32" s="7">
        <v>2019</v>
      </c>
      <c r="D32" s="7">
        <v>2019</v>
      </c>
      <c r="E32" s="7">
        <v>2019</v>
      </c>
      <c r="F32" s="7">
        <v>2019</v>
      </c>
      <c r="G32" s="8"/>
      <c r="H32" s="7">
        <v>2019</v>
      </c>
      <c r="I32" s="7">
        <v>2019</v>
      </c>
      <c r="J32" s="7">
        <v>2019</v>
      </c>
      <c r="K32" s="7">
        <v>2019</v>
      </c>
      <c r="L32" s="9"/>
      <c r="M32" s="10">
        <v>2018</v>
      </c>
      <c r="N32" s="8"/>
      <c r="O32" s="7">
        <v>2019</v>
      </c>
      <c r="P32" s="8"/>
      <c r="Q32" s="10">
        <v>2018</v>
      </c>
      <c r="R32" s="8"/>
      <c r="S32" s="10">
        <v>2019</v>
      </c>
    </row>
    <row r="33" spans="1:19" x14ac:dyDescent="0.2">
      <c r="C33" s="6" t="s">
        <v>234</v>
      </c>
      <c r="D33" s="6" t="s">
        <v>235</v>
      </c>
      <c r="E33" s="6" t="s">
        <v>236</v>
      </c>
      <c r="F33" s="6" t="s">
        <v>237</v>
      </c>
      <c r="G33" s="8"/>
      <c r="H33" s="6" t="s">
        <v>234</v>
      </c>
      <c r="I33" s="6" t="s">
        <v>235</v>
      </c>
      <c r="J33" s="6" t="s">
        <v>236</v>
      </c>
      <c r="K33" s="6" t="s">
        <v>237</v>
      </c>
      <c r="L33" s="9"/>
      <c r="M33" s="6" t="s">
        <v>237</v>
      </c>
      <c r="N33" s="8"/>
      <c r="O33" s="6" t="s">
        <v>237</v>
      </c>
      <c r="P33" s="8"/>
      <c r="Q33" s="6" t="s">
        <v>237</v>
      </c>
      <c r="R33" s="8"/>
      <c r="S33" s="6" t="s">
        <v>237</v>
      </c>
    </row>
    <row r="34" spans="1:19" ht="5.25" customHeight="1" x14ac:dyDescent="0.2">
      <c r="C34" s="11"/>
      <c r="D34" s="11"/>
      <c r="E34" s="11"/>
      <c r="F34" s="11"/>
      <c r="G34" s="12"/>
      <c r="H34" s="11"/>
      <c r="I34" s="11"/>
      <c r="J34" s="11"/>
      <c r="K34" s="11"/>
      <c r="L34" s="13"/>
      <c r="M34" s="11"/>
      <c r="N34" s="12"/>
      <c r="O34" s="11"/>
      <c r="P34" s="12"/>
      <c r="Q34" s="11"/>
      <c r="R34" s="12"/>
      <c r="S34" s="11"/>
    </row>
    <row r="35" spans="1:19" x14ac:dyDescent="0.2">
      <c r="A35" s="14" t="s">
        <v>172</v>
      </c>
      <c r="B35" s="15"/>
      <c r="C35" s="16">
        <v>15472.6258</v>
      </c>
      <c r="D35" s="16">
        <v>17895.317800000001</v>
      </c>
      <c r="E35" s="16">
        <v>18886.303899999999</v>
      </c>
      <c r="F35" s="16">
        <v>17963.019400000001</v>
      </c>
      <c r="G35" s="17"/>
      <c r="H35" s="18">
        <v>4.6711505999999998</v>
      </c>
      <c r="I35" s="18">
        <v>5.3594360600000002</v>
      </c>
      <c r="J35" s="18">
        <v>5.6829114799999996</v>
      </c>
      <c r="K35" s="18">
        <v>5.4058097900000002</v>
      </c>
      <c r="L35" s="17"/>
      <c r="M35" s="16">
        <v>17289.061300000001</v>
      </c>
      <c r="N35" s="16"/>
      <c r="O35" s="16">
        <f>F35</f>
        <v>17963.019400000001</v>
      </c>
      <c r="P35" s="17"/>
      <c r="Q35" s="18">
        <v>5.3856145199999998</v>
      </c>
      <c r="R35" s="18"/>
      <c r="S35" s="18">
        <f>K35</f>
        <v>5.4058097900000002</v>
      </c>
    </row>
    <row r="36" spans="1:19" x14ac:dyDescent="0.2">
      <c r="A36" s="123" t="s">
        <v>3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1:19" x14ac:dyDescent="0.2">
      <c r="A37" s="14" t="s">
        <v>4</v>
      </c>
      <c r="B37" s="15"/>
      <c r="C37" s="16"/>
      <c r="D37" s="16"/>
      <c r="E37" s="16"/>
      <c r="F37" s="16"/>
      <c r="G37" s="17"/>
      <c r="H37" s="18"/>
      <c r="I37" s="18"/>
      <c r="J37" s="18"/>
      <c r="K37" s="18"/>
      <c r="L37" s="17"/>
      <c r="M37" s="16"/>
      <c r="N37" s="16"/>
      <c r="O37" s="16"/>
      <c r="P37" s="17"/>
      <c r="Q37" s="18"/>
      <c r="R37" s="18"/>
      <c r="S37" s="18"/>
    </row>
    <row r="38" spans="1:19" x14ac:dyDescent="0.2">
      <c r="A38" s="19" t="s">
        <v>225</v>
      </c>
      <c r="B38" s="15"/>
      <c r="C38" s="20">
        <v>4804.9210999999996</v>
      </c>
      <c r="D38" s="20">
        <v>8118.8910400000004</v>
      </c>
      <c r="E38" s="20">
        <v>7739.8814899999998</v>
      </c>
      <c r="F38" s="20">
        <v>6836.3381799999997</v>
      </c>
      <c r="G38" s="17"/>
      <c r="H38" s="21">
        <v>23.212179200000001</v>
      </c>
      <c r="I38" s="21">
        <v>36.164325300000002</v>
      </c>
      <c r="J38" s="21">
        <v>37.652663400000002</v>
      </c>
      <c r="K38" s="21">
        <v>33.645052300000003</v>
      </c>
      <c r="L38" s="17"/>
      <c r="M38" s="20">
        <v>6679.4810699999998</v>
      </c>
      <c r="N38" s="20"/>
      <c r="O38" s="20">
        <f>F38</f>
        <v>6836.3381799999997</v>
      </c>
      <c r="P38" s="17"/>
      <c r="Q38" s="21">
        <v>33.595619499999998</v>
      </c>
      <c r="R38" s="21"/>
      <c r="S38" s="21">
        <f>K38</f>
        <v>33.645052300000003</v>
      </c>
    </row>
    <row r="39" spans="1:19" x14ac:dyDescent="0.2">
      <c r="A39" s="22" t="s">
        <v>5</v>
      </c>
      <c r="B39" s="15"/>
      <c r="C39" s="16">
        <v>2529.6956300000002</v>
      </c>
      <c r="D39" s="16">
        <v>2504.6728600000001</v>
      </c>
      <c r="E39" s="16">
        <v>2592.4461999999999</v>
      </c>
      <c r="F39" s="16">
        <v>2531.79817</v>
      </c>
      <c r="G39" s="17"/>
      <c r="H39" s="18">
        <v>13.646736900000001</v>
      </c>
      <c r="I39" s="18">
        <v>13.5343827</v>
      </c>
      <c r="J39" s="18">
        <v>14.3490685</v>
      </c>
      <c r="K39" s="18">
        <v>14.162321199999999</v>
      </c>
      <c r="L39" s="17"/>
      <c r="M39" s="16">
        <v>2753.9069399999998</v>
      </c>
      <c r="N39" s="16"/>
      <c r="O39" s="16">
        <f t="shared" ref="O39:O40" si="8">F39</f>
        <v>2531.79817</v>
      </c>
      <c r="P39" s="17"/>
      <c r="Q39" s="18">
        <v>14.904513400000001</v>
      </c>
      <c r="R39" s="18"/>
      <c r="S39" s="18">
        <f>K39</f>
        <v>14.162321199999999</v>
      </c>
    </row>
    <row r="40" spans="1:19" x14ac:dyDescent="0.2">
      <c r="A40" s="19" t="s">
        <v>6</v>
      </c>
      <c r="B40" s="15"/>
      <c r="C40" s="20">
        <v>7142.9133700000002</v>
      </c>
      <c r="D40" s="20">
        <v>6306.5284099999999</v>
      </c>
      <c r="E40" s="20">
        <v>7481.9204099999997</v>
      </c>
      <c r="F40" s="20">
        <v>7592.7187700000004</v>
      </c>
      <c r="G40" s="17"/>
      <c r="H40" s="21">
        <v>2.7574238100000001</v>
      </c>
      <c r="I40" s="21">
        <v>2.4308047300000002</v>
      </c>
      <c r="J40" s="21">
        <v>2.87275591</v>
      </c>
      <c r="K40" s="21">
        <v>2.9071161600000002</v>
      </c>
      <c r="L40" s="17"/>
      <c r="M40" s="20">
        <v>6939.6214099999997</v>
      </c>
      <c r="N40" s="20"/>
      <c r="O40" s="20">
        <f t="shared" si="8"/>
        <v>7592.7187700000004</v>
      </c>
      <c r="P40" s="17"/>
      <c r="Q40" s="21">
        <v>2.7710712399999999</v>
      </c>
      <c r="R40" s="21"/>
      <c r="S40" s="21">
        <f t="shared" ref="S40" si="9">K40</f>
        <v>2.9071161600000002</v>
      </c>
    </row>
    <row r="41" spans="1:19" x14ac:dyDescent="0.2">
      <c r="A41" s="24"/>
      <c r="B41" s="15"/>
      <c r="C41" s="16"/>
      <c r="D41" s="16"/>
      <c r="E41" s="16"/>
      <c r="F41" s="16"/>
      <c r="G41" s="17"/>
      <c r="H41" s="18"/>
      <c r="I41" s="18"/>
      <c r="J41" s="18"/>
      <c r="K41" s="18"/>
      <c r="L41" s="17"/>
      <c r="M41" s="16"/>
      <c r="N41" s="16"/>
      <c r="O41" s="16"/>
      <c r="P41" s="17"/>
      <c r="Q41" s="18"/>
      <c r="R41" s="18"/>
      <c r="S41" s="18"/>
    </row>
    <row r="42" spans="1:19" x14ac:dyDescent="0.2">
      <c r="A42" s="123" t="s">
        <v>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1:19" x14ac:dyDescent="0.2">
      <c r="A43" s="14" t="s">
        <v>8</v>
      </c>
      <c r="B43" s="15"/>
      <c r="C43" s="24">
        <v>3679.8234900000002</v>
      </c>
      <c r="D43" s="24">
        <v>4453.1541200000001</v>
      </c>
      <c r="E43" s="24">
        <v>4592.3713600000001</v>
      </c>
      <c r="F43" s="24">
        <v>4221.4071000000004</v>
      </c>
      <c r="G43" s="15"/>
      <c r="H43" s="18">
        <v>4.0596885499999997</v>
      </c>
      <c r="I43" s="25">
        <v>4.8575977000000004</v>
      </c>
      <c r="J43" s="25">
        <v>5.0251360800000002</v>
      </c>
      <c r="K43" s="25">
        <v>4.6220966600000004</v>
      </c>
      <c r="L43" s="15"/>
      <c r="M43" s="24">
        <v>4151.6933799999997</v>
      </c>
      <c r="N43" s="24"/>
      <c r="O43" s="24">
        <f>F43</f>
        <v>4221.4071000000004</v>
      </c>
      <c r="P43" s="15"/>
      <c r="Q43" s="25">
        <v>4.73057368</v>
      </c>
      <c r="R43" s="25"/>
      <c r="S43" s="25">
        <f>K43</f>
        <v>4.6220966600000004</v>
      </c>
    </row>
    <row r="44" spans="1:19" x14ac:dyDescent="0.2">
      <c r="A44" s="19" t="s">
        <v>226</v>
      </c>
      <c r="B44" s="15"/>
      <c r="C44" s="20">
        <v>1239.1398999999999</v>
      </c>
      <c r="D44" s="20">
        <v>2195.5023999999999</v>
      </c>
      <c r="E44" s="20">
        <v>2101.1663400000002</v>
      </c>
      <c r="F44" s="20">
        <v>1694.2624599999999</v>
      </c>
      <c r="G44" s="17"/>
      <c r="H44" s="21">
        <v>21.181878600000001</v>
      </c>
      <c r="I44" s="21">
        <v>34.208513600000003</v>
      </c>
      <c r="J44" s="21">
        <v>35.637149700000002</v>
      </c>
      <c r="K44" s="21">
        <v>29.246719500000001</v>
      </c>
      <c r="L44" s="15"/>
      <c r="M44" s="20">
        <v>1718.2317700000001</v>
      </c>
      <c r="N44" s="20"/>
      <c r="O44" s="95">
        <f t="shared" ref="O44:O53" si="10">F44</f>
        <v>1694.2624599999999</v>
      </c>
      <c r="P44" s="15"/>
      <c r="Q44" s="21">
        <v>30.699156200000001</v>
      </c>
      <c r="R44" s="21"/>
      <c r="S44" s="96">
        <f t="shared" ref="S44:S53" si="11">K44</f>
        <v>29.246719500000001</v>
      </c>
    </row>
    <row r="45" spans="1:19" x14ac:dyDescent="0.2">
      <c r="A45" s="22" t="s">
        <v>6</v>
      </c>
      <c r="B45" s="15"/>
      <c r="C45" s="16">
        <v>2162.3638700000001</v>
      </c>
      <c r="D45" s="16">
        <v>1986.7485799999999</v>
      </c>
      <c r="E45" s="16">
        <v>2181.2842300000002</v>
      </c>
      <c r="F45" s="16">
        <v>2261.0409800000002</v>
      </c>
      <c r="G45" s="17"/>
      <c r="H45" s="18">
        <v>2.9428324799999999</v>
      </c>
      <c r="I45" s="18">
        <v>2.70158904</v>
      </c>
      <c r="J45" s="18">
        <v>2.95454872</v>
      </c>
      <c r="K45" s="18">
        <v>3.0562868000000001</v>
      </c>
      <c r="L45" s="15"/>
      <c r="M45" s="16">
        <v>2183.4728399999999</v>
      </c>
      <c r="N45" s="16"/>
      <c r="O45" s="24">
        <f t="shared" si="10"/>
        <v>2261.0409800000002</v>
      </c>
      <c r="P45" s="15"/>
      <c r="Q45" s="18">
        <v>3.0841754300000002</v>
      </c>
      <c r="R45" s="18"/>
      <c r="S45" s="25">
        <f t="shared" si="11"/>
        <v>3.0562868000000001</v>
      </c>
    </row>
    <row r="46" spans="1:19" x14ac:dyDescent="0.2">
      <c r="A46" s="26"/>
      <c r="B46" s="15"/>
      <c r="C46" s="20"/>
      <c r="D46" s="20"/>
      <c r="E46" s="20"/>
      <c r="F46" s="20"/>
      <c r="G46" s="15"/>
      <c r="H46" s="27"/>
      <c r="I46" s="27"/>
      <c r="J46" s="27"/>
      <c r="K46" s="27"/>
      <c r="L46" s="15"/>
      <c r="M46" s="20"/>
      <c r="N46" s="20"/>
      <c r="O46" s="28"/>
      <c r="P46" s="15"/>
      <c r="Q46" s="28"/>
      <c r="R46" s="28"/>
      <c r="S46" s="96"/>
    </row>
    <row r="47" spans="1:19" x14ac:dyDescent="0.2">
      <c r="A47" s="14" t="s">
        <v>9</v>
      </c>
      <c r="B47" s="15">
        <f>SUM(B9:B45)-SUM(B17:B20)</f>
        <v>0</v>
      </c>
      <c r="C47" s="24">
        <v>4394.1632900000004</v>
      </c>
      <c r="D47" s="24">
        <v>4765.2691299999997</v>
      </c>
      <c r="E47" s="24">
        <v>5280.2625799999996</v>
      </c>
      <c r="F47" s="24">
        <v>5150.6318199999996</v>
      </c>
      <c r="G47" s="24">
        <v>0</v>
      </c>
      <c r="H47" s="25">
        <v>6.7017909700000002</v>
      </c>
      <c r="I47" s="25">
        <v>7.21988596</v>
      </c>
      <c r="J47" s="25">
        <v>8.0403559900000001</v>
      </c>
      <c r="K47" s="25">
        <v>7.8312784300000002</v>
      </c>
      <c r="L47" s="15"/>
      <c r="M47" s="24">
        <v>4996.8901599999999</v>
      </c>
      <c r="N47" s="24"/>
      <c r="O47" s="24">
        <f t="shared" si="10"/>
        <v>5150.6318199999996</v>
      </c>
      <c r="P47" s="15"/>
      <c r="Q47" s="25">
        <v>7.9251560899999998</v>
      </c>
      <c r="R47" s="25"/>
      <c r="S47" s="25">
        <f t="shared" si="11"/>
        <v>7.8312784300000002</v>
      </c>
    </row>
    <row r="48" spans="1:19" x14ac:dyDescent="0.2">
      <c r="A48" s="19" t="s">
        <v>226</v>
      </c>
      <c r="B48" s="15"/>
      <c r="C48" s="20">
        <v>1155.4200699999999</v>
      </c>
      <c r="D48" s="20">
        <v>1851.12456</v>
      </c>
      <c r="E48" s="20">
        <v>1768.6509100000001</v>
      </c>
      <c r="F48" s="20">
        <v>1669.50415</v>
      </c>
      <c r="G48" s="17"/>
      <c r="H48" s="21">
        <v>29.177274499999999</v>
      </c>
      <c r="I48" s="21">
        <v>44.169042099999999</v>
      </c>
      <c r="J48" s="21">
        <v>45.962861400000001</v>
      </c>
      <c r="K48" s="21">
        <v>43.899661999999999</v>
      </c>
      <c r="L48" s="15"/>
      <c r="M48" s="20">
        <v>1620.87195</v>
      </c>
      <c r="N48" s="20"/>
      <c r="O48" s="95">
        <f t="shared" si="10"/>
        <v>1669.50415</v>
      </c>
      <c r="P48" s="15"/>
      <c r="Q48" s="21">
        <v>43.373613900000002</v>
      </c>
      <c r="R48" s="21"/>
      <c r="S48" s="96">
        <f t="shared" si="11"/>
        <v>43.899661999999999</v>
      </c>
    </row>
    <row r="49" spans="1:19" x14ac:dyDescent="0.2">
      <c r="A49" s="22" t="s">
        <v>6</v>
      </c>
      <c r="B49" s="16">
        <v>3199.9688099999998</v>
      </c>
      <c r="C49" s="16">
        <v>3042.7742800000001</v>
      </c>
      <c r="D49" s="16">
        <v>2735.4762099999998</v>
      </c>
      <c r="E49" s="16">
        <v>3305.4899300000002</v>
      </c>
      <c r="F49" s="16">
        <v>3277.4303</v>
      </c>
      <c r="G49" s="17"/>
      <c r="H49" s="18">
        <v>5.3083989499999999</v>
      </c>
      <c r="I49" s="18">
        <v>4.7633973699999999</v>
      </c>
      <c r="J49" s="18">
        <v>5.74118963</v>
      </c>
      <c r="K49" s="18">
        <v>5.6640230499999999</v>
      </c>
      <c r="L49" s="15"/>
      <c r="M49" s="16">
        <v>3199.9688099999998</v>
      </c>
      <c r="N49" s="16"/>
      <c r="O49" s="24">
        <f t="shared" si="10"/>
        <v>3277.4303</v>
      </c>
      <c r="P49" s="15"/>
      <c r="Q49" s="18">
        <v>5.77517879</v>
      </c>
      <c r="R49" s="18"/>
      <c r="S49" s="25">
        <f t="shared" si="11"/>
        <v>5.6640230499999999</v>
      </c>
    </row>
    <row r="50" spans="1:19" x14ac:dyDescent="0.2">
      <c r="A50" s="26"/>
      <c r="B50" s="15"/>
      <c r="C50" s="30"/>
      <c r="D50" s="30"/>
      <c r="E50" s="30"/>
      <c r="F50" s="30"/>
      <c r="G50" s="15"/>
      <c r="H50" s="31"/>
      <c r="I50" s="31"/>
      <c r="J50" s="31"/>
      <c r="K50" s="31"/>
      <c r="L50" s="15"/>
      <c r="M50" s="30"/>
      <c r="N50" s="15"/>
      <c r="O50" s="95"/>
      <c r="P50" s="15"/>
      <c r="Q50" s="28"/>
      <c r="R50" s="32"/>
      <c r="S50" s="96"/>
    </row>
    <row r="51" spans="1:19" x14ac:dyDescent="0.2">
      <c r="A51" s="14" t="s">
        <v>10</v>
      </c>
      <c r="B51" s="15"/>
      <c r="C51" s="24">
        <v>1585.7886900000001</v>
      </c>
      <c r="D51" s="24">
        <v>1849.8447000000001</v>
      </c>
      <c r="E51" s="24">
        <v>1986.8951500000001</v>
      </c>
      <c r="F51" s="24">
        <v>1873.2270900000001</v>
      </c>
      <c r="G51" s="15"/>
      <c r="H51" s="18">
        <v>2.4494727900000002</v>
      </c>
      <c r="I51" s="25">
        <v>2.8436400000000002</v>
      </c>
      <c r="J51" s="25">
        <v>3.0570909999999998</v>
      </c>
      <c r="K51" s="25">
        <v>2.8872625900000002</v>
      </c>
      <c r="L51" s="15"/>
      <c r="M51" s="24">
        <v>1661.1881699999999</v>
      </c>
      <c r="N51" s="24"/>
      <c r="O51" s="24">
        <f>F51</f>
        <v>1873.2270900000001</v>
      </c>
      <c r="P51" s="15"/>
      <c r="Q51" s="25">
        <v>2.61427407</v>
      </c>
      <c r="R51" s="25"/>
      <c r="S51" s="25">
        <f t="shared" si="11"/>
        <v>2.8872625900000002</v>
      </c>
    </row>
    <row r="52" spans="1:19" x14ac:dyDescent="0.2">
      <c r="A52" s="19" t="s">
        <v>226</v>
      </c>
      <c r="B52" s="15"/>
      <c r="C52" s="20">
        <v>557.73342500000001</v>
      </c>
      <c r="D52" s="20">
        <v>905.97517600000003</v>
      </c>
      <c r="E52" s="20">
        <v>896.179754</v>
      </c>
      <c r="F52" s="20">
        <v>772.76616999999999</v>
      </c>
      <c r="G52" s="17"/>
      <c r="H52" s="21">
        <v>22.434972800000001</v>
      </c>
      <c r="I52" s="21">
        <v>34.213564099999999</v>
      </c>
      <c r="J52" s="21">
        <v>35.296563800000001</v>
      </c>
      <c r="K52" s="21">
        <v>30.799767599999999</v>
      </c>
      <c r="L52" s="15"/>
      <c r="M52" s="20">
        <v>687.67167700000005</v>
      </c>
      <c r="N52" s="20"/>
      <c r="O52" s="95">
        <f>F52</f>
        <v>772.76616999999999</v>
      </c>
      <c r="P52" s="15"/>
      <c r="Q52" s="21">
        <v>29.040189099999999</v>
      </c>
      <c r="R52" s="21"/>
      <c r="S52" s="96">
        <f t="shared" si="11"/>
        <v>30.799767599999999</v>
      </c>
    </row>
    <row r="53" spans="1:19" x14ac:dyDescent="0.2">
      <c r="A53" s="22" t="s">
        <v>6</v>
      </c>
      <c r="B53" s="15"/>
      <c r="C53" s="16">
        <v>1002.05888</v>
      </c>
      <c r="D53" s="16">
        <v>918.96151699999996</v>
      </c>
      <c r="E53" s="16">
        <v>1045.14626</v>
      </c>
      <c r="F53" s="16">
        <v>1076.41489</v>
      </c>
      <c r="G53" s="17"/>
      <c r="H53" s="18">
        <v>1.65195417</v>
      </c>
      <c r="I53" s="18">
        <v>1.51244489</v>
      </c>
      <c r="J53" s="18">
        <v>1.7193864699999999</v>
      </c>
      <c r="K53" s="18">
        <v>1.77272261</v>
      </c>
      <c r="L53" s="15"/>
      <c r="M53" s="16">
        <v>948.80184599999995</v>
      </c>
      <c r="N53" s="16"/>
      <c r="O53" s="24">
        <f t="shared" si="10"/>
        <v>1076.41489</v>
      </c>
      <c r="P53" s="15"/>
      <c r="Q53" s="18">
        <v>1.5880591900000001</v>
      </c>
      <c r="R53" s="18"/>
      <c r="S53" s="25">
        <f t="shared" si="11"/>
        <v>1.77272261</v>
      </c>
    </row>
    <row r="54" spans="1:19" x14ac:dyDescent="0.2">
      <c r="A54" s="44"/>
    </row>
  </sheetData>
  <mergeCells count="18">
    <mergeCell ref="A1:S1"/>
    <mergeCell ref="C3:K3"/>
    <mergeCell ref="M3:S3"/>
    <mergeCell ref="C4:F4"/>
    <mergeCell ref="H4:K4"/>
    <mergeCell ref="M4:O4"/>
    <mergeCell ref="Q4:S4"/>
    <mergeCell ref="A36:S36"/>
    <mergeCell ref="A42:S42"/>
    <mergeCell ref="A9:S9"/>
    <mergeCell ref="A15:S15"/>
    <mergeCell ref="A28:S28"/>
    <mergeCell ref="C30:K30"/>
    <mergeCell ref="M30:S30"/>
    <mergeCell ref="C31:F31"/>
    <mergeCell ref="H31:K31"/>
    <mergeCell ref="M31:O31"/>
    <mergeCell ref="Q31:S31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48"/>
  <sheetViews>
    <sheetView showGridLines="0" workbookViewId="0">
      <selection activeCell="R18" sqref="R18"/>
    </sheetView>
  </sheetViews>
  <sheetFormatPr defaultRowHeight="12.75" x14ac:dyDescent="0.2"/>
  <cols>
    <col min="2" max="2" width="7.140625" bestFit="1" customWidth="1"/>
    <col min="3" max="3" width="0.7109375" customWidth="1"/>
    <col min="4" max="4" width="15.7109375" bestFit="1" customWidth="1"/>
    <col min="5" max="5" width="0.7109375" customWidth="1"/>
    <col min="6" max="6" width="11" customWidth="1"/>
    <col min="7" max="7" width="0.7109375" customWidth="1"/>
    <col min="8" max="8" width="10.28515625" customWidth="1"/>
    <col min="9" max="9" width="0.7109375" customWidth="1"/>
    <col min="10" max="10" width="15.7109375" bestFit="1" customWidth="1"/>
    <col min="11" max="11" width="0.7109375" customWidth="1"/>
    <col min="12" max="12" width="11" customWidth="1"/>
    <col min="13" max="13" width="0.7109375" customWidth="1"/>
    <col min="15" max="15" width="0.7109375" customWidth="1"/>
    <col min="16" max="16" width="15.7109375" bestFit="1" customWidth="1"/>
    <col min="17" max="17" width="0.7109375" customWidth="1"/>
    <col min="18" max="18" width="11" customWidth="1"/>
    <col min="19" max="19" width="0.7109375" customWidth="1"/>
  </cols>
  <sheetData>
    <row r="1" spans="1:20" ht="15.75" x14ac:dyDescent="0.25">
      <c r="A1" s="33" t="s">
        <v>12</v>
      </c>
    </row>
    <row r="4" spans="1:20" ht="15.75" x14ac:dyDescent="0.25">
      <c r="D4" s="129" t="s">
        <v>13</v>
      </c>
      <c r="E4" s="129"/>
      <c r="F4" s="129"/>
      <c r="G4" s="129"/>
      <c r="H4" s="129"/>
      <c r="J4" s="129" t="s">
        <v>14</v>
      </c>
      <c r="K4" s="129"/>
      <c r="L4" s="129"/>
      <c r="M4" s="129"/>
      <c r="N4" s="129"/>
      <c r="P4" s="129" t="s">
        <v>15</v>
      </c>
      <c r="Q4" s="129"/>
      <c r="R4" s="129"/>
      <c r="S4" s="129"/>
      <c r="T4" s="129"/>
    </row>
    <row r="6" spans="1:20" x14ac:dyDescent="0.2">
      <c r="B6" t="s">
        <v>16</v>
      </c>
      <c r="D6" s="128" t="s">
        <v>17</v>
      </c>
      <c r="F6" s="128" t="s">
        <v>18</v>
      </c>
      <c r="H6" s="128" t="s">
        <v>19</v>
      </c>
      <c r="J6" s="128" t="s">
        <v>17</v>
      </c>
      <c r="L6" s="128" t="s">
        <v>18</v>
      </c>
      <c r="N6" s="128" t="s">
        <v>19</v>
      </c>
      <c r="P6" s="128" t="s">
        <v>17</v>
      </c>
      <c r="R6" s="128" t="s">
        <v>18</v>
      </c>
      <c r="T6" s="128" t="s">
        <v>19</v>
      </c>
    </row>
    <row r="7" spans="1:20" x14ac:dyDescent="0.2">
      <c r="D7" s="128"/>
      <c r="F7" s="128"/>
      <c r="H7" s="128"/>
      <c r="J7" s="128"/>
      <c r="L7" s="128"/>
      <c r="N7" s="128"/>
      <c r="P7" s="128"/>
      <c r="R7" s="128"/>
      <c r="T7" s="128"/>
    </row>
    <row r="8" spans="1:20" x14ac:dyDescent="0.2">
      <c r="D8" s="34"/>
      <c r="J8" s="34"/>
      <c r="P8" s="34"/>
    </row>
    <row r="9" spans="1:20" x14ac:dyDescent="0.2">
      <c r="B9" s="35" t="s">
        <v>185</v>
      </c>
      <c r="D9" s="36">
        <v>4393</v>
      </c>
      <c r="E9" s="37"/>
      <c r="F9" s="36">
        <v>0</v>
      </c>
      <c r="H9" s="36">
        <f>IF(D9&lt;10,"-",F9/D9*100)</f>
        <v>0</v>
      </c>
      <c r="I9" s="37"/>
      <c r="J9" s="36">
        <v>2729</v>
      </c>
      <c r="L9" s="36">
        <v>0</v>
      </c>
      <c r="M9" s="37"/>
      <c r="N9" s="36">
        <f>IF(J9&lt;10,"-",L9/J9*100)</f>
        <v>0</v>
      </c>
      <c r="P9" s="36">
        <v>1664</v>
      </c>
      <c r="Q9" s="37"/>
      <c r="R9" s="36">
        <v>0</v>
      </c>
      <c r="T9" s="36">
        <f>IF(P9&lt;10,"-",R9/P9*100)</f>
        <v>0</v>
      </c>
    </row>
    <row r="10" spans="1:20" x14ac:dyDescent="0.2">
      <c r="B10" s="38" t="s">
        <v>186</v>
      </c>
      <c r="D10" s="39">
        <v>4239</v>
      </c>
      <c r="F10" s="39">
        <v>0</v>
      </c>
      <c r="H10" s="39">
        <f t="shared" ref="H10:H17" si="0">IF(D10&lt;10,"-",F10/D10*100)</f>
        <v>0</v>
      </c>
      <c r="J10" s="39">
        <v>2622</v>
      </c>
      <c r="L10" s="39">
        <v>0</v>
      </c>
      <c r="N10" s="39">
        <f t="shared" ref="N10:N17" si="1">IF(J10&lt;10,"-",L10/J10*100)</f>
        <v>0</v>
      </c>
      <c r="P10" s="39">
        <v>1617</v>
      </c>
      <c r="R10" s="39">
        <v>0</v>
      </c>
      <c r="T10" s="39">
        <f>IF(P10&lt;10,"-",R10/P10*100)</f>
        <v>0</v>
      </c>
    </row>
    <row r="11" spans="1:20" x14ac:dyDescent="0.2">
      <c r="B11" s="35" t="s">
        <v>187</v>
      </c>
      <c r="D11" s="36">
        <v>4112</v>
      </c>
      <c r="F11" s="36">
        <v>0</v>
      </c>
      <c r="H11" s="36">
        <f t="shared" si="0"/>
        <v>0</v>
      </c>
      <c r="J11" s="36">
        <v>2569</v>
      </c>
      <c r="L11" s="36">
        <v>0</v>
      </c>
      <c r="N11" s="36">
        <f t="shared" si="1"/>
        <v>0</v>
      </c>
      <c r="P11" s="36">
        <v>1543</v>
      </c>
      <c r="R11" s="36">
        <v>0</v>
      </c>
      <c r="T11" s="36">
        <f t="shared" ref="T11:T17" si="2">IF(P11&lt;10,"-",R11/P11*100)</f>
        <v>0</v>
      </c>
    </row>
    <row r="12" spans="1:20" x14ac:dyDescent="0.2">
      <c r="B12" s="38" t="s">
        <v>188</v>
      </c>
      <c r="D12" s="39">
        <v>3759</v>
      </c>
      <c r="F12" s="39">
        <v>346</v>
      </c>
      <c r="H12" s="39">
        <f t="shared" si="0"/>
        <v>9.2045756850226113</v>
      </c>
      <c r="J12" s="39">
        <v>2379</v>
      </c>
      <c r="L12" s="39">
        <v>156</v>
      </c>
      <c r="N12" s="39">
        <f t="shared" si="1"/>
        <v>6.557377049180328</v>
      </c>
      <c r="P12" s="39">
        <v>1380</v>
      </c>
      <c r="R12" s="39">
        <v>190</v>
      </c>
      <c r="T12" s="39">
        <f t="shared" si="2"/>
        <v>13.768115942028986</v>
      </c>
    </row>
    <row r="13" spans="1:20" x14ac:dyDescent="0.2">
      <c r="B13" s="35" t="s">
        <v>189</v>
      </c>
      <c r="D13" s="36">
        <v>3754</v>
      </c>
      <c r="F13" s="36">
        <v>1002</v>
      </c>
      <c r="H13" s="36">
        <f t="shared" si="0"/>
        <v>26.691529035695261</v>
      </c>
      <c r="J13" s="36">
        <v>2441</v>
      </c>
      <c r="L13" s="36">
        <v>522</v>
      </c>
      <c r="N13" s="36">
        <f t="shared" si="1"/>
        <v>21.384678410487506</v>
      </c>
      <c r="P13" s="36">
        <v>1313</v>
      </c>
      <c r="R13" s="36">
        <v>480</v>
      </c>
      <c r="T13" s="36">
        <f t="shared" si="2"/>
        <v>36.557501904036563</v>
      </c>
    </row>
    <row r="14" spans="1:20" x14ac:dyDescent="0.2">
      <c r="B14" s="38" t="s">
        <v>190</v>
      </c>
      <c r="D14" s="39">
        <v>2127</v>
      </c>
      <c r="F14" s="39">
        <v>745</v>
      </c>
      <c r="H14" s="39">
        <f t="shared" si="0"/>
        <v>35.025858015984959</v>
      </c>
      <c r="J14" s="39">
        <v>1359</v>
      </c>
      <c r="L14" s="39">
        <v>405</v>
      </c>
      <c r="N14" s="39">
        <f t="shared" si="1"/>
        <v>29.80132450331126</v>
      </c>
      <c r="P14" s="39">
        <v>768</v>
      </c>
      <c r="R14" s="39">
        <v>340</v>
      </c>
      <c r="T14" s="39">
        <f t="shared" si="2"/>
        <v>44.270833333333329</v>
      </c>
    </row>
    <row r="15" spans="1:20" x14ac:dyDescent="0.2">
      <c r="B15" s="35" t="s">
        <v>193</v>
      </c>
      <c r="D15" s="36">
        <v>51</v>
      </c>
      <c r="F15" s="36">
        <v>0</v>
      </c>
      <c r="H15" s="36">
        <f t="shared" ref="H15" si="3">IF(D15&lt;10,"-",F15/D15*100)</f>
        <v>0</v>
      </c>
      <c r="J15" s="36">
        <v>39</v>
      </c>
      <c r="L15" s="36">
        <v>0</v>
      </c>
      <c r="N15" s="36">
        <f t="shared" ref="N15" si="4">IF(J15&lt;10,"-",L15/J15*100)</f>
        <v>0</v>
      </c>
      <c r="P15" s="36">
        <v>12</v>
      </c>
      <c r="R15" s="36">
        <v>0</v>
      </c>
      <c r="T15" s="36">
        <f t="shared" ref="T15" si="5">IF(P15&lt;10,"-",R15/P15*100)</f>
        <v>0</v>
      </c>
    </row>
    <row r="17" spans="2:20" x14ac:dyDescent="0.2">
      <c r="B17" s="36" t="s">
        <v>20</v>
      </c>
      <c r="D17" s="36">
        <v>1</v>
      </c>
      <c r="F17" s="36">
        <v>0</v>
      </c>
      <c r="H17" s="36" t="str">
        <f t="shared" si="0"/>
        <v>-</v>
      </c>
      <c r="J17" s="36">
        <v>1</v>
      </c>
      <c r="L17" s="36">
        <v>0</v>
      </c>
      <c r="N17" s="36" t="str">
        <f t="shared" si="1"/>
        <v>-</v>
      </c>
      <c r="P17" s="36">
        <v>0</v>
      </c>
      <c r="R17" s="36">
        <v>0</v>
      </c>
      <c r="T17" s="36" t="str">
        <f t="shared" si="2"/>
        <v>-</v>
      </c>
    </row>
    <row r="19" spans="2:20" x14ac:dyDescent="0.2">
      <c r="B19" s="38"/>
      <c r="D19" s="39"/>
      <c r="F19" s="39"/>
    </row>
    <row r="48" spans="4:11" x14ac:dyDescent="0.2">
      <c r="D48" s="51"/>
      <c r="H48" s="64"/>
      <c r="I48" s="64"/>
      <c r="J48" s="64"/>
      <c r="K48" s="64"/>
    </row>
  </sheetData>
  <mergeCells count="12">
    <mergeCell ref="R6:R7"/>
    <mergeCell ref="T6:T7"/>
    <mergeCell ref="D4:H4"/>
    <mergeCell ref="J4:N4"/>
    <mergeCell ref="P4:T4"/>
    <mergeCell ref="D6:D7"/>
    <mergeCell ref="F6:F7"/>
    <mergeCell ref="H6:H7"/>
    <mergeCell ref="J6:J7"/>
    <mergeCell ref="L6:L7"/>
    <mergeCell ref="N6:N7"/>
    <mergeCell ref="P6:P7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C52"/>
  <sheetViews>
    <sheetView showGridLines="0" workbookViewId="0"/>
  </sheetViews>
  <sheetFormatPr defaultRowHeight="12.75" x14ac:dyDescent="0.2"/>
  <cols>
    <col min="1" max="1" width="17.140625" style="44" customWidth="1"/>
    <col min="2" max="2" width="0.7109375" style="40" customWidth="1"/>
    <col min="3" max="4" width="9.7109375" bestFit="1" customWidth="1"/>
    <col min="5" max="5" width="0.7109375" style="40" customWidth="1"/>
    <col min="6" max="7" width="9.7109375" customWidth="1"/>
    <col min="8" max="8" width="0.7109375" style="40" customWidth="1"/>
    <col min="9" max="10" width="9.7109375" customWidth="1"/>
    <col min="11" max="11" width="5.42578125" customWidth="1"/>
    <col min="12" max="12" width="2.42578125" customWidth="1"/>
    <col min="13" max="13" width="5.42578125" customWidth="1"/>
    <col min="14" max="14" width="17.140625" customWidth="1"/>
    <col min="15" max="15" width="0.85546875" customWidth="1"/>
    <col min="16" max="17" width="9.7109375" customWidth="1"/>
    <col min="18" max="18" width="0.7109375" customWidth="1"/>
    <col min="19" max="20" width="9.7109375" customWidth="1"/>
    <col min="21" max="21" width="0.7109375" customWidth="1"/>
    <col min="22" max="23" width="9.7109375" customWidth="1"/>
  </cols>
  <sheetData>
    <row r="1" spans="1:25" s="41" customFormat="1" ht="15.75" customHeight="1" x14ac:dyDescent="0.25">
      <c r="A1" s="33" t="s">
        <v>21</v>
      </c>
      <c r="B1" s="40"/>
      <c r="E1" s="40"/>
      <c r="H1" s="40"/>
      <c r="L1" s="42"/>
      <c r="N1" s="33" t="s">
        <v>21</v>
      </c>
      <c r="O1" s="39"/>
      <c r="R1" s="40"/>
      <c r="U1" s="40"/>
    </row>
    <row r="2" spans="1:25" ht="15.75" customHeight="1" x14ac:dyDescent="0.2">
      <c r="L2" s="43"/>
      <c r="O2" s="39"/>
      <c r="R2" s="40"/>
      <c r="U2" s="40"/>
    </row>
    <row r="3" spans="1:25" ht="15.75" customHeight="1" x14ac:dyDescent="0.25">
      <c r="A3" s="33" t="s">
        <v>22</v>
      </c>
      <c r="L3" s="43"/>
      <c r="N3" s="33" t="s">
        <v>23</v>
      </c>
      <c r="O3" s="39"/>
      <c r="R3" s="40"/>
      <c r="U3" s="40"/>
    </row>
    <row r="4" spans="1:25" ht="15.75" customHeight="1" x14ac:dyDescent="0.2">
      <c r="L4" s="43"/>
      <c r="N4" s="44"/>
      <c r="O4" s="39"/>
      <c r="R4" s="40"/>
      <c r="U4" s="40"/>
    </row>
    <row r="5" spans="1:25" ht="15.75" customHeight="1" x14ac:dyDescent="0.2">
      <c r="L5" s="43"/>
      <c r="N5" s="44"/>
      <c r="O5" s="39"/>
      <c r="R5" s="40"/>
      <c r="U5" s="40"/>
    </row>
    <row r="6" spans="1:25" s="44" customFormat="1" ht="15.75" customHeight="1" x14ac:dyDescent="0.2">
      <c r="B6" s="40"/>
      <c r="C6" s="130" t="s">
        <v>14</v>
      </c>
      <c r="D6" s="131"/>
      <c r="E6" s="40"/>
      <c r="F6" s="130" t="s">
        <v>15</v>
      </c>
      <c r="G6" s="131"/>
      <c r="H6" s="40"/>
      <c r="I6" s="130" t="s">
        <v>13</v>
      </c>
      <c r="J6" s="131"/>
      <c r="L6" s="45"/>
      <c r="O6" s="46"/>
      <c r="P6" s="130" t="s">
        <v>14</v>
      </c>
      <c r="Q6" s="131"/>
      <c r="R6" s="40"/>
      <c r="S6" s="130" t="s">
        <v>15</v>
      </c>
      <c r="T6" s="131"/>
      <c r="U6" s="40"/>
      <c r="V6" s="130" t="s">
        <v>13</v>
      </c>
      <c r="W6" s="131"/>
    </row>
    <row r="7" spans="1:25" s="44" customFormat="1" ht="15.75" customHeight="1" x14ac:dyDescent="0.2">
      <c r="B7" s="40"/>
      <c r="C7" s="47">
        <f>Nøgletalstabeller!$M$5</f>
        <v>2018</v>
      </c>
      <c r="D7" s="47">
        <f>Nøgletalstabeller!$O$5</f>
        <v>2019</v>
      </c>
      <c r="E7" s="40"/>
      <c r="F7" s="47">
        <f>Nøgletalstabeller!$M$5</f>
        <v>2018</v>
      </c>
      <c r="G7" s="47">
        <f>Nøgletalstabeller!$O$5</f>
        <v>2019</v>
      </c>
      <c r="H7" s="40"/>
      <c r="I7" s="47">
        <f>Nøgletalstabeller!$M$5</f>
        <v>2018</v>
      </c>
      <c r="J7" s="47">
        <f>Nøgletalstabeller!$O$5</f>
        <v>2019</v>
      </c>
      <c r="L7" s="45"/>
      <c r="O7" s="48"/>
      <c r="P7" s="47">
        <f>Nøgletalstabeller!$M$5</f>
        <v>2018</v>
      </c>
      <c r="Q7" s="47">
        <f>Nøgletalstabeller!$O$5</f>
        <v>2019</v>
      </c>
      <c r="R7" s="40"/>
      <c r="S7" s="47">
        <f>Nøgletalstabeller!$M$5</f>
        <v>2018</v>
      </c>
      <c r="T7" s="47">
        <f>Nøgletalstabeller!$O$5</f>
        <v>2019</v>
      </c>
      <c r="U7" s="40"/>
      <c r="V7" s="47">
        <f>Nøgletalstabeller!$M$5</f>
        <v>2018</v>
      </c>
      <c r="W7" s="47">
        <f>Nøgletalstabeller!$O$5</f>
        <v>2019</v>
      </c>
    </row>
    <row r="8" spans="1:25" ht="15.75" customHeight="1" x14ac:dyDescent="0.2">
      <c r="C8" s="49"/>
      <c r="D8" s="49"/>
      <c r="F8" s="49"/>
      <c r="G8" s="49"/>
      <c r="I8" s="49"/>
      <c r="J8" s="49"/>
      <c r="L8" s="43"/>
      <c r="N8" s="44"/>
      <c r="O8" s="39"/>
      <c r="P8" s="49"/>
      <c r="Q8" s="49"/>
      <c r="R8" s="40"/>
      <c r="S8" s="49"/>
      <c r="T8" s="49"/>
      <c r="U8" s="40"/>
      <c r="V8" s="49"/>
      <c r="W8" s="49"/>
    </row>
    <row r="9" spans="1:25" ht="15.75" customHeight="1" x14ac:dyDescent="0.2">
      <c r="A9" s="50" t="s">
        <v>229</v>
      </c>
      <c r="C9" s="57">
        <v>22363</v>
      </c>
      <c r="D9" s="57">
        <v>23032</v>
      </c>
      <c r="E9" s="59"/>
      <c r="F9" s="57">
        <v>7761</v>
      </c>
      <c r="G9" s="57">
        <v>8118</v>
      </c>
      <c r="H9" s="59"/>
      <c r="I9" s="57">
        <v>30124</v>
      </c>
      <c r="J9" s="57">
        <f>D9+G9</f>
        <v>31150</v>
      </c>
      <c r="K9" s="51"/>
      <c r="L9" s="43"/>
      <c r="N9" s="50" t="s">
        <v>229</v>
      </c>
      <c r="O9" s="40"/>
      <c r="P9" s="57">
        <v>22430</v>
      </c>
      <c r="Q9" s="57">
        <v>23120</v>
      </c>
      <c r="R9" s="59"/>
      <c r="S9" s="57">
        <v>7778</v>
      </c>
      <c r="T9" s="57">
        <v>8134</v>
      </c>
      <c r="U9" s="59"/>
      <c r="V9" s="57">
        <v>30208</v>
      </c>
      <c r="W9" s="57">
        <f>Q9+T9</f>
        <v>31254</v>
      </c>
      <c r="Y9" s="51"/>
    </row>
    <row r="10" spans="1:25" ht="15.75" customHeight="1" x14ac:dyDescent="0.2">
      <c r="A10" s="52" t="s">
        <v>230</v>
      </c>
      <c r="C10" s="58">
        <v>27300</v>
      </c>
      <c r="D10" s="58">
        <v>27453</v>
      </c>
      <c r="E10" s="59"/>
      <c r="F10" s="58">
        <v>6119</v>
      </c>
      <c r="G10" s="58">
        <v>6276</v>
      </c>
      <c r="H10" s="59"/>
      <c r="I10" s="58">
        <v>33419</v>
      </c>
      <c r="J10" s="58">
        <f>D10+G10</f>
        <v>33729</v>
      </c>
      <c r="K10" s="51"/>
      <c r="L10" s="43"/>
      <c r="N10" s="52" t="s">
        <v>230</v>
      </c>
      <c r="O10" s="40"/>
      <c r="P10" s="58">
        <v>27551</v>
      </c>
      <c r="Q10" s="58">
        <v>27738</v>
      </c>
      <c r="R10" s="59"/>
      <c r="S10" s="58">
        <v>6137</v>
      </c>
      <c r="T10" s="58">
        <v>6296</v>
      </c>
      <c r="U10" s="59"/>
      <c r="V10" s="58">
        <v>33688</v>
      </c>
      <c r="W10" s="58">
        <f t="shared" ref="W10:W11" si="0">Q10+T10</f>
        <v>34034</v>
      </c>
      <c r="Y10" s="51"/>
    </row>
    <row r="11" spans="1:25" ht="15.75" customHeight="1" x14ac:dyDescent="0.2">
      <c r="A11" s="50" t="s">
        <v>231</v>
      </c>
      <c r="C11" s="108">
        <v>8526</v>
      </c>
      <c r="D11" s="57">
        <v>9421</v>
      </c>
      <c r="E11" s="59"/>
      <c r="F11" s="57">
        <v>6799</v>
      </c>
      <c r="G11" s="57">
        <v>7686</v>
      </c>
      <c r="H11" s="59"/>
      <c r="I11" s="108">
        <v>15325</v>
      </c>
      <c r="J11" s="108">
        <f>D11+G11</f>
        <v>17107</v>
      </c>
      <c r="K11" s="51"/>
      <c r="L11" s="43"/>
      <c r="N11" s="50" t="s">
        <v>231</v>
      </c>
      <c r="O11" s="40"/>
      <c r="P11" s="108">
        <v>8532</v>
      </c>
      <c r="Q11" s="57">
        <v>9428</v>
      </c>
      <c r="R11" s="59"/>
      <c r="S11" s="57">
        <v>6804</v>
      </c>
      <c r="T11" s="57">
        <v>7690</v>
      </c>
      <c r="U11" s="59"/>
      <c r="V11" s="108">
        <v>15336</v>
      </c>
      <c r="W11" s="108">
        <f t="shared" si="0"/>
        <v>17118</v>
      </c>
      <c r="Y11" s="51"/>
    </row>
    <row r="12" spans="1:25" ht="15.75" customHeight="1" x14ac:dyDescent="0.2">
      <c r="A12" s="52" t="s">
        <v>26</v>
      </c>
      <c r="C12" s="58">
        <v>12501</v>
      </c>
      <c r="D12" s="58">
        <v>12906</v>
      </c>
      <c r="E12" s="59"/>
      <c r="F12" s="58">
        <v>26153</v>
      </c>
      <c r="G12" s="58">
        <v>27580</v>
      </c>
      <c r="H12" s="59"/>
      <c r="I12" s="58">
        <v>38654</v>
      </c>
      <c r="J12" s="58">
        <f t="shared" ref="J12:J45" si="1">D12+G12</f>
        <v>40486</v>
      </c>
      <c r="K12" s="51"/>
      <c r="L12" s="43"/>
      <c r="N12" s="52" t="s">
        <v>26</v>
      </c>
      <c r="O12" s="40"/>
      <c r="P12" s="58">
        <v>12632</v>
      </c>
      <c r="Q12" s="58">
        <v>13035</v>
      </c>
      <c r="R12" s="59"/>
      <c r="S12" s="58">
        <v>26344</v>
      </c>
      <c r="T12" s="58">
        <v>27774</v>
      </c>
      <c r="U12" s="59"/>
      <c r="V12" s="58">
        <v>38976</v>
      </c>
      <c r="W12" s="58">
        <f t="shared" ref="W12:W45" si="2">Q12+T12</f>
        <v>40809</v>
      </c>
      <c r="Y12" s="51"/>
    </row>
    <row r="13" spans="1:25" ht="15.75" customHeight="1" x14ac:dyDescent="0.2">
      <c r="A13" s="50" t="s">
        <v>27</v>
      </c>
      <c r="C13" s="57">
        <v>7782</v>
      </c>
      <c r="D13" s="57">
        <v>7766</v>
      </c>
      <c r="E13" s="59"/>
      <c r="F13" s="57">
        <v>6986</v>
      </c>
      <c r="G13" s="57">
        <v>7139</v>
      </c>
      <c r="H13" s="59"/>
      <c r="I13" s="57">
        <v>14768</v>
      </c>
      <c r="J13" s="57">
        <f t="shared" si="1"/>
        <v>14905</v>
      </c>
      <c r="K13" s="51"/>
      <c r="L13" s="43"/>
      <c r="N13" s="50" t="s">
        <v>27</v>
      </c>
      <c r="O13" s="40"/>
      <c r="P13" s="57">
        <v>7892</v>
      </c>
      <c r="Q13" s="57">
        <v>7870</v>
      </c>
      <c r="R13" s="59"/>
      <c r="S13" s="57">
        <v>7035</v>
      </c>
      <c r="T13" s="57">
        <v>7192</v>
      </c>
      <c r="U13" s="59"/>
      <c r="V13" s="57">
        <v>14927</v>
      </c>
      <c r="W13" s="57">
        <f t="shared" si="2"/>
        <v>15062</v>
      </c>
      <c r="Y13" s="51"/>
    </row>
    <row r="14" spans="1:25" ht="15.75" customHeight="1" x14ac:dyDescent="0.2">
      <c r="A14" s="52" t="s">
        <v>28</v>
      </c>
      <c r="C14" s="58">
        <v>1278</v>
      </c>
      <c r="D14" s="58">
        <v>1326</v>
      </c>
      <c r="E14" s="59"/>
      <c r="F14" s="58">
        <v>982</v>
      </c>
      <c r="G14" s="58">
        <v>1056</v>
      </c>
      <c r="H14" s="59"/>
      <c r="I14" s="58">
        <v>2260</v>
      </c>
      <c r="J14" s="58">
        <f t="shared" si="1"/>
        <v>2382</v>
      </c>
      <c r="K14" s="51"/>
      <c r="L14" s="43"/>
      <c r="N14" s="52" t="s">
        <v>28</v>
      </c>
      <c r="O14" s="40"/>
      <c r="P14" s="58">
        <v>1281</v>
      </c>
      <c r="Q14" s="58">
        <v>1330</v>
      </c>
      <c r="R14" s="59"/>
      <c r="S14" s="58">
        <v>983</v>
      </c>
      <c r="T14" s="58">
        <v>1059</v>
      </c>
      <c r="U14" s="59"/>
      <c r="V14" s="58">
        <v>2264</v>
      </c>
      <c r="W14" s="58">
        <f t="shared" si="2"/>
        <v>2389</v>
      </c>
      <c r="Y14" s="51"/>
    </row>
    <row r="15" spans="1:25" ht="15.75" customHeight="1" x14ac:dyDescent="0.2">
      <c r="A15" s="50" t="s">
        <v>29</v>
      </c>
      <c r="C15" s="57">
        <v>1154</v>
      </c>
      <c r="D15" s="57">
        <v>1298</v>
      </c>
      <c r="E15" s="59"/>
      <c r="F15" s="57">
        <v>3013</v>
      </c>
      <c r="G15" s="57">
        <v>3476</v>
      </c>
      <c r="H15" s="59"/>
      <c r="I15" s="57">
        <v>4167</v>
      </c>
      <c r="J15" s="57">
        <f t="shared" si="1"/>
        <v>4774</v>
      </c>
      <c r="K15" s="51"/>
      <c r="L15" s="43"/>
      <c r="N15" s="50" t="s">
        <v>29</v>
      </c>
      <c r="O15" s="40"/>
      <c r="P15" s="57">
        <v>1157</v>
      </c>
      <c r="Q15" s="57">
        <v>1300</v>
      </c>
      <c r="R15" s="59"/>
      <c r="S15" s="57">
        <v>3017</v>
      </c>
      <c r="T15" s="57">
        <v>3482</v>
      </c>
      <c r="U15" s="59"/>
      <c r="V15" s="57">
        <v>4174</v>
      </c>
      <c r="W15" s="57">
        <f t="shared" si="2"/>
        <v>4782</v>
      </c>
      <c r="Y15" s="51"/>
    </row>
    <row r="16" spans="1:25" ht="15.75" customHeight="1" x14ac:dyDescent="0.2">
      <c r="A16" s="52" t="s">
        <v>30</v>
      </c>
      <c r="C16" s="58">
        <v>1157</v>
      </c>
      <c r="D16" s="58">
        <v>1129</v>
      </c>
      <c r="E16" s="59"/>
      <c r="F16" s="58">
        <v>2045</v>
      </c>
      <c r="G16" s="58">
        <v>2094</v>
      </c>
      <c r="H16" s="59"/>
      <c r="I16" s="58">
        <v>3202</v>
      </c>
      <c r="J16" s="58">
        <f t="shared" si="1"/>
        <v>3223</v>
      </c>
      <c r="K16" s="51"/>
      <c r="L16" s="43"/>
      <c r="N16" s="52" t="s">
        <v>30</v>
      </c>
      <c r="O16" s="40"/>
      <c r="P16" s="58">
        <v>1174</v>
      </c>
      <c r="Q16" s="58">
        <v>1150</v>
      </c>
      <c r="R16" s="59"/>
      <c r="S16" s="58">
        <v>2075</v>
      </c>
      <c r="T16" s="58">
        <v>2132</v>
      </c>
      <c r="U16" s="59"/>
      <c r="V16" s="58">
        <v>3249</v>
      </c>
      <c r="W16" s="58">
        <f t="shared" si="2"/>
        <v>3282</v>
      </c>
      <c r="Y16" s="51"/>
    </row>
    <row r="17" spans="1:29" ht="15.75" hidden="1" customHeight="1" x14ac:dyDescent="0.2">
      <c r="A17" s="50" t="s">
        <v>31</v>
      </c>
      <c r="C17" s="57">
        <v>1264</v>
      </c>
      <c r="D17" s="57">
        <v>1239</v>
      </c>
      <c r="E17" s="59"/>
      <c r="F17" s="57">
        <v>1164</v>
      </c>
      <c r="G17" s="57">
        <v>1169</v>
      </c>
      <c r="H17" s="59"/>
      <c r="I17" s="57">
        <v>2428</v>
      </c>
      <c r="J17" s="57">
        <f t="shared" si="1"/>
        <v>2408</v>
      </c>
      <c r="K17" s="51"/>
      <c r="L17" s="43"/>
      <c r="N17" s="50" t="s">
        <v>31</v>
      </c>
      <c r="O17" s="40"/>
      <c r="P17" s="57">
        <v>1280</v>
      </c>
      <c r="Q17" s="57">
        <v>1256</v>
      </c>
      <c r="R17" s="59"/>
      <c r="S17" s="57">
        <v>1171</v>
      </c>
      <c r="T17" s="57">
        <v>1179</v>
      </c>
      <c r="U17" s="59"/>
      <c r="V17" s="57">
        <v>2451</v>
      </c>
      <c r="W17" s="57">
        <f t="shared" si="2"/>
        <v>2435</v>
      </c>
      <c r="Y17" s="51"/>
      <c r="AA17" s="51"/>
      <c r="AC17" s="51"/>
    </row>
    <row r="18" spans="1:29" ht="15.75" hidden="1" customHeight="1" x14ac:dyDescent="0.2">
      <c r="A18" s="52" t="s">
        <v>32</v>
      </c>
      <c r="C18" s="58">
        <v>190</v>
      </c>
      <c r="D18" s="58">
        <v>191</v>
      </c>
      <c r="E18" s="59"/>
      <c r="F18" s="58">
        <v>466</v>
      </c>
      <c r="G18" s="58">
        <v>495</v>
      </c>
      <c r="H18" s="59"/>
      <c r="I18" s="58">
        <v>656</v>
      </c>
      <c r="J18" s="58">
        <f t="shared" si="1"/>
        <v>686</v>
      </c>
      <c r="K18" s="51"/>
      <c r="L18" s="43"/>
      <c r="N18" s="52" t="s">
        <v>32</v>
      </c>
      <c r="O18" s="40"/>
      <c r="P18" s="58">
        <v>192</v>
      </c>
      <c r="Q18" s="58">
        <v>193</v>
      </c>
      <c r="R18" s="59"/>
      <c r="S18" s="58">
        <v>469</v>
      </c>
      <c r="T18" s="58">
        <v>498</v>
      </c>
      <c r="U18" s="59"/>
      <c r="V18" s="58">
        <v>661</v>
      </c>
      <c r="W18" s="58">
        <f t="shared" si="2"/>
        <v>691</v>
      </c>
      <c r="Y18" s="51"/>
    </row>
    <row r="19" spans="1:29" ht="15.75" hidden="1" customHeight="1" x14ac:dyDescent="0.2">
      <c r="A19" s="50" t="s">
        <v>33</v>
      </c>
      <c r="C19" s="57">
        <v>126</v>
      </c>
      <c r="D19" s="57">
        <v>123</v>
      </c>
      <c r="E19" s="59"/>
      <c r="F19" s="57">
        <v>210</v>
      </c>
      <c r="G19" s="57">
        <v>207</v>
      </c>
      <c r="H19" s="59"/>
      <c r="I19" s="57">
        <v>336</v>
      </c>
      <c r="J19" s="57">
        <f t="shared" si="1"/>
        <v>330</v>
      </c>
      <c r="K19" s="51"/>
      <c r="L19" s="43"/>
      <c r="N19" s="50" t="s">
        <v>33</v>
      </c>
      <c r="O19" s="40"/>
      <c r="P19" s="57">
        <v>131</v>
      </c>
      <c r="Q19" s="57">
        <v>128</v>
      </c>
      <c r="R19" s="59"/>
      <c r="S19" s="57">
        <v>215</v>
      </c>
      <c r="T19" s="57">
        <v>212</v>
      </c>
      <c r="U19" s="59"/>
      <c r="V19" s="57">
        <v>346</v>
      </c>
      <c r="W19" s="57">
        <f t="shared" si="2"/>
        <v>340</v>
      </c>
      <c r="Y19" s="51"/>
    </row>
    <row r="20" spans="1:29" ht="15.75" hidden="1" customHeight="1" x14ac:dyDescent="0.2">
      <c r="A20" s="52" t="s">
        <v>34</v>
      </c>
      <c r="C20" s="58">
        <v>391</v>
      </c>
      <c r="D20" s="58">
        <v>388</v>
      </c>
      <c r="E20" s="59"/>
      <c r="F20" s="58">
        <v>121</v>
      </c>
      <c r="G20" s="58">
        <v>128</v>
      </c>
      <c r="H20" s="59"/>
      <c r="I20" s="58">
        <v>512</v>
      </c>
      <c r="J20" s="58">
        <f t="shared" si="1"/>
        <v>516</v>
      </c>
      <c r="K20" s="51"/>
      <c r="L20" s="43"/>
      <c r="N20" s="52" t="s">
        <v>34</v>
      </c>
      <c r="O20" s="40"/>
      <c r="P20" s="58">
        <v>394</v>
      </c>
      <c r="Q20" s="58">
        <v>392</v>
      </c>
      <c r="R20" s="59"/>
      <c r="S20" s="58">
        <v>121</v>
      </c>
      <c r="T20" s="58">
        <v>129</v>
      </c>
      <c r="U20" s="59"/>
      <c r="V20" s="58">
        <v>515</v>
      </c>
      <c r="W20" s="58">
        <f t="shared" si="2"/>
        <v>521</v>
      </c>
      <c r="Y20" s="51"/>
    </row>
    <row r="21" spans="1:29" ht="15.75" customHeight="1" x14ac:dyDescent="0.2">
      <c r="A21" s="50" t="s">
        <v>35</v>
      </c>
      <c r="B21" s="51">
        <v>0</v>
      </c>
      <c r="C21" s="57">
        <v>1971</v>
      </c>
      <c r="D21" s="57">
        <v>1941</v>
      </c>
      <c r="E21" s="59"/>
      <c r="F21" s="57">
        <v>1961</v>
      </c>
      <c r="G21" s="57">
        <v>1999</v>
      </c>
      <c r="H21" s="59"/>
      <c r="I21" s="57">
        <v>3932</v>
      </c>
      <c r="J21" s="57">
        <f>D21+G21</f>
        <v>3940</v>
      </c>
      <c r="K21" s="51"/>
      <c r="L21" s="43"/>
      <c r="N21" s="50" t="s">
        <v>35</v>
      </c>
      <c r="O21" s="40"/>
      <c r="P21" s="57">
        <v>1997</v>
      </c>
      <c r="Q21" s="57">
        <v>1969</v>
      </c>
      <c r="R21" s="59"/>
      <c r="S21" s="57">
        <v>1976</v>
      </c>
      <c r="T21" s="57">
        <v>2018</v>
      </c>
      <c r="U21" s="59"/>
      <c r="V21" s="57">
        <v>3973</v>
      </c>
      <c r="W21" s="57">
        <f t="shared" si="2"/>
        <v>3987</v>
      </c>
      <c r="Y21" s="51"/>
    </row>
    <row r="22" spans="1:29" ht="15.75" customHeight="1" x14ac:dyDescent="0.2">
      <c r="A22" s="52" t="s">
        <v>36</v>
      </c>
      <c r="C22" s="58">
        <v>195</v>
      </c>
      <c r="D22" s="58">
        <v>189</v>
      </c>
      <c r="E22" s="59"/>
      <c r="F22" s="58">
        <v>154</v>
      </c>
      <c r="G22" s="58">
        <v>165</v>
      </c>
      <c r="H22" s="59"/>
      <c r="I22" s="58">
        <v>349</v>
      </c>
      <c r="J22" s="58">
        <f t="shared" si="1"/>
        <v>354</v>
      </c>
      <c r="K22" s="51"/>
      <c r="L22" s="43"/>
      <c r="N22" s="52" t="s">
        <v>36</v>
      </c>
      <c r="O22" s="40"/>
      <c r="P22" s="58">
        <v>200</v>
      </c>
      <c r="Q22" s="58">
        <v>192</v>
      </c>
      <c r="R22" s="59"/>
      <c r="S22" s="58">
        <v>154</v>
      </c>
      <c r="T22" s="58">
        <v>165</v>
      </c>
      <c r="U22" s="59"/>
      <c r="V22" s="58">
        <v>354</v>
      </c>
      <c r="W22" s="58">
        <f t="shared" si="2"/>
        <v>357</v>
      </c>
      <c r="Y22" s="51"/>
    </row>
    <row r="23" spans="1:29" ht="15.75" customHeight="1" x14ac:dyDescent="0.2">
      <c r="A23" s="50" t="s">
        <v>37</v>
      </c>
      <c r="C23" s="57">
        <v>39</v>
      </c>
      <c r="D23" s="57">
        <v>51</v>
      </c>
      <c r="E23" s="59"/>
      <c r="F23" s="57">
        <v>322</v>
      </c>
      <c r="G23" s="57">
        <v>351</v>
      </c>
      <c r="H23" s="59"/>
      <c r="I23" s="57">
        <v>361</v>
      </c>
      <c r="J23" s="57">
        <f t="shared" si="1"/>
        <v>402</v>
      </c>
      <c r="K23" s="51"/>
      <c r="L23" s="43"/>
      <c r="N23" s="50" t="s">
        <v>37</v>
      </c>
      <c r="O23" s="40"/>
      <c r="P23" s="57">
        <v>39</v>
      </c>
      <c r="Q23" s="57">
        <v>51</v>
      </c>
      <c r="R23" s="59"/>
      <c r="S23" s="57">
        <v>322</v>
      </c>
      <c r="T23" s="57">
        <v>351</v>
      </c>
      <c r="U23" s="59"/>
      <c r="V23" s="57">
        <v>361</v>
      </c>
      <c r="W23" s="57">
        <f>Q23+T23</f>
        <v>402</v>
      </c>
      <c r="Y23" s="51"/>
    </row>
    <row r="24" spans="1:29" ht="15.75" customHeight="1" x14ac:dyDescent="0.2">
      <c r="A24" s="52" t="s">
        <v>38</v>
      </c>
      <c r="C24" s="58">
        <v>436</v>
      </c>
      <c r="D24" s="58">
        <v>444</v>
      </c>
      <c r="E24" s="59"/>
      <c r="F24" s="58">
        <v>1786</v>
      </c>
      <c r="G24" s="58">
        <v>1862</v>
      </c>
      <c r="H24" s="59"/>
      <c r="I24" s="58">
        <v>2222</v>
      </c>
      <c r="J24" s="58">
        <f t="shared" si="1"/>
        <v>2306</v>
      </c>
      <c r="K24" s="51"/>
      <c r="L24" s="43"/>
      <c r="N24" s="52" t="s">
        <v>38</v>
      </c>
      <c r="O24" s="40"/>
      <c r="P24" s="58">
        <v>437</v>
      </c>
      <c r="Q24" s="58">
        <v>446</v>
      </c>
      <c r="R24" s="59"/>
      <c r="S24" s="58">
        <v>1799</v>
      </c>
      <c r="T24" s="58">
        <v>1874</v>
      </c>
      <c r="U24" s="59"/>
      <c r="V24" s="58">
        <v>2236</v>
      </c>
      <c r="W24" s="58">
        <f t="shared" si="2"/>
        <v>2320</v>
      </c>
      <c r="Y24" s="51"/>
    </row>
    <row r="25" spans="1:29" ht="15.75" customHeight="1" x14ac:dyDescent="0.2">
      <c r="A25" s="50" t="s">
        <v>39</v>
      </c>
      <c r="C25" s="57">
        <v>1346</v>
      </c>
      <c r="D25" s="57">
        <v>1378</v>
      </c>
      <c r="E25" s="59"/>
      <c r="F25" s="57">
        <v>3758</v>
      </c>
      <c r="G25" s="57">
        <v>3884</v>
      </c>
      <c r="H25" s="59"/>
      <c r="I25" s="57">
        <v>5104</v>
      </c>
      <c r="J25" s="57">
        <f t="shared" si="1"/>
        <v>5262</v>
      </c>
      <c r="K25" s="51"/>
      <c r="L25" s="43"/>
      <c r="N25" s="50" t="s">
        <v>39</v>
      </c>
      <c r="O25" s="40"/>
      <c r="P25" s="57">
        <v>1352</v>
      </c>
      <c r="Q25" s="57">
        <v>1385</v>
      </c>
      <c r="R25" s="59"/>
      <c r="S25" s="57">
        <v>3784</v>
      </c>
      <c r="T25" s="57">
        <v>3915</v>
      </c>
      <c r="U25" s="59"/>
      <c r="V25" s="57">
        <v>5136</v>
      </c>
      <c r="W25" s="57">
        <f t="shared" si="2"/>
        <v>5300</v>
      </c>
      <c r="Y25" s="51"/>
    </row>
    <row r="26" spans="1:29" ht="15.75" customHeight="1" x14ac:dyDescent="0.2">
      <c r="A26" s="52" t="s">
        <v>40</v>
      </c>
      <c r="C26" s="58">
        <v>3515</v>
      </c>
      <c r="D26" s="58">
        <v>3526</v>
      </c>
      <c r="E26" s="59"/>
      <c r="F26" s="58">
        <v>7683</v>
      </c>
      <c r="G26" s="58">
        <v>7884</v>
      </c>
      <c r="H26" s="59"/>
      <c r="I26" s="58">
        <v>11198</v>
      </c>
      <c r="J26" s="58">
        <f t="shared" si="1"/>
        <v>11410</v>
      </c>
      <c r="K26" s="51"/>
      <c r="L26" s="43"/>
      <c r="N26" s="52" t="s">
        <v>40</v>
      </c>
      <c r="O26" s="40"/>
      <c r="P26" s="58">
        <v>3523</v>
      </c>
      <c r="Q26" s="58">
        <v>3535</v>
      </c>
      <c r="R26" s="59"/>
      <c r="S26" s="58">
        <v>7710</v>
      </c>
      <c r="T26" s="58">
        <v>7910</v>
      </c>
      <c r="U26" s="59"/>
      <c r="V26" s="58">
        <v>11233</v>
      </c>
      <c r="W26" s="58">
        <f t="shared" si="2"/>
        <v>11445</v>
      </c>
      <c r="Y26" s="51"/>
    </row>
    <row r="27" spans="1:29" ht="15.75" customHeight="1" x14ac:dyDescent="0.2">
      <c r="A27" s="50" t="s">
        <v>41</v>
      </c>
      <c r="C27" s="57">
        <v>311</v>
      </c>
      <c r="D27" s="57">
        <v>309</v>
      </c>
      <c r="E27" s="59"/>
      <c r="F27" s="57">
        <v>1738</v>
      </c>
      <c r="G27" s="57">
        <v>1722</v>
      </c>
      <c r="H27" s="59"/>
      <c r="I27" s="57">
        <v>2049</v>
      </c>
      <c r="J27" s="57">
        <f t="shared" si="1"/>
        <v>2031</v>
      </c>
      <c r="K27" s="51"/>
      <c r="L27" s="43"/>
      <c r="N27" s="50" t="s">
        <v>41</v>
      </c>
      <c r="O27" s="40"/>
      <c r="P27" s="57">
        <v>312</v>
      </c>
      <c r="Q27" s="57">
        <v>310</v>
      </c>
      <c r="R27" s="59"/>
      <c r="S27" s="57">
        <v>1764</v>
      </c>
      <c r="T27" s="57">
        <v>1744</v>
      </c>
      <c r="U27" s="59"/>
      <c r="V27" s="57">
        <v>2076</v>
      </c>
      <c r="W27" s="57">
        <f t="shared" si="2"/>
        <v>2054</v>
      </c>
      <c r="Y27" s="51"/>
    </row>
    <row r="28" spans="1:29" ht="15.75" customHeight="1" x14ac:dyDescent="0.2">
      <c r="A28" s="52" t="s">
        <v>191</v>
      </c>
      <c r="C28" s="58">
        <v>2963</v>
      </c>
      <c r="D28" s="58">
        <v>2998</v>
      </c>
      <c r="E28" s="59"/>
      <c r="F28" s="58">
        <v>3709</v>
      </c>
      <c r="G28" s="58">
        <v>3828</v>
      </c>
      <c r="H28" s="59"/>
      <c r="I28" s="58">
        <v>6672</v>
      </c>
      <c r="J28" s="58">
        <f t="shared" si="1"/>
        <v>6826</v>
      </c>
      <c r="K28" s="51"/>
      <c r="L28" s="43"/>
      <c r="N28" s="52" t="s">
        <v>191</v>
      </c>
      <c r="O28" s="40"/>
      <c r="P28" s="58">
        <v>2997</v>
      </c>
      <c r="Q28" s="58">
        <v>3039</v>
      </c>
      <c r="R28" s="59"/>
      <c r="S28" s="58">
        <v>3745</v>
      </c>
      <c r="T28" s="58">
        <v>3864</v>
      </c>
      <c r="U28" s="59"/>
      <c r="V28" s="58">
        <v>6742</v>
      </c>
      <c r="W28" s="58">
        <f t="shared" si="2"/>
        <v>6903</v>
      </c>
      <c r="Y28" s="51"/>
    </row>
    <row r="29" spans="1:29" ht="15.75" customHeight="1" x14ac:dyDescent="0.2">
      <c r="A29" s="50" t="s">
        <v>43</v>
      </c>
      <c r="C29" s="57">
        <v>616</v>
      </c>
      <c r="D29" s="57">
        <v>603</v>
      </c>
      <c r="E29" s="59"/>
      <c r="F29" s="57">
        <v>244</v>
      </c>
      <c r="G29" s="57">
        <v>250</v>
      </c>
      <c r="H29" s="59"/>
      <c r="I29" s="57">
        <v>860</v>
      </c>
      <c r="J29" s="57">
        <f t="shared" si="1"/>
        <v>853</v>
      </c>
      <c r="K29" s="51"/>
      <c r="L29" s="43"/>
      <c r="N29" s="50" t="s">
        <v>43</v>
      </c>
      <c r="O29" s="40"/>
      <c r="P29" s="57">
        <v>621</v>
      </c>
      <c r="Q29" s="57">
        <v>613</v>
      </c>
      <c r="R29" s="59"/>
      <c r="S29" s="57">
        <v>245</v>
      </c>
      <c r="T29" s="57">
        <v>253</v>
      </c>
      <c r="U29" s="59"/>
      <c r="V29" s="57">
        <v>866</v>
      </c>
      <c r="W29" s="57">
        <f t="shared" si="2"/>
        <v>866</v>
      </c>
      <c r="Y29" s="51"/>
    </row>
    <row r="30" spans="1:29" ht="15.75" customHeight="1" x14ac:dyDescent="0.2">
      <c r="A30" s="52" t="s">
        <v>44</v>
      </c>
      <c r="C30" s="58">
        <v>975</v>
      </c>
      <c r="D30" s="58">
        <v>924</v>
      </c>
      <c r="E30" s="59"/>
      <c r="F30" s="58">
        <v>2722</v>
      </c>
      <c r="G30" s="58">
        <v>2619</v>
      </c>
      <c r="H30" s="59"/>
      <c r="I30" s="58">
        <v>3697</v>
      </c>
      <c r="J30" s="58">
        <f t="shared" si="1"/>
        <v>3543</v>
      </c>
      <c r="K30" s="51"/>
      <c r="L30" s="43"/>
      <c r="N30" s="52" t="s">
        <v>44</v>
      </c>
      <c r="O30" s="40"/>
      <c r="P30" s="58">
        <v>1007</v>
      </c>
      <c r="Q30" s="58">
        <v>960</v>
      </c>
      <c r="R30" s="59"/>
      <c r="S30" s="58">
        <v>2824</v>
      </c>
      <c r="T30" s="58">
        <v>2736</v>
      </c>
      <c r="U30" s="59"/>
      <c r="V30" s="58">
        <v>3831</v>
      </c>
      <c r="W30" s="58">
        <f t="shared" si="2"/>
        <v>3696</v>
      </c>
      <c r="Y30" s="51"/>
    </row>
    <row r="31" spans="1:29" ht="15.75" customHeight="1" x14ac:dyDescent="0.2">
      <c r="A31" s="50" t="s">
        <v>45</v>
      </c>
      <c r="C31" s="57">
        <v>434</v>
      </c>
      <c r="D31" s="57">
        <v>422</v>
      </c>
      <c r="E31" s="59"/>
      <c r="F31" s="57">
        <v>549</v>
      </c>
      <c r="G31" s="57">
        <v>540</v>
      </c>
      <c r="H31" s="59"/>
      <c r="I31" s="57">
        <v>983</v>
      </c>
      <c r="J31" s="57">
        <f t="shared" si="1"/>
        <v>962</v>
      </c>
      <c r="K31" s="51"/>
      <c r="L31" s="43"/>
      <c r="N31" s="50" t="s">
        <v>45</v>
      </c>
      <c r="O31" s="40"/>
      <c r="P31" s="57">
        <v>442</v>
      </c>
      <c r="Q31" s="57">
        <v>429</v>
      </c>
      <c r="R31" s="59"/>
      <c r="S31" s="57">
        <v>562</v>
      </c>
      <c r="T31" s="57">
        <v>551</v>
      </c>
      <c r="U31" s="59"/>
      <c r="V31" s="57">
        <v>1004</v>
      </c>
      <c r="W31" s="57">
        <f t="shared" si="2"/>
        <v>980</v>
      </c>
      <c r="Y31" s="51"/>
    </row>
    <row r="32" spans="1:29" ht="15.75" customHeight="1" x14ac:dyDescent="0.2">
      <c r="A32" s="52" t="s">
        <v>46</v>
      </c>
      <c r="C32" s="58">
        <v>683</v>
      </c>
      <c r="D32" s="58">
        <v>672</v>
      </c>
      <c r="E32" s="59"/>
      <c r="F32" s="58">
        <v>1078</v>
      </c>
      <c r="G32" s="58">
        <v>1082</v>
      </c>
      <c r="H32" s="59"/>
      <c r="I32" s="58">
        <v>1761</v>
      </c>
      <c r="J32" s="58">
        <f t="shared" si="1"/>
        <v>1754</v>
      </c>
      <c r="K32" s="51"/>
      <c r="L32" s="43"/>
      <c r="N32" s="52" t="s">
        <v>46</v>
      </c>
      <c r="O32" s="40"/>
      <c r="P32" s="58">
        <v>693</v>
      </c>
      <c r="Q32" s="58">
        <v>678</v>
      </c>
      <c r="R32" s="59"/>
      <c r="S32" s="58">
        <v>1082</v>
      </c>
      <c r="T32" s="58">
        <v>1087</v>
      </c>
      <c r="U32" s="59"/>
      <c r="V32" s="58">
        <v>1775</v>
      </c>
      <c r="W32" s="58">
        <f t="shared" si="2"/>
        <v>1765</v>
      </c>
      <c r="Y32" s="51"/>
    </row>
    <row r="33" spans="1:25" ht="15.75" customHeight="1" x14ac:dyDescent="0.2">
      <c r="A33" s="50" t="s">
        <v>47</v>
      </c>
      <c r="C33" s="57">
        <v>1386</v>
      </c>
      <c r="D33" s="57">
        <v>1432</v>
      </c>
      <c r="E33" s="59"/>
      <c r="F33" s="57">
        <v>6168</v>
      </c>
      <c r="G33" s="57">
        <v>6468</v>
      </c>
      <c r="H33" s="59"/>
      <c r="I33" s="57">
        <v>7554</v>
      </c>
      <c r="J33" s="57">
        <f t="shared" si="1"/>
        <v>7900</v>
      </c>
      <c r="K33" s="51"/>
      <c r="L33" s="43"/>
      <c r="N33" s="50" t="s">
        <v>47</v>
      </c>
      <c r="O33" s="40"/>
      <c r="P33" s="57">
        <v>1398</v>
      </c>
      <c r="Q33" s="57">
        <v>1447</v>
      </c>
      <c r="R33" s="59"/>
      <c r="S33" s="57">
        <v>6203</v>
      </c>
      <c r="T33" s="57">
        <v>6498</v>
      </c>
      <c r="U33" s="59"/>
      <c r="V33" s="57">
        <v>7601</v>
      </c>
      <c r="W33" s="57">
        <f t="shared" si="2"/>
        <v>7945</v>
      </c>
      <c r="Y33" s="51"/>
    </row>
    <row r="34" spans="1:25" ht="15.75" customHeight="1" x14ac:dyDescent="0.2">
      <c r="A34" s="52" t="s">
        <v>48</v>
      </c>
      <c r="C34" s="58">
        <v>4910</v>
      </c>
      <c r="D34" s="58">
        <v>5022</v>
      </c>
      <c r="E34" s="59"/>
      <c r="F34" s="58">
        <v>9816</v>
      </c>
      <c r="G34" s="58">
        <v>10136</v>
      </c>
      <c r="H34" s="59"/>
      <c r="I34" s="58">
        <v>14726</v>
      </c>
      <c r="J34" s="58">
        <f t="shared" si="1"/>
        <v>15158</v>
      </c>
      <c r="K34" s="51"/>
      <c r="L34" s="43"/>
      <c r="N34" s="52" t="s">
        <v>48</v>
      </c>
      <c r="O34" s="40"/>
      <c r="P34" s="58">
        <v>4942</v>
      </c>
      <c r="Q34" s="58">
        <v>5056</v>
      </c>
      <c r="R34" s="59"/>
      <c r="S34" s="58">
        <v>9859</v>
      </c>
      <c r="T34" s="58">
        <v>10173</v>
      </c>
      <c r="U34" s="59"/>
      <c r="V34" s="58">
        <v>14801</v>
      </c>
      <c r="W34" s="58">
        <f t="shared" si="2"/>
        <v>15229</v>
      </c>
      <c r="Y34" s="51"/>
    </row>
    <row r="35" spans="1:25" ht="15.75" customHeight="1" x14ac:dyDescent="0.2">
      <c r="A35" s="50" t="s">
        <v>49</v>
      </c>
      <c r="C35" s="57">
        <v>5411</v>
      </c>
      <c r="D35" s="57">
        <v>5549</v>
      </c>
      <c r="E35" s="59"/>
      <c r="F35" s="57">
        <v>3387</v>
      </c>
      <c r="G35" s="57">
        <v>3521</v>
      </c>
      <c r="H35" s="59"/>
      <c r="I35" s="57">
        <v>8798</v>
      </c>
      <c r="J35" s="57">
        <f t="shared" si="1"/>
        <v>9070</v>
      </c>
      <c r="K35" s="51"/>
      <c r="L35" s="43"/>
      <c r="N35" s="50" t="s">
        <v>49</v>
      </c>
      <c r="O35" s="40"/>
      <c r="P35" s="57">
        <v>5431</v>
      </c>
      <c r="Q35" s="57">
        <v>5567</v>
      </c>
      <c r="R35" s="59"/>
      <c r="S35" s="57">
        <v>3392</v>
      </c>
      <c r="T35" s="57">
        <v>3526</v>
      </c>
      <c r="U35" s="59"/>
      <c r="V35" s="57">
        <v>8823</v>
      </c>
      <c r="W35" s="57">
        <f t="shared" si="2"/>
        <v>9093</v>
      </c>
      <c r="Y35" s="51"/>
    </row>
    <row r="36" spans="1:25" ht="15.75" customHeight="1" x14ac:dyDescent="0.2">
      <c r="A36" s="52" t="s">
        <v>50</v>
      </c>
      <c r="C36" s="58">
        <v>10349</v>
      </c>
      <c r="D36" s="58">
        <v>10695</v>
      </c>
      <c r="E36" s="59"/>
      <c r="F36" s="58">
        <v>14706</v>
      </c>
      <c r="G36" s="58">
        <v>15486</v>
      </c>
      <c r="H36" s="59"/>
      <c r="I36" s="58">
        <v>25055</v>
      </c>
      <c r="J36" s="58">
        <f t="shared" si="1"/>
        <v>26181</v>
      </c>
      <c r="K36" s="51"/>
      <c r="L36" s="43"/>
      <c r="N36" s="52" t="s">
        <v>50</v>
      </c>
      <c r="O36" s="40"/>
      <c r="P36" s="58">
        <v>10386</v>
      </c>
      <c r="Q36" s="58">
        <v>10743</v>
      </c>
      <c r="R36" s="59"/>
      <c r="S36" s="58">
        <v>14733</v>
      </c>
      <c r="T36" s="58">
        <v>15509</v>
      </c>
      <c r="U36" s="59"/>
      <c r="V36" s="58">
        <v>25119</v>
      </c>
      <c r="W36" s="58">
        <f t="shared" si="2"/>
        <v>26252</v>
      </c>
      <c r="Y36" s="51"/>
    </row>
    <row r="37" spans="1:25" ht="15.75" customHeight="1" x14ac:dyDescent="0.2">
      <c r="A37" s="50" t="s">
        <v>51</v>
      </c>
      <c r="C37" s="57">
        <v>17260</v>
      </c>
      <c r="D37" s="57">
        <v>18066</v>
      </c>
      <c r="E37" s="59"/>
      <c r="F37" s="57">
        <v>16190</v>
      </c>
      <c r="G37" s="57">
        <v>17060</v>
      </c>
      <c r="H37" s="59"/>
      <c r="I37" s="57">
        <v>33450</v>
      </c>
      <c r="J37" s="57">
        <f t="shared" si="1"/>
        <v>35126</v>
      </c>
      <c r="K37" s="51"/>
      <c r="L37" s="43"/>
      <c r="N37" s="50" t="s">
        <v>51</v>
      </c>
      <c r="O37" s="40"/>
      <c r="P37" s="57">
        <v>17304</v>
      </c>
      <c r="Q37" s="57">
        <v>18105</v>
      </c>
      <c r="R37" s="59"/>
      <c r="S37" s="57">
        <v>16196</v>
      </c>
      <c r="T37" s="57">
        <v>17067</v>
      </c>
      <c r="U37" s="59"/>
      <c r="V37" s="57">
        <v>33500</v>
      </c>
      <c r="W37" s="57">
        <f t="shared" si="2"/>
        <v>35172</v>
      </c>
      <c r="Y37" s="51"/>
    </row>
    <row r="38" spans="1:25" ht="15.75" customHeight="1" x14ac:dyDescent="0.2">
      <c r="A38" s="52" t="s">
        <v>52</v>
      </c>
      <c r="C38" s="58">
        <v>3183</v>
      </c>
      <c r="D38" s="58">
        <v>3166</v>
      </c>
      <c r="E38" s="59"/>
      <c r="F38" s="58">
        <v>2551</v>
      </c>
      <c r="G38" s="58">
        <v>2630</v>
      </c>
      <c r="H38" s="59"/>
      <c r="I38" s="58">
        <v>5734</v>
      </c>
      <c r="J38" s="58">
        <f t="shared" si="1"/>
        <v>5796</v>
      </c>
      <c r="K38" s="51"/>
      <c r="L38" s="43"/>
      <c r="N38" s="52" t="s">
        <v>52</v>
      </c>
      <c r="O38" s="40"/>
      <c r="P38" s="58">
        <v>3223</v>
      </c>
      <c r="Q38" s="58">
        <v>3209</v>
      </c>
      <c r="R38" s="59"/>
      <c r="S38" s="58">
        <v>2561</v>
      </c>
      <c r="T38" s="58">
        <v>2636</v>
      </c>
      <c r="U38" s="59"/>
      <c r="V38" s="58">
        <v>5784</v>
      </c>
      <c r="W38" s="58">
        <f t="shared" si="2"/>
        <v>5845</v>
      </c>
      <c r="Y38" s="51"/>
    </row>
    <row r="39" spans="1:25" ht="15.75" customHeight="1" x14ac:dyDescent="0.2">
      <c r="A39" s="50" t="s">
        <v>53</v>
      </c>
      <c r="C39" s="57">
        <v>3031</v>
      </c>
      <c r="D39" s="57">
        <v>2961</v>
      </c>
      <c r="E39" s="59"/>
      <c r="F39" s="57">
        <v>2266</v>
      </c>
      <c r="G39" s="57">
        <v>2366</v>
      </c>
      <c r="H39" s="59"/>
      <c r="I39" s="57">
        <v>5297</v>
      </c>
      <c r="J39" s="57">
        <f t="shared" si="1"/>
        <v>5327</v>
      </c>
      <c r="K39" s="51"/>
      <c r="L39" s="43"/>
      <c r="N39" s="50" t="s">
        <v>53</v>
      </c>
      <c r="O39" s="40"/>
      <c r="P39" s="57">
        <v>3066</v>
      </c>
      <c r="Q39" s="57">
        <v>3002</v>
      </c>
      <c r="R39" s="59"/>
      <c r="S39" s="57">
        <v>2285</v>
      </c>
      <c r="T39" s="57">
        <v>2390</v>
      </c>
      <c r="U39" s="59"/>
      <c r="V39" s="57">
        <v>5351</v>
      </c>
      <c r="W39" s="57">
        <f t="shared" si="2"/>
        <v>5392</v>
      </c>
      <c r="Y39" s="51"/>
    </row>
    <row r="40" spans="1:25" ht="15.75" customHeight="1" x14ac:dyDescent="0.2">
      <c r="A40" s="52" t="s">
        <v>54</v>
      </c>
      <c r="C40" s="58">
        <v>1026</v>
      </c>
      <c r="D40" s="58">
        <v>1065</v>
      </c>
      <c r="E40" s="59"/>
      <c r="F40" s="58">
        <v>6439</v>
      </c>
      <c r="G40" s="58">
        <v>6424</v>
      </c>
      <c r="H40" s="59"/>
      <c r="I40" s="58">
        <v>7465</v>
      </c>
      <c r="J40" s="58">
        <f t="shared" si="1"/>
        <v>7489</v>
      </c>
      <c r="K40" s="51"/>
      <c r="L40" s="43"/>
      <c r="N40" s="52" t="s">
        <v>54</v>
      </c>
      <c r="O40" s="40"/>
      <c r="P40" s="58">
        <v>1031</v>
      </c>
      <c r="Q40" s="58">
        <v>1070</v>
      </c>
      <c r="R40" s="59"/>
      <c r="S40" s="58">
        <v>6577</v>
      </c>
      <c r="T40" s="58">
        <v>6583</v>
      </c>
      <c r="U40" s="59"/>
      <c r="V40" s="58">
        <v>7608</v>
      </c>
      <c r="W40" s="58">
        <f t="shared" si="2"/>
        <v>7653</v>
      </c>
      <c r="Y40" s="51"/>
    </row>
    <row r="41" spans="1:25" ht="15.75" customHeight="1" x14ac:dyDescent="0.2">
      <c r="A41" s="50" t="s">
        <v>55</v>
      </c>
      <c r="C41" s="57">
        <v>2198</v>
      </c>
      <c r="D41" s="57">
        <v>2420</v>
      </c>
      <c r="E41" s="59"/>
      <c r="F41" s="57">
        <v>1741</v>
      </c>
      <c r="G41" s="57">
        <v>1947</v>
      </c>
      <c r="H41" s="59"/>
      <c r="I41" s="57">
        <v>3939</v>
      </c>
      <c r="J41" s="57">
        <f>D41+G41</f>
        <v>4367</v>
      </c>
      <c r="K41" s="51"/>
      <c r="L41" s="43"/>
      <c r="N41" s="50" t="s">
        <v>55</v>
      </c>
      <c r="O41" s="40"/>
      <c r="P41" s="57">
        <v>2198</v>
      </c>
      <c r="Q41" s="57">
        <v>2420</v>
      </c>
      <c r="R41" s="59"/>
      <c r="S41" s="57">
        <v>1741</v>
      </c>
      <c r="T41" s="57">
        <v>1947</v>
      </c>
      <c r="U41" s="59"/>
      <c r="V41" s="57">
        <v>3939</v>
      </c>
      <c r="W41" s="57">
        <f t="shared" si="2"/>
        <v>4367</v>
      </c>
      <c r="Y41" s="51"/>
    </row>
    <row r="42" spans="1:25" ht="15.75" customHeight="1" x14ac:dyDescent="0.2">
      <c r="A42" s="52" t="s">
        <v>56</v>
      </c>
      <c r="C42" s="58">
        <v>550</v>
      </c>
      <c r="D42" s="58">
        <v>583</v>
      </c>
      <c r="E42" s="59"/>
      <c r="F42" s="58">
        <v>607</v>
      </c>
      <c r="G42" s="58">
        <v>653</v>
      </c>
      <c r="H42" s="59"/>
      <c r="I42" s="58">
        <v>1157</v>
      </c>
      <c r="J42" s="58">
        <f t="shared" si="1"/>
        <v>1236</v>
      </c>
      <c r="K42" s="51"/>
      <c r="L42" s="43"/>
      <c r="N42" s="52" t="s">
        <v>56</v>
      </c>
      <c r="O42" s="40"/>
      <c r="P42" s="58">
        <v>551</v>
      </c>
      <c r="Q42" s="58">
        <v>584</v>
      </c>
      <c r="R42" s="59"/>
      <c r="S42" s="58">
        <v>607</v>
      </c>
      <c r="T42" s="58">
        <v>654</v>
      </c>
      <c r="U42" s="59"/>
      <c r="V42" s="58">
        <v>1158</v>
      </c>
      <c r="W42" s="58">
        <f t="shared" si="2"/>
        <v>1238</v>
      </c>
      <c r="Y42" s="51"/>
    </row>
    <row r="43" spans="1:25" ht="15.75" customHeight="1" x14ac:dyDescent="0.2">
      <c r="A43" s="50" t="s">
        <v>57</v>
      </c>
      <c r="C43" s="57">
        <v>1292</v>
      </c>
      <c r="D43" s="57">
        <v>1373</v>
      </c>
      <c r="E43" s="59"/>
      <c r="F43" s="57">
        <v>2121</v>
      </c>
      <c r="G43" s="57">
        <v>2277</v>
      </c>
      <c r="H43" s="59"/>
      <c r="I43" s="57">
        <v>3413</v>
      </c>
      <c r="J43" s="57">
        <f t="shared" si="1"/>
        <v>3650</v>
      </c>
      <c r="K43" s="51"/>
      <c r="L43" s="43"/>
      <c r="N43" s="50" t="s">
        <v>57</v>
      </c>
      <c r="O43" s="40"/>
      <c r="P43" s="57">
        <v>1303</v>
      </c>
      <c r="Q43" s="57">
        <v>1382</v>
      </c>
      <c r="R43" s="59"/>
      <c r="S43" s="57">
        <v>2137</v>
      </c>
      <c r="T43" s="57">
        <v>2297</v>
      </c>
      <c r="U43" s="59"/>
      <c r="V43" s="57">
        <v>3440</v>
      </c>
      <c r="W43" s="57">
        <f t="shared" si="2"/>
        <v>3679</v>
      </c>
      <c r="Y43" s="51"/>
    </row>
    <row r="44" spans="1:25" ht="15.75" customHeight="1" x14ac:dyDescent="0.2">
      <c r="A44" s="52" t="s">
        <v>58</v>
      </c>
      <c r="C44" s="58">
        <v>1321</v>
      </c>
      <c r="D44" s="58">
        <v>1500</v>
      </c>
      <c r="E44" s="59"/>
      <c r="F44" s="58">
        <v>852</v>
      </c>
      <c r="G44" s="58">
        <v>904</v>
      </c>
      <c r="H44" s="59"/>
      <c r="I44" s="58">
        <v>2173</v>
      </c>
      <c r="J44" s="58">
        <f t="shared" si="1"/>
        <v>2404</v>
      </c>
      <c r="K44" s="51"/>
      <c r="L44" s="43"/>
      <c r="N44" s="52" t="s">
        <v>58</v>
      </c>
      <c r="O44" s="40"/>
      <c r="P44" s="58">
        <v>1321</v>
      </c>
      <c r="Q44" s="58">
        <v>1500</v>
      </c>
      <c r="R44" s="59"/>
      <c r="S44" s="58">
        <v>855</v>
      </c>
      <c r="T44" s="58">
        <v>904</v>
      </c>
      <c r="U44" s="59"/>
      <c r="V44" s="58">
        <v>2176</v>
      </c>
      <c r="W44" s="58">
        <f t="shared" si="2"/>
        <v>2404</v>
      </c>
      <c r="Y44" s="51"/>
    </row>
    <row r="45" spans="1:25" ht="15.75" customHeight="1" x14ac:dyDescent="0.2">
      <c r="A45" s="50" t="s">
        <v>59</v>
      </c>
      <c r="C45" s="57">
        <v>10712</v>
      </c>
      <c r="D45" s="57">
        <v>10688</v>
      </c>
      <c r="E45" s="113"/>
      <c r="F45" s="57">
        <v>10443</v>
      </c>
      <c r="G45" s="57">
        <v>10500</v>
      </c>
      <c r="H45" s="113"/>
      <c r="I45" s="57">
        <v>21155</v>
      </c>
      <c r="J45" s="57">
        <f t="shared" si="1"/>
        <v>21188</v>
      </c>
      <c r="L45" s="43"/>
      <c r="N45" s="50" t="s">
        <v>59</v>
      </c>
      <c r="O45" s="40"/>
      <c r="P45" s="57">
        <v>10877</v>
      </c>
      <c r="Q45" s="57">
        <v>10849</v>
      </c>
      <c r="R45" s="113"/>
      <c r="S45" s="57">
        <v>10557</v>
      </c>
      <c r="T45" s="57">
        <v>10626</v>
      </c>
      <c r="U45" s="113"/>
      <c r="V45" s="57">
        <v>21434</v>
      </c>
      <c r="W45" s="57">
        <f t="shared" si="2"/>
        <v>21475</v>
      </c>
    </row>
    <row r="46" spans="1:25" ht="15.75" customHeight="1" x14ac:dyDescent="0.2">
      <c r="A46" s="59"/>
      <c r="K46" s="55"/>
      <c r="L46" s="56"/>
      <c r="M46" s="55"/>
      <c r="N46" s="59"/>
      <c r="O46" s="39"/>
      <c r="R46" s="40"/>
      <c r="U46" s="40"/>
    </row>
    <row r="47" spans="1:25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158174</v>
      </c>
      <c r="D47" s="117">
        <f>SUM(D9:D45)-SUM(D17:D20)</f>
        <v>162308</v>
      </c>
      <c r="E47" s="59"/>
      <c r="F47" s="117">
        <f>SUM(F9:F45)-SUM(F17:F20)</f>
        <v>162849</v>
      </c>
      <c r="G47" s="117">
        <f>SUM(G9:G45)-SUM(G17:G20)</f>
        <v>169983</v>
      </c>
      <c r="H47" s="60">
        <f t="shared" ref="H47:J47" si="3">SUM(H9:H45)-SUM(H17:H20)</f>
        <v>0</v>
      </c>
      <c r="I47" s="117">
        <f t="shared" si="3"/>
        <v>321023</v>
      </c>
      <c r="J47" s="117">
        <f t="shared" si="3"/>
        <v>332291</v>
      </c>
      <c r="L47" s="43"/>
      <c r="N47" s="53" t="s">
        <v>20</v>
      </c>
      <c r="O47" s="40"/>
      <c r="P47" s="117">
        <f>SUM(P9:P45)-SUM(P17:P20)</f>
        <v>159300</v>
      </c>
      <c r="Q47" s="117">
        <f>SUM(Q9:Q45)-SUM(Q17:Q20)</f>
        <v>163512</v>
      </c>
      <c r="R47" s="59"/>
      <c r="S47" s="117">
        <f>SUM(S9:S45)-SUM(S17:S20)</f>
        <v>163843</v>
      </c>
      <c r="T47" s="117">
        <f>SUM(T9:T45)-SUM(T17:T20)</f>
        <v>171037</v>
      </c>
      <c r="U47" s="60"/>
      <c r="V47" s="117">
        <f>SUM(V9:V45)-SUM(V17:V20)</f>
        <v>323143</v>
      </c>
      <c r="W47" s="117">
        <f>SUM(W9:W45)-SUM(W17:W20)</f>
        <v>334549</v>
      </c>
    </row>
    <row r="48" spans="1:25" ht="15.75" customHeight="1" x14ac:dyDescent="0.2">
      <c r="K48" s="55"/>
      <c r="L48" s="56"/>
      <c r="M48" s="55"/>
      <c r="N48" s="44"/>
      <c r="O48" s="39"/>
      <c r="R48" s="40"/>
      <c r="U48" s="40"/>
    </row>
    <row r="49" spans="1:23" s="55" customFormat="1" ht="15.75" customHeight="1" x14ac:dyDescent="0.2">
      <c r="A49" s="35" t="s">
        <v>60</v>
      </c>
      <c r="B49" s="51"/>
      <c r="C49" s="57">
        <v>49663</v>
      </c>
      <c r="D49" s="57">
        <v>50485</v>
      </c>
      <c r="E49" s="59"/>
      <c r="F49" s="57">
        <v>13880</v>
      </c>
      <c r="G49" s="57">
        <v>14394</v>
      </c>
      <c r="H49" s="59"/>
      <c r="I49" s="57">
        <v>63543</v>
      </c>
      <c r="J49" s="57">
        <f>D49+G49</f>
        <v>64879</v>
      </c>
      <c r="L49" s="56"/>
      <c r="N49" s="35" t="s">
        <v>60</v>
      </c>
      <c r="O49" s="51"/>
      <c r="P49" s="57">
        <v>49981</v>
      </c>
      <c r="Q49" s="57">
        <v>50858</v>
      </c>
      <c r="R49" s="59"/>
      <c r="S49" s="57">
        <v>13915</v>
      </c>
      <c r="T49" s="57">
        <v>14430</v>
      </c>
      <c r="U49" s="59"/>
      <c r="V49" s="57">
        <v>63896</v>
      </c>
      <c r="W49" s="57">
        <f>Q49+T49</f>
        <v>65288</v>
      </c>
    </row>
    <row r="50" spans="1:23" ht="15" x14ac:dyDescent="0.2">
      <c r="A50" s="38" t="s">
        <v>61</v>
      </c>
      <c r="C50" s="58">
        <v>23872</v>
      </c>
      <c r="D50" s="58">
        <v>24425</v>
      </c>
      <c r="E50" s="59"/>
      <c r="F50" s="58">
        <v>39179</v>
      </c>
      <c r="G50" s="58">
        <v>41345</v>
      </c>
      <c r="H50" s="59"/>
      <c r="I50" s="58">
        <v>63051</v>
      </c>
      <c r="J50" s="58">
        <f>D50+G50</f>
        <v>65770</v>
      </c>
      <c r="K50" s="41"/>
      <c r="L50" s="42"/>
      <c r="M50" s="41"/>
      <c r="N50" s="38" t="s">
        <v>61</v>
      </c>
      <c r="O50" s="40"/>
      <c r="P50" s="58">
        <v>24136</v>
      </c>
      <c r="Q50" s="58">
        <v>24685</v>
      </c>
      <c r="R50" s="59"/>
      <c r="S50" s="58">
        <v>39454</v>
      </c>
      <c r="T50" s="58">
        <v>41639</v>
      </c>
      <c r="U50" s="59"/>
      <c r="V50" s="58">
        <v>63590</v>
      </c>
      <c r="W50" s="58">
        <f t="shared" ref="W50:W51" si="4">Q50+T50</f>
        <v>66324</v>
      </c>
    </row>
    <row r="51" spans="1:23" x14ac:dyDescent="0.2">
      <c r="A51" s="35" t="s">
        <v>62</v>
      </c>
      <c r="C51" s="57">
        <v>41113</v>
      </c>
      <c r="D51" s="57">
        <v>42498</v>
      </c>
      <c r="E51" s="59"/>
      <c r="F51" s="57">
        <v>46650</v>
      </c>
      <c r="G51" s="57">
        <v>48833</v>
      </c>
      <c r="H51" s="59"/>
      <c r="I51" s="57">
        <v>87763</v>
      </c>
      <c r="J51" s="57">
        <f>D51+G51</f>
        <v>91331</v>
      </c>
      <c r="L51" s="56"/>
      <c r="N51" s="35" t="s">
        <v>62</v>
      </c>
      <c r="O51" s="40"/>
      <c r="P51" s="57">
        <v>41286</v>
      </c>
      <c r="Q51" s="57">
        <v>42680</v>
      </c>
      <c r="R51" s="59"/>
      <c r="S51" s="57">
        <v>46741</v>
      </c>
      <c r="T51" s="57">
        <v>48911</v>
      </c>
      <c r="U51" s="59"/>
      <c r="V51" s="57">
        <v>88027</v>
      </c>
      <c r="W51" s="57">
        <f t="shared" si="4"/>
        <v>91591</v>
      </c>
    </row>
    <row r="52" spans="1:23" x14ac:dyDescent="0.2">
      <c r="A52" s="44" t="s">
        <v>63</v>
      </c>
    </row>
  </sheetData>
  <mergeCells count="6">
    <mergeCell ref="V6:W6"/>
    <mergeCell ref="C6:D6"/>
    <mergeCell ref="F6:G6"/>
    <mergeCell ref="I6:J6"/>
    <mergeCell ref="P6:Q6"/>
    <mergeCell ref="S6:T6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52"/>
  <sheetViews>
    <sheetView showGridLines="0" workbookViewId="0"/>
  </sheetViews>
  <sheetFormatPr defaultRowHeight="12.75" x14ac:dyDescent="0.2"/>
  <cols>
    <col min="1" max="1" width="17.140625" style="44" customWidth="1"/>
    <col min="2" max="2" width="0.7109375" style="40" customWidth="1"/>
    <col min="3" max="3" width="9.7109375" customWidth="1"/>
    <col min="4" max="4" width="9.7109375" style="40" customWidth="1"/>
    <col min="5" max="5" width="0.7109375" style="40" customWidth="1"/>
    <col min="6" max="6" width="9.7109375" customWidth="1"/>
    <col min="7" max="7" width="9.7109375" style="40" customWidth="1"/>
    <col min="8" max="8" width="0.7109375" style="40" customWidth="1"/>
    <col min="9" max="10" width="9.7109375" customWidth="1"/>
  </cols>
  <sheetData>
    <row r="1" spans="1:12" s="41" customFormat="1" ht="15.75" customHeight="1" x14ac:dyDescent="0.25">
      <c r="A1" s="33" t="s">
        <v>21</v>
      </c>
      <c r="B1" s="40"/>
      <c r="C1" s="33"/>
      <c r="D1" s="33"/>
      <c r="E1" s="40"/>
      <c r="F1" s="33"/>
      <c r="G1" s="33"/>
      <c r="H1" s="40"/>
      <c r="I1" s="33"/>
      <c r="J1" s="33"/>
    </row>
    <row r="2" spans="1:12" ht="15.75" customHeight="1" x14ac:dyDescent="0.25">
      <c r="C2" s="33"/>
      <c r="D2" s="33"/>
      <c r="F2" s="33"/>
      <c r="G2" s="33"/>
      <c r="I2" s="33"/>
      <c r="J2" s="33"/>
    </row>
    <row r="3" spans="1:12" ht="15.75" customHeight="1" x14ac:dyDescent="0.25">
      <c r="A3" s="33" t="s">
        <v>198</v>
      </c>
      <c r="C3" s="33"/>
      <c r="D3" s="33"/>
      <c r="F3" s="33"/>
      <c r="G3" s="33"/>
      <c r="I3" s="33"/>
      <c r="J3" s="33"/>
    </row>
    <row r="4" spans="1:12" ht="15.75" customHeight="1" x14ac:dyDescent="0.25">
      <c r="A4" s="41"/>
      <c r="C4" s="33"/>
      <c r="D4" s="33"/>
      <c r="F4" s="33"/>
      <c r="G4" s="33"/>
      <c r="I4" s="33"/>
      <c r="J4" s="33"/>
    </row>
    <row r="5" spans="1:12" ht="15.75" customHeight="1" x14ac:dyDescent="0.2">
      <c r="C5" s="130" t="s">
        <v>14</v>
      </c>
      <c r="D5" s="130"/>
      <c r="F5" s="130" t="s">
        <v>15</v>
      </c>
      <c r="G5" s="130"/>
      <c r="I5" s="130" t="s">
        <v>13</v>
      </c>
      <c r="J5" s="130"/>
    </row>
    <row r="6" spans="1:12" s="44" customFormat="1" ht="15.75" customHeight="1" x14ac:dyDescent="0.2">
      <c r="B6" s="40"/>
      <c r="C6" s="132" t="s">
        <v>197</v>
      </c>
      <c r="D6" s="132" t="s">
        <v>196</v>
      </c>
      <c r="E6" s="40"/>
      <c r="F6" s="132" t="s">
        <v>197</v>
      </c>
      <c r="G6" s="132" t="s">
        <v>196</v>
      </c>
      <c r="H6" s="40"/>
      <c r="I6" s="132" t="s">
        <v>197</v>
      </c>
      <c r="J6" s="132" t="s">
        <v>196</v>
      </c>
    </row>
    <row r="7" spans="1:12" s="44" customFormat="1" ht="15.75" customHeight="1" x14ac:dyDescent="0.2">
      <c r="B7" s="40"/>
      <c r="C7" s="134"/>
      <c r="D7" s="133"/>
      <c r="E7" s="40"/>
      <c r="F7" s="134"/>
      <c r="G7" s="133"/>
      <c r="H7" s="40"/>
      <c r="I7" s="134"/>
      <c r="J7" s="133"/>
    </row>
    <row r="8" spans="1:12" ht="15.75" customHeight="1" x14ac:dyDescent="0.2">
      <c r="C8" s="134"/>
      <c r="D8" s="133"/>
      <c r="F8" s="134"/>
      <c r="G8" s="133"/>
      <c r="I8" s="134"/>
      <c r="J8" s="133"/>
    </row>
    <row r="9" spans="1:12" ht="15.75" customHeight="1" x14ac:dyDescent="0.2">
      <c r="A9" s="50" t="s">
        <v>229</v>
      </c>
      <c r="C9" s="57">
        <v>802</v>
      </c>
      <c r="D9" s="57">
        <v>712.22666000000004</v>
      </c>
      <c r="E9" s="58"/>
      <c r="F9" s="57">
        <v>390</v>
      </c>
      <c r="G9" s="57">
        <v>338.51119999999997</v>
      </c>
      <c r="H9" s="58">
        <v>854</v>
      </c>
      <c r="I9" s="57">
        <f>C9+F9</f>
        <v>1192</v>
      </c>
      <c r="J9" s="57">
        <f>D9+G9</f>
        <v>1050.73786</v>
      </c>
      <c r="L9" s="51"/>
    </row>
    <row r="10" spans="1:12" ht="15.75" customHeight="1" x14ac:dyDescent="0.2">
      <c r="A10" s="52" t="s">
        <v>230</v>
      </c>
      <c r="C10" s="58">
        <v>719</v>
      </c>
      <c r="D10" s="58">
        <v>640.26944000000003</v>
      </c>
      <c r="E10" s="58"/>
      <c r="F10" s="58">
        <v>219</v>
      </c>
      <c r="G10" s="58">
        <v>182.21979999999999</v>
      </c>
      <c r="H10" s="58">
        <v>738</v>
      </c>
      <c r="I10" s="58">
        <f t="shared" ref="I10:J43" si="0">C10+F10</f>
        <v>938</v>
      </c>
      <c r="J10" s="58">
        <f t="shared" si="0"/>
        <v>822.48924</v>
      </c>
      <c r="L10" s="51"/>
    </row>
    <row r="11" spans="1:12" ht="15.75" customHeight="1" x14ac:dyDescent="0.2">
      <c r="A11" s="50" t="s">
        <v>231</v>
      </c>
      <c r="C11" s="57">
        <v>913</v>
      </c>
      <c r="D11" s="57">
        <v>791.84432000000004</v>
      </c>
      <c r="E11" s="58"/>
      <c r="F11" s="57">
        <v>948</v>
      </c>
      <c r="G11" s="57">
        <v>803.77346999999997</v>
      </c>
      <c r="H11" s="58">
        <v>2239</v>
      </c>
      <c r="I11" s="57">
        <f t="shared" si="0"/>
        <v>1861</v>
      </c>
      <c r="J11" s="57">
        <f t="shared" si="0"/>
        <v>1595.61779</v>
      </c>
      <c r="L11" s="51"/>
    </row>
    <row r="12" spans="1:12" ht="15.75" customHeight="1" x14ac:dyDescent="0.2">
      <c r="A12" s="52" t="s">
        <v>26</v>
      </c>
      <c r="C12" s="58">
        <v>1299</v>
      </c>
      <c r="D12" s="58">
        <v>1118.6845900000001</v>
      </c>
      <c r="E12" s="58"/>
      <c r="F12" s="58">
        <v>3009</v>
      </c>
      <c r="G12" s="58">
        <v>2556.2321499999998</v>
      </c>
      <c r="H12" s="58">
        <v>550</v>
      </c>
      <c r="I12" s="58">
        <f t="shared" si="0"/>
        <v>4308</v>
      </c>
      <c r="J12" s="58">
        <f t="shared" si="0"/>
        <v>3674.9167399999997</v>
      </c>
      <c r="L12" s="51"/>
    </row>
    <row r="13" spans="1:12" ht="15.75" customHeight="1" x14ac:dyDescent="0.2">
      <c r="A13" s="50" t="s">
        <v>27</v>
      </c>
      <c r="C13" s="57">
        <v>270</v>
      </c>
      <c r="D13" s="57">
        <v>229.65197000000001</v>
      </c>
      <c r="E13" s="58"/>
      <c r="F13" s="57">
        <v>343</v>
      </c>
      <c r="G13" s="57">
        <v>289.83283999999998</v>
      </c>
      <c r="H13" s="58">
        <v>91</v>
      </c>
      <c r="I13" s="57">
        <f t="shared" si="0"/>
        <v>613</v>
      </c>
      <c r="J13" s="57">
        <f t="shared" si="0"/>
        <v>519.48480999999992</v>
      </c>
      <c r="L13" s="51"/>
    </row>
    <row r="14" spans="1:12" ht="15.75" customHeight="1" x14ac:dyDescent="0.2">
      <c r="A14" s="52" t="s">
        <v>28</v>
      </c>
      <c r="C14" s="58">
        <v>50</v>
      </c>
      <c r="D14" s="58">
        <v>42.267200000000003</v>
      </c>
      <c r="E14" s="58"/>
      <c r="F14" s="58">
        <v>63</v>
      </c>
      <c r="G14" s="58">
        <v>53.728560000000002</v>
      </c>
      <c r="H14" s="58">
        <v>349</v>
      </c>
      <c r="I14" s="58">
        <f t="shared" si="0"/>
        <v>113</v>
      </c>
      <c r="J14" s="58">
        <f t="shared" si="0"/>
        <v>95.995760000000004</v>
      </c>
      <c r="L14" s="51"/>
    </row>
    <row r="15" spans="1:12" ht="15.75" customHeight="1" x14ac:dyDescent="0.2">
      <c r="A15" s="50" t="s">
        <v>29</v>
      </c>
      <c r="C15" s="57">
        <v>201</v>
      </c>
      <c r="D15" s="57">
        <v>179.39812000000001</v>
      </c>
      <c r="E15" s="58"/>
      <c r="F15" s="57">
        <v>526</v>
      </c>
      <c r="G15" s="57">
        <v>444.88866999999999</v>
      </c>
      <c r="H15" s="58">
        <v>204</v>
      </c>
      <c r="I15" s="57">
        <f t="shared" si="0"/>
        <v>727</v>
      </c>
      <c r="J15" s="57">
        <f t="shared" si="0"/>
        <v>624.28679</v>
      </c>
      <c r="L15" s="51"/>
    </row>
    <row r="16" spans="1:12" ht="15.75" customHeight="1" x14ac:dyDescent="0.2">
      <c r="A16" s="52" t="s">
        <v>30</v>
      </c>
      <c r="C16" s="58">
        <v>94</v>
      </c>
      <c r="D16" s="58">
        <v>82.063239999999993</v>
      </c>
      <c r="E16" s="58"/>
      <c r="F16" s="58">
        <v>181</v>
      </c>
      <c r="G16" s="58">
        <v>153.88449</v>
      </c>
      <c r="H16" s="58">
        <v>66</v>
      </c>
      <c r="I16" s="58">
        <f t="shared" si="0"/>
        <v>275</v>
      </c>
      <c r="J16" s="58">
        <f t="shared" si="0"/>
        <v>235.94772999999998</v>
      </c>
      <c r="L16" s="51"/>
    </row>
    <row r="17" spans="1:12" ht="15.75" hidden="1" customHeight="1" x14ac:dyDescent="0.2">
      <c r="A17" s="50" t="s">
        <v>31</v>
      </c>
      <c r="C17" s="57">
        <v>36</v>
      </c>
      <c r="D17" s="57">
        <v>28.292269999999998</v>
      </c>
      <c r="E17" s="58"/>
      <c r="F17" s="57">
        <v>66</v>
      </c>
      <c r="G17" s="57">
        <v>53.904449999999997</v>
      </c>
      <c r="H17" s="58">
        <v>40</v>
      </c>
      <c r="I17" s="57">
        <f>C17+F17</f>
        <v>102</v>
      </c>
      <c r="J17" s="57">
        <f t="shared" si="0"/>
        <v>82.196719999999999</v>
      </c>
      <c r="L17" s="51"/>
    </row>
    <row r="18" spans="1:12" ht="15.75" hidden="1" customHeight="1" x14ac:dyDescent="0.2">
      <c r="A18" s="52" t="s">
        <v>32</v>
      </c>
      <c r="C18" s="58">
        <v>12</v>
      </c>
      <c r="D18" s="58">
        <v>10.736610000000001</v>
      </c>
      <c r="E18" s="58"/>
      <c r="F18" s="58">
        <v>46</v>
      </c>
      <c r="G18" s="58">
        <v>39.015779999999999</v>
      </c>
      <c r="H18" s="58">
        <v>16</v>
      </c>
      <c r="I18" s="58">
        <f t="shared" si="0"/>
        <v>58</v>
      </c>
      <c r="J18" s="58">
        <f t="shared" si="0"/>
        <v>49.752389999999998</v>
      </c>
      <c r="L18" s="51"/>
    </row>
    <row r="19" spans="1:12" ht="15.75" hidden="1" customHeight="1" x14ac:dyDescent="0.2">
      <c r="A19" s="50" t="s">
        <v>33</v>
      </c>
      <c r="C19" s="57">
        <v>0</v>
      </c>
      <c r="D19" s="57">
        <v>0</v>
      </c>
      <c r="E19" s="58"/>
      <c r="F19" s="57">
        <v>5</v>
      </c>
      <c r="G19" s="57">
        <v>4.61111</v>
      </c>
      <c r="H19" s="58">
        <v>14</v>
      </c>
      <c r="I19" s="57">
        <f t="shared" si="0"/>
        <v>5</v>
      </c>
      <c r="J19" s="57">
        <f t="shared" si="0"/>
        <v>4.61111</v>
      </c>
      <c r="L19" s="51"/>
    </row>
    <row r="20" spans="1:12" ht="15.75" hidden="1" customHeight="1" x14ac:dyDescent="0.2">
      <c r="A20" s="52" t="s">
        <v>34</v>
      </c>
      <c r="C20" s="58">
        <v>9</v>
      </c>
      <c r="D20" s="58">
        <v>8.3983000000000008</v>
      </c>
      <c r="E20" s="58">
        <v>83</v>
      </c>
      <c r="F20" s="58">
        <v>7</v>
      </c>
      <c r="G20" s="58">
        <v>6.4448299999999996</v>
      </c>
      <c r="H20" s="58">
        <v>136</v>
      </c>
      <c r="I20" s="58">
        <f t="shared" si="0"/>
        <v>16</v>
      </c>
      <c r="J20" s="58">
        <f t="shared" si="0"/>
        <v>14.84313</v>
      </c>
      <c r="L20" s="51"/>
    </row>
    <row r="21" spans="1:12" ht="15.75" customHeight="1" x14ac:dyDescent="0.2">
      <c r="A21" s="50" t="s">
        <v>35</v>
      </c>
      <c r="B21" s="57">
        <v>0</v>
      </c>
      <c r="C21" s="57">
        <v>57</v>
      </c>
      <c r="D21" s="57">
        <v>47.42718</v>
      </c>
      <c r="E21" s="58"/>
      <c r="F21" s="57">
        <v>124</v>
      </c>
      <c r="G21" s="57">
        <v>103.97617</v>
      </c>
      <c r="H21" s="58"/>
      <c r="I21" s="57">
        <f>C21+F21</f>
        <v>181</v>
      </c>
      <c r="J21" s="57">
        <f>D21+G21</f>
        <v>151.40334999999999</v>
      </c>
      <c r="L21" s="51"/>
    </row>
    <row r="22" spans="1:12" ht="15.75" customHeight="1" x14ac:dyDescent="0.2">
      <c r="A22" s="52" t="s">
        <v>36</v>
      </c>
      <c r="C22" s="58">
        <v>4</v>
      </c>
      <c r="D22" s="58">
        <v>3.8607900000000002</v>
      </c>
      <c r="E22" s="58"/>
      <c r="F22" s="58">
        <v>10</v>
      </c>
      <c r="G22" s="58">
        <v>8.47377</v>
      </c>
      <c r="H22" s="58">
        <v>17</v>
      </c>
      <c r="I22" s="58">
        <f t="shared" si="0"/>
        <v>14</v>
      </c>
      <c r="J22" s="58">
        <f t="shared" si="0"/>
        <v>12.33456</v>
      </c>
      <c r="L22" s="51"/>
    </row>
    <row r="23" spans="1:12" ht="15.75" customHeight="1" x14ac:dyDescent="0.2">
      <c r="A23" s="50" t="s">
        <v>37</v>
      </c>
      <c r="C23" s="57">
        <v>6</v>
      </c>
      <c r="D23" s="57">
        <v>4.4620499999999996</v>
      </c>
      <c r="E23" s="58"/>
      <c r="F23" s="57">
        <v>47</v>
      </c>
      <c r="G23" s="57">
        <v>41.06156</v>
      </c>
      <c r="H23" s="58">
        <v>110</v>
      </c>
      <c r="I23" s="57">
        <f t="shared" si="0"/>
        <v>53</v>
      </c>
      <c r="J23" s="57">
        <f t="shared" si="0"/>
        <v>45.523609999999998</v>
      </c>
      <c r="L23" s="51"/>
    </row>
    <row r="24" spans="1:12" ht="15.75" customHeight="1" x14ac:dyDescent="0.2">
      <c r="A24" s="52" t="s">
        <v>38</v>
      </c>
      <c r="C24" s="58">
        <v>14</v>
      </c>
      <c r="D24" s="58">
        <v>12.28154</v>
      </c>
      <c r="E24" s="58"/>
      <c r="F24" s="58">
        <v>68</v>
      </c>
      <c r="G24" s="58">
        <v>50.667369999999998</v>
      </c>
      <c r="H24" s="58">
        <v>143</v>
      </c>
      <c r="I24" s="58">
        <f t="shared" si="0"/>
        <v>82</v>
      </c>
      <c r="J24" s="58">
        <f t="shared" si="0"/>
        <v>62.948909999999998</v>
      </c>
      <c r="L24" s="51"/>
    </row>
    <row r="25" spans="1:12" ht="15.75" customHeight="1" x14ac:dyDescent="0.2">
      <c r="A25" s="50" t="s">
        <v>39</v>
      </c>
      <c r="C25" s="57">
        <v>71</v>
      </c>
      <c r="D25" s="57">
        <v>60.217680000000001</v>
      </c>
      <c r="E25" s="58"/>
      <c r="F25" s="57">
        <v>181</v>
      </c>
      <c r="G25" s="57">
        <v>148.40703999999999</v>
      </c>
      <c r="H25" s="58">
        <v>66</v>
      </c>
      <c r="I25" s="57">
        <f t="shared" si="0"/>
        <v>252</v>
      </c>
      <c r="J25" s="57">
        <f t="shared" si="0"/>
        <v>208.62472</v>
      </c>
      <c r="L25" s="51"/>
    </row>
    <row r="26" spans="1:12" ht="15.75" customHeight="1" x14ac:dyDescent="0.2">
      <c r="A26" s="52" t="s">
        <v>40</v>
      </c>
      <c r="C26" s="58">
        <v>72</v>
      </c>
      <c r="D26" s="58">
        <v>59.433669999999999</v>
      </c>
      <c r="E26" s="58"/>
      <c r="F26" s="58">
        <v>177</v>
      </c>
      <c r="G26" s="58">
        <v>145.30905000000001</v>
      </c>
      <c r="H26" s="58">
        <v>55</v>
      </c>
      <c r="I26" s="58">
        <f t="shared" si="0"/>
        <v>249</v>
      </c>
      <c r="J26" s="58">
        <f t="shared" si="0"/>
        <v>204.74272000000002</v>
      </c>
      <c r="L26" s="51"/>
    </row>
    <row r="27" spans="1:12" ht="15.75" customHeight="1" x14ac:dyDescent="0.2">
      <c r="A27" s="50" t="s">
        <v>41</v>
      </c>
      <c r="C27" s="57">
        <v>9</v>
      </c>
      <c r="D27" s="57">
        <v>7.3897599999999999</v>
      </c>
      <c r="E27" s="58"/>
      <c r="F27" s="57">
        <v>32</v>
      </c>
      <c r="G27" s="57">
        <v>23.984909999999999</v>
      </c>
      <c r="H27" s="58">
        <v>345</v>
      </c>
      <c r="I27" s="57">
        <f t="shared" si="0"/>
        <v>41</v>
      </c>
      <c r="J27" s="57">
        <f t="shared" si="0"/>
        <v>31.374669999999998</v>
      </c>
      <c r="L27" s="51"/>
    </row>
    <row r="28" spans="1:12" ht="15.75" customHeight="1" x14ac:dyDescent="0.2">
      <c r="A28" s="52" t="s">
        <v>191</v>
      </c>
      <c r="C28" s="58">
        <v>247</v>
      </c>
      <c r="D28" s="58">
        <v>217.98728</v>
      </c>
      <c r="E28" s="58"/>
      <c r="F28" s="58">
        <v>369</v>
      </c>
      <c r="G28" s="58">
        <v>321.69213000000002</v>
      </c>
      <c r="H28" s="58">
        <v>7</v>
      </c>
      <c r="I28" s="58">
        <f t="shared" si="0"/>
        <v>616</v>
      </c>
      <c r="J28" s="58">
        <f t="shared" si="0"/>
        <v>539.67940999999996</v>
      </c>
      <c r="L28" s="51"/>
    </row>
    <row r="29" spans="1:12" ht="15.75" customHeight="1" x14ac:dyDescent="0.2">
      <c r="A29" s="50" t="s">
        <v>43</v>
      </c>
      <c r="C29" s="57">
        <v>7</v>
      </c>
      <c r="D29" s="57">
        <v>4.8755699999999997</v>
      </c>
      <c r="E29" s="58"/>
      <c r="F29" s="57">
        <v>6</v>
      </c>
      <c r="G29" s="57">
        <v>4.7526999999999999</v>
      </c>
      <c r="H29" s="58">
        <v>276</v>
      </c>
      <c r="I29" s="57">
        <f t="shared" si="0"/>
        <v>13</v>
      </c>
      <c r="J29" s="57">
        <f t="shared" si="0"/>
        <v>9.6282700000000006</v>
      </c>
      <c r="L29" s="51"/>
    </row>
    <row r="30" spans="1:12" ht="15.75" customHeight="1" x14ac:dyDescent="0.2">
      <c r="A30" s="52" t="s">
        <v>44</v>
      </c>
      <c r="C30" s="58">
        <v>44</v>
      </c>
      <c r="D30" s="58">
        <v>36.66001</v>
      </c>
      <c r="E30" s="58"/>
      <c r="F30" s="58">
        <v>118</v>
      </c>
      <c r="G30" s="58">
        <v>103.64498</v>
      </c>
      <c r="H30" s="58">
        <v>32</v>
      </c>
      <c r="I30" s="58">
        <f t="shared" si="0"/>
        <v>162</v>
      </c>
      <c r="J30" s="58">
        <f t="shared" si="0"/>
        <v>140.30499</v>
      </c>
      <c r="L30" s="51"/>
    </row>
    <row r="31" spans="1:12" ht="15.75" customHeight="1" x14ac:dyDescent="0.2">
      <c r="A31" s="50" t="s">
        <v>45</v>
      </c>
      <c r="C31" s="57">
        <v>11</v>
      </c>
      <c r="D31" s="57">
        <v>9.7280599999999993</v>
      </c>
      <c r="E31" s="58"/>
      <c r="F31" s="57">
        <v>14</v>
      </c>
      <c r="G31" s="57">
        <v>11.320399999999999</v>
      </c>
      <c r="H31" s="58">
        <v>59</v>
      </c>
      <c r="I31" s="57">
        <f t="shared" si="0"/>
        <v>25</v>
      </c>
      <c r="J31" s="57">
        <f t="shared" si="0"/>
        <v>21.048459999999999</v>
      </c>
      <c r="L31" s="51"/>
    </row>
    <row r="32" spans="1:12" ht="15.75" customHeight="1" x14ac:dyDescent="0.2">
      <c r="A32" s="52" t="s">
        <v>46</v>
      </c>
      <c r="C32" s="58">
        <v>28</v>
      </c>
      <c r="D32" s="58">
        <v>23.737290000000002</v>
      </c>
      <c r="E32" s="58"/>
      <c r="F32" s="58">
        <v>39</v>
      </c>
      <c r="G32" s="58">
        <v>28.945920000000001</v>
      </c>
      <c r="H32" s="58">
        <v>279</v>
      </c>
      <c r="I32" s="58">
        <f t="shared" si="0"/>
        <v>67</v>
      </c>
      <c r="J32" s="58">
        <f t="shared" si="0"/>
        <v>52.683210000000003</v>
      </c>
      <c r="L32" s="51"/>
    </row>
    <row r="33" spans="1:12" ht="15.75" customHeight="1" x14ac:dyDescent="0.2">
      <c r="A33" s="50" t="s">
        <v>47</v>
      </c>
      <c r="C33" s="57">
        <v>117</v>
      </c>
      <c r="D33" s="57">
        <v>105.06019000000001</v>
      </c>
      <c r="E33" s="58"/>
      <c r="F33" s="57">
        <v>462</v>
      </c>
      <c r="G33" s="57">
        <v>397.78206999999998</v>
      </c>
      <c r="H33" s="58">
        <v>372</v>
      </c>
      <c r="I33" s="57">
        <f t="shared" si="0"/>
        <v>579</v>
      </c>
      <c r="J33" s="57">
        <f t="shared" si="0"/>
        <v>502.84226000000001</v>
      </c>
      <c r="L33" s="51"/>
    </row>
    <row r="34" spans="1:12" ht="15.75" customHeight="1" x14ac:dyDescent="0.2">
      <c r="A34" s="52" t="s">
        <v>48</v>
      </c>
      <c r="C34" s="58">
        <v>134</v>
      </c>
      <c r="D34" s="58">
        <v>113.15661</v>
      </c>
      <c r="E34" s="58"/>
      <c r="F34" s="58">
        <v>273</v>
      </c>
      <c r="G34" s="58">
        <v>234.16453999999999</v>
      </c>
      <c r="H34" s="58">
        <v>263</v>
      </c>
      <c r="I34" s="58">
        <f t="shared" si="0"/>
        <v>407</v>
      </c>
      <c r="J34" s="58">
        <f t="shared" si="0"/>
        <v>347.32114999999999</v>
      </c>
      <c r="L34" s="51"/>
    </row>
    <row r="35" spans="1:12" ht="15.75" customHeight="1" x14ac:dyDescent="0.2">
      <c r="A35" s="50" t="s">
        <v>49</v>
      </c>
      <c r="C35" s="57">
        <v>173</v>
      </c>
      <c r="D35" s="57">
        <v>148.17938000000001</v>
      </c>
      <c r="E35" s="58"/>
      <c r="F35" s="57">
        <v>99</v>
      </c>
      <c r="G35" s="57">
        <v>79.156120000000001</v>
      </c>
      <c r="H35" s="58">
        <v>1004</v>
      </c>
      <c r="I35" s="57">
        <f t="shared" si="0"/>
        <v>272</v>
      </c>
      <c r="J35" s="57">
        <f t="shared" si="0"/>
        <v>227.33550000000002</v>
      </c>
      <c r="L35" s="51"/>
    </row>
    <row r="36" spans="1:12" ht="15.75" customHeight="1" x14ac:dyDescent="0.2">
      <c r="A36" s="52" t="s">
        <v>50</v>
      </c>
      <c r="C36" s="58">
        <v>667</v>
      </c>
      <c r="D36" s="58">
        <v>577.85941000000003</v>
      </c>
      <c r="E36" s="58"/>
      <c r="F36" s="58">
        <v>1152</v>
      </c>
      <c r="G36" s="58">
        <v>997.08414000000005</v>
      </c>
      <c r="H36" s="58">
        <v>1657</v>
      </c>
      <c r="I36" s="58">
        <f t="shared" si="0"/>
        <v>1819</v>
      </c>
      <c r="J36" s="58">
        <f t="shared" si="0"/>
        <v>1574.94355</v>
      </c>
      <c r="L36" s="51"/>
    </row>
    <row r="37" spans="1:12" ht="15.75" customHeight="1" x14ac:dyDescent="0.2">
      <c r="A37" s="50" t="s">
        <v>51</v>
      </c>
      <c r="C37" s="57">
        <v>948</v>
      </c>
      <c r="D37" s="57">
        <v>837.77272000000005</v>
      </c>
      <c r="E37" s="58"/>
      <c r="F37" s="57">
        <v>1035</v>
      </c>
      <c r="G37" s="57">
        <v>884.27679999999998</v>
      </c>
      <c r="H37" s="58">
        <v>333</v>
      </c>
      <c r="I37" s="57">
        <f t="shared" si="0"/>
        <v>1983</v>
      </c>
      <c r="J37" s="57">
        <f t="shared" si="0"/>
        <v>1722.04952</v>
      </c>
      <c r="L37" s="51"/>
    </row>
    <row r="38" spans="1:12" ht="15.75" customHeight="1" x14ac:dyDescent="0.2">
      <c r="A38" s="52" t="s">
        <v>52</v>
      </c>
      <c r="C38" s="58">
        <v>212</v>
      </c>
      <c r="D38" s="58">
        <v>183.36930000000001</v>
      </c>
      <c r="E38" s="58"/>
      <c r="F38" s="58">
        <v>199</v>
      </c>
      <c r="G38" s="58">
        <v>166.38807</v>
      </c>
      <c r="H38" s="58">
        <v>272</v>
      </c>
      <c r="I38" s="58">
        <f t="shared" si="0"/>
        <v>411</v>
      </c>
      <c r="J38" s="58">
        <f t="shared" si="0"/>
        <v>349.75737000000004</v>
      </c>
      <c r="L38" s="51"/>
    </row>
    <row r="39" spans="1:12" ht="15.75" customHeight="1" x14ac:dyDescent="0.2">
      <c r="A39" s="50" t="s">
        <v>53</v>
      </c>
      <c r="C39" s="57">
        <v>205</v>
      </c>
      <c r="D39" s="57">
        <v>181.31978000000001</v>
      </c>
      <c r="E39" s="58"/>
      <c r="F39" s="57">
        <v>239</v>
      </c>
      <c r="G39" s="57">
        <v>202.48238000000001</v>
      </c>
      <c r="H39" s="58">
        <v>457</v>
      </c>
      <c r="I39" s="57">
        <f t="shared" si="0"/>
        <v>444</v>
      </c>
      <c r="J39" s="57">
        <f t="shared" si="0"/>
        <v>383.80216000000001</v>
      </c>
      <c r="L39" s="51"/>
    </row>
    <row r="40" spans="1:12" ht="15.75" customHeight="1" x14ac:dyDescent="0.2">
      <c r="A40" s="52" t="s">
        <v>54</v>
      </c>
      <c r="C40" s="58">
        <v>128</v>
      </c>
      <c r="D40" s="58">
        <v>114.1084</v>
      </c>
      <c r="E40" s="58"/>
      <c r="F40" s="58">
        <v>448</v>
      </c>
      <c r="G40" s="58">
        <v>376.23775999999998</v>
      </c>
      <c r="H40" s="58">
        <v>241</v>
      </c>
      <c r="I40" s="58">
        <f t="shared" si="0"/>
        <v>576</v>
      </c>
      <c r="J40" s="58">
        <f t="shared" si="0"/>
        <v>490.34616</v>
      </c>
      <c r="L40" s="51"/>
    </row>
    <row r="41" spans="1:12" ht="15.75" customHeight="1" x14ac:dyDescent="0.2">
      <c r="A41" s="50" t="s">
        <v>55</v>
      </c>
      <c r="C41" s="57">
        <v>194</v>
      </c>
      <c r="D41" s="57">
        <v>173.80028999999999</v>
      </c>
      <c r="E41" s="58"/>
      <c r="F41" s="57">
        <v>208</v>
      </c>
      <c r="G41" s="57">
        <v>183.03623999999999</v>
      </c>
      <c r="H41" s="58">
        <v>78</v>
      </c>
      <c r="I41" s="57">
        <f t="shared" si="0"/>
        <v>402</v>
      </c>
      <c r="J41" s="57">
        <f t="shared" si="0"/>
        <v>356.83652999999998</v>
      </c>
      <c r="L41" s="51"/>
    </row>
    <row r="42" spans="1:12" ht="15.75" customHeight="1" x14ac:dyDescent="0.2">
      <c r="A42" s="52" t="s">
        <v>56</v>
      </c>
      <c r="C42" s="58">
        <v>35</v>
      </c>
      <c r="D42" s="58">
        <v>27.794550000000001</v>
      </c>
      <c r="E42" s="58"/>
      <c r="F42" s="58">
        <v>52</v>
      </c>
      <c r="G42" s="58">
        <v>43.964950000000002</v>
      </c>
      <c r="H42" s="58">
        <v>326</v>
      </c>
      <c r="I42" s="58">
        <f t="shared" si="0"/>
        <v>87</v>
      </c>
      <c r="J42" s="58">
        <f t="shared" si="0"/>
        <v>71.759500000000003</v>
      </c>
      <c r="L42" s="51"/>
    </row>
    <row r="43" spans="1:12" ht="15.75" customHeight="1" x14ac:dyDescent="0.2">
      <c r="A43" s="50" t="s">
        <v>57</v>
      </c>
      <c r="C43" s="57">
        <v>165</v>
      </c>
      <c r="D43" s="57">
        <v>140.81894</v>
      </c>
      <c r="E43" s="58"/>
      <c r="F43" s="57">
        <v>293</v>
      </c>
      <c r="G43" s="57">
        <v>249.97068999999999</v>
      </c>
      <c r="H43" s="58">
        <v>12</v>
      </c>
      <c r="I43" s="57">
        <f t="shared" si="0"/>
        <v>458</v>
      </c>
      <c r="J43" s="57">
        <f t="shared" si="0"/>
        <v>390.78962999999999</v>
      </c>
      <c r="L43" s="51"/>
    </row>
    <row r="44" spans="1:12" ht="15.75" customHeight="1" x14ac:dyDescent="0.2">
      <c r="A44" s="52" t="s">
        <v>58</v>
      </c>
      <c r="C44" s="58">
        <v>115</v>
      </c>
      <c r="D44" s="58">
        <v>100.60874</v>
      </c>
      <c r="E44" s="58"/>
      <c r="F44" s="58">
        <v>111</v>
      </c>
      <c r="G44" s="58">
        <v>94.184489999999997</v>
      </c>
      <c r="H44" s="58">
        <v>2761</v>
      </c>
      <c r="I44" s="58">
        <f>C44+F44</f>
        <v>226</v>
      </c>
      <c r="J44" s="58">
        <f>D44+G44</f>
        <v>194.79322999999999</v>
      </c>
      <c r="L44" s="51"/>
    </row>
    <row r="45" spans="1:12" ht="15.75" customHeight="1" x14ac:dyDescent="0.2">
      <c r="A45" s="50" t="s">
        <v>59</v>
      </c>
      <c r="C45" s="57">
        <v>605</v>
      </c>
      <c r="D45" s="57">
        <v>520.95802000000003</v>
      </c>
      <c r="E45" s="52"/>
      <c r="F45" s="57">
        <v>871</v>
      </c>
      <c r="G45" s="57">
        <v>729.71122000000003</v>
      </c>
      <c r="H45" s="52"/>
      <c r="I45" s="57">
        <f>C45+F45</f>
        <v>1476</v>
      </c>
      <c r="J45" s="57">
        <f>D45+G45</f>
        <v>1250.6692400000002</v>
      </c>
      <c r="L45" s="51"/>
    </row>
    <row r="46" spans="1:12" ht="15.75" customHeight="1" x14ac:dyDescent="0.2">
      <c r="A46" s="59"/>
      <c r="L46" s="51"/>
    </row>
    <row r="47" spans="1:12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8616</v>
      </c>
      <c r="D47" s="117">
        <f>SUM(D9:D45)-SUM(D17:D20)</f>
        <v>7509.2727500000001</v>
      </c>
      <c r="E47" s="59">
        <f t="shared" ref="E47:J47" si="1">SUM(E9:E45)-SUM(E17:E20)</f>
        <v>0</v>
      </c>
      <c r="F47" s="117">
        <f t="shared" si="1"/>
        <v>12306</v>
      </c>
      <c r="G47" s="117">
        <f t="shared" si="1"/>
        <v>10453.746649999997</v>
      </c>
      <c r="H47" s="59">
        <f t="shared" si="1"/>
        <v>14256</v>
      </c>
      <c r="I47" s="117">
        <f t="shared" si="1"/>
        <v>20922</v>
      </c>
      <c r="J47" s="117">
        <f t="shared" si="1"/>
        <v>17963.01939999999</v>
      </c>
      <c r="K47" s="109"/>
      <c r="L47" s="51"/>
    </row>
    <row r="48" spans="1:12" ht="15.75" customHeight="1" x14ac:dyDescent="0.2">
      <c r="L48" s="51"/>
    </row>
    <row r="49" spans="1:12" ht="15.75" customHeight="1" x14ac:dyDescent="0.2">
      <c r="A49" s="35" t="s">
        <v>60</v>
      </c>
      <c r="B49" s="58"/>
      <c r="C49" s="57">
        <v>1521</v>
      </c>
      <c r="D49" s="57">
        <v>1352.4961000000001</v>
      </c>
      <c r="E49" s="58"/>
      <c r="F49" s="57">
        <v>609</v>
      </c>
      <c r="G49" s="57">
        <v>520.73099000000002</v>
      </c>
      <c r="H49" s="58"/>
      <c r="I49" s="57">
        <f t="shared" ref="I49:I51" si="2">C49+F49</f>
        <v>2130</v>
      </c>
      <c r="J49" s="57">
        <f t="shared" ref="J49:J51" si="3">D49+G49</f>
        <v>1873.2270900000001</v>
      </c>
      <c r="L49" s="51"/>
    </row>
    <row r="50" spans="1:12" s="55" customFormat="1" ht="15.75" customHeight="1" x14ac:dyDescent="0.2">
      <c r="A50" s="38" t="s">
        <v>61</v>
      </c>
      <c r="B50" s="40"/>
      <c r="C50" s="58">
        <v>1914</v>
      </c>
      <c r="D50" s="58">
        <v>1652.06512</v>
      </c>
      <c r="E50" s="58"/>
      <c r="F50" s="58">
        <v>4122</v>
      </c>
      <c r="G50" s="58">
        <v>3498.5667100000001</v>
      </c>
      <c r="H50" s="58"/>
      <c r="I50" s="58">
        <f t="shared" si="2"/>
        <v>6036</v>
      </c>
      <c r="J50" s="58">
        <f t="shared" si="3"/>
        <v>5150.6318300000003</v>
      </c>
      <c r="L50" s="51"/>
    </row>
    <row r="51" spans="1:12" ht="15.75" customHeight="1" x14ac:dyDescent="0.2">
      <c r="A51" s="35" t="s">
        <v>62</v>
      </c>
      <c r="C51" s="57">
        <v>2134</v>
      </c>
      <c r="D51" s="57">
        <v>1860.33743</v>
      </c>
      <c r="E51" s="52"/>
      <c r="F51" s="57">
        <v>2758</v>
      </c>
      <c r="G51" s="57">
        <v>2361.0696699999999</v>
      </c>
      <c r="H51" s="52"/>
      <c r="I51" s="57">
        <f t="shared" si="2"/>
        <v>4892</v>
      </c>
      <c r="J51" s="57">
        <f t="shared" si="3"/>
        <v>4221.4071000000004</v>
      </c>
      <c r="L51" s="51"/>
    </row>
    <row r="52" spans="1:12" x14ac:dyDescent="0.2">
      <c r="A52" s="44" t="s">
        <v>63</v>
      </c>
    </row>
  </sheetData>
  <mergeCells count="9">
    <mergeCell ref="C5:D5"/>
    <mergeCell ref="F5:G5"/>
    <mergeCell ref="I5:J5"/>
    <mergeCell ref="D6:D8"/>
    <mergeCell ref="G6:G8"/>
    <mergeCell ref="J6:J8"/>
    <mergeCell ref="C6:C8"/>
    <mergeCell ref="F6:F8"/>
    <mergeCell ref="I6:I8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2" width="0.7109375" style="61" customWidth="1"/>
    <col min="3" max="4" width="9.7109375" customWidth="1"/>
    <col min="5" max="5" width="0.7109375" style="61" customWidth="1"/>
    <col min="6" max="7" width="9.7109375" customWidth="1"/>
    <col min="8" max="8" width="0.7109375" style="61" customWidth="1"/>
    <col min="9" max="10" width="9.7109375" customWidth="1"/>
  </cols>
  <sheetData>
    <row r="1" spans="1:19" s="41" customFormat="1" ht="15.75" customHeight="1" x14ac:dyDescent="0.25">
      <c r="A1" s="33" t="s">
        <v>21</v>
      </c>
      <c r="B1" s="61"/>
      <c r="E1" s="61"/>
      <c r="H1" s="61"/>
    </row>
    <row r="2" spans="1:19" ht="15.75" customHeight="1" x14ac:dyDescent="0.2"/>
    <row r="3" spans="1:19" ht="15.75" customHeight="1" x14ac:dyDescent="0.25">
      <c r="A3" s="33" t="s">
        <v>199</v>
      </c>
    </row>
    <row r="4" spans="1:19" ht="15.75" customHeight="1" x14ac:dyDescent="0.2"/>
    <row r="5" spans="1:19" ht="15.75" customHeight="1" x14ac:dyDescent="0.2">
      <c r="C5" s="130" t="s">
        <v>14</v>
      </c>
      <c r="D5" s="130"/>
      <c r="F5" s="130" t="s">
        <v>15</v>
      </c>
      <c r="G5" s="130" t="s">
        <v>15</v>
      </c>
      <c r="I5" s="130" t="s">
        <v>13</v>
      </c>
      <c r="J5" s="130" t="s">
        <v>13</v>
      </c>
    </row>
    <row r="6" spans="1:19" s="44" customFormat="1" ht="15.75" customHeight="1" x14ac:dyDescent="0.2">
      <c r="B6" s="61"/>
      <c r="C6" s="132" t="s">
        <v>197</v>
      </c>
      <c r="D6" s="132" t="s">
        <v>196</v>
      </c>
      <c r="E6" s="61"/>
      <c r="F6" s="132" t="s">
        <v>197</v>
      </c>
      <c r="G6" s="132" t="s">
        <v>196</v>
      </c>
      <c r="H6" s="61"/>
      <c r="I6" s="132" t="s">
        <v>197</v>
      </c>
      <c r="J6" s="132" t="s">
        <v>196</v>
      </c>
    </row>
    <row r="7" spans="1:19" s="44" customFormat="1" ht="15.75" customHeight="1" x14ac:dyDescent="0.2">
      <c r="B7" s="61"/>
      <c r="C7" s="134"/>
      <c r="D7" s="133"/>
      <c r="E7" s="61"/>
      <c r="F7" s="134"/>
      <c r="G7" s="133"/>
      <c r="H7" s="61"/>
      <c r="I7" s="134"/>
      <c r="J7" s="133"/>
    </row>
    <row r="8" spans="1:19" ht="15.75" customHeight="1" x14ac:dyDescent="0.2">
      <c r="C8" s="134"/>
      <c r="D8" s="133"/>
      <c r="F8" s="134"/>
      <c r="G8" s="133"/>
      <c r="I8" s="134"/>
      <c r="J8" s="133"/>
    </row>
    <row r="9" spans="1:19" ht="15.75" customHeight="1" x14ac:dyDescent="0.2">
      <c r="A9" s="50" t="s">
        <v>229</v>
      </c>
      <c r="C9" s="62">
        <f>IF(OR('Tabel 1'!$D9&lt;5,'Tabel 2'!C9&lt;0.5),"-",IFERROR('Tabel 2'!C9/'Tabel 1'!$D9*100,"-"))</f>
        <v>3.4821118443904133</v>
      </c>
      <c r="D9" s="62">
        <f>IF(OR('Tabel 1'!$D9&lt;5,'Tabel 2'!D9&lt;0.5),"-",IFERROR('Tabel 2'!D9/'Tabel 1'!$D9*100,"-"))</f>
        <v>3.0923352726641196</v>
      </c>
      <c r="E9" s="63"/>
      <c r="F9" s="62">
        <f>IF(OR('Tabel 1'!$G9&lt;5,'Tabel 2'!F9&lt;0.5),"-",IFERROR('Tabel 2'!F9/'Tabel 1'!$G9*100,"-"))</f>
        <v>4.8041389504804144</v>
      </c>
      <c r="G9" s="62">
        <f>IF(OR('Tabel 1'!$G9&lt;5,'Tabel 2'!G9&lt;0.5),"-",IFERROR('Tabel 2'!G9/'Tabel 1'!$G9*100,"-"))</f>
        <v>4.1698842079329879</v>
      </c>
      <c r="H9" s="63"/>
      <c r="I9" s="62">
        <f>IF(OR('Tabel 1'!$J9&lt;5,'Tabel 2'!I9&lt;0.5),"-",IFERROR('Tabel 2'!I9/'Tabel 1'!$J9*100,"-"))</f>
        <v>3.826645264847512</v>
      </c>
      <c r="J9" s="62">
        <f>IF(OR('Tabel 1'!$J9&lt;5,'Tabel 2'!J9&lt;0.5),"-",IFERROR('Tabel 2'!J9/'Tabel 1'!$J9*100,"-"))</f>
        <v>3.3731552487961474</v>
      </c>
      <c r="L9" s="64"/>
      <c r="P9" s="64"/>
    </row>
    <row r="10" spans="1:19" ht="15.75" customHeight="1" x14ac:dyDescent="0.2">
      <c r="A10" s="52" t="s">
        <v>230</v>
      </c>
      <c r="C10" s="63">
        <f>IF(OR('Tabel 1'!$D10&lt;5,'Tabel 2'!C10&lt;0.5),"-",IFERROR('Tabel 2'!C10/'Tabel 1'!$D10*100,"-"))</f>
        <v>2.6190216005536735</v>
      </c>
      <c r="D10" s="63">
        <f>IF(OR('Tabel 1'!$D10&lt;5,'Tabel 2'!D10&lt;0.5),"-",IFERROR('Tabel 2'!D10/'Tabel 1'!$D10*100,"-"))</f>
        <v>2.3322385167376973</v>
      </c>
      <c r="E10" s="63"/>
      <c r="F10" s="63">
        <f>IF(OR('Tabel 1'!$G10&lt;5,'Tabel 2'!F10&lt;0.5),"-",IFERROR('Tabel 2'!F10/'Tabel 1'!$G10*100,"-"))</f>
        <v>3.4894837476099427</v>
      </c>
      <c r="G10" s="63">
        <f>IF(OR('Tabel 1'!$G10&lt;5,'Tabel 2'!G10&lt;0.5),"-",IFERROR('Tabel 2'!G10/'Tabel 1'!$G10*100,"-"))</f>
        <v>2.9034384958572339</v>
      </c>
      <c r="H10" s="63"/>
      <c r="I10" s="63">
        <f>IF(OR('Tabel 1'!$J10&lt;5,'Tabel 2'!I10&lt;0.5),"-",IFERROR('Tabel 2'!I10/'Tabel 1'!$J10*100,"-"))</f>
        <v>2.7809896528210145</v>
      </c>
      <c r="J10" s="63">
        <f>IF(OR('Tabel 1'!$J10&lt;5,'Tabel 2'!J10&lt;0.5),"-",IFERROR('Tabel 2'!J10/'Tabel 1'!$J10*100,"-"))</f>
        <v>2.4385224584185714</v>
      </c>
      <c r="L10" s="64"/>
      <c r="P10" s="64"/>
    </row>
    <row r="11" spans="1:19" ht="15.75" customHeight="1" x14ac:dyDescent="0.2">
      <c r="A11" s="50" t="s">
        <v>231</v>
      </c>
      <c r="C11" s="62">
        <f>IF(OR('Tabel 1'!$D11&lt;5,'Tabel 2'!C11&lt;0.5),"-",IFERROR('Tabel 2'!C11/'Tabel 1'!$D11*100,"-"))</f>
        <v>9.6911155928245414</v>
      </c>
      <c r="D11" s="62">
        <f>IF(OR('Tabel 1'!$D11&lt;5,'Tabel 2'!D11&lt;0.5),"-",IFERROR('Tabel 2'!D11/'Tabel 1'!$D11*100,"-"))</f>
        <v>8.4050983971977491</v>
      </c>
      <c r="E11" s="63"/>
      <c r="F11" s="62">
        <f>IF(OR('Tabel 1'!$G11&lt;5,'Tabel 2'!F11&lt;0.5),"-",IFERROR('Tabel 2'!F11/'Tabel 1'!$G11*100,"-"))</f>
        <v>12.334113973458235</v>
      </c>
      <c r="G11" s="62">
        <f>IF(OR('Tabel 1'!$G11&lt;5,'Tabel 2'!G11&lt;0.5),"-",IFERROR('Tabel 2'!G11/'Tabel 1'!$G11*100,"-"))</f>
        <v>10.457630366900858</v>
      </c>
      <c r="H11" s="63"/>
      <c r="I11" s="62">
        <f>IF(OR('Tabel 1'!$J11&lt;5,'Tabel 2'!I11&lt;0.5),"-",IFERROR('Tabel 2'!I11/'Tabel 1'!$J11*100,"-"))</f>
        <v>10.878587712632255</v>
      </c>
      <c r="J11" s="62">
        <f>IF(OR('Tabel 1'!$J11&lt;5,'Tabel 2'!J11&lt;0.5),"-",IFERROR('Tabel 2'!J11/'Tabel 1'!$J11*100,"-"))</f>
        <v>9.3272800023382239</v>
      </c>
      <c r="L11" s="64"/>
      <c r="P11" s="64"/>
    </row>
    <row r="12" spans="1:19" ht="15.75" customHeight="1" x14ac:dyDescent="0.2">
      <c r="A12" s="52" t="s">
        <v>26</v>
      </c>
      <c r="C12" s="63">
        <f>IF(OR('Tabel 1'!$D12&lt;5,'Tabel 2'!C12&lt;0.5),"-",IFERROR('Tabel 2'!C12/'Tabel 1'!$D12*100,"-"))</f>
        <v>10.065086006508601</v>
      </c>
      <c r="D12" s="63">
        <f>IF(OR('Tabel 1'!$D12&lt;5,'Tabel 2'!D12&lt;0.5),"-",IFERROR('Tabel 2'!D12/'Tabel 1'!$D12*100,"-"))</f>
        <v>8.6679419649775316</v>
      </c>
      <c r="E12" s="63"/>
      <c r="F12" s="63">
        <f>IF(OR('Tabel 1'!$G12&lt;5,'Tabel 2'!F12&lt;0.5),"-",IFERROR('Tabel 2'!F12/'Tabel 1'!$G12*100,"-"))</f>
        <v>10.910079767947787</v>
      </c>
      <c r="G12" s="63">
        <f>IF(OR('Tabel 1'!$G12&lt;5,'Tabel 2'!G12&lt;0.5),"-",IFERROR('Tabel 2'!G12/'Tabel 1'!$G12*100,"-"))</f>
        <v>9.2684269398114569</v>
      </c>
      <c r="H12" s="63"/>
      <c r="I12" s="63">
        <f>IF(OR('Tabel 1'!$J12&lt;5,'Tabel 2'!I12&lt;0.5),"-",IFERROR('Tabel 2'!I12/'Tabel 1'!$J12*100,"-"))</f>
        <v>10.640715308995702</v>
      </c>
      <c r="J12" s="63">
        <f>IF(OR('Tabel 1'!$J12&lt;5,'Tabel 2'!J12&lt;0.5),"-",IFERROR('Tabel 2'!J12/'Tabel 1'!$J12*100,"-"))</f>
        <v>9.0770062243738572</v>
      </c>
      <c r="L12" s="64"/>
      <c r="P12" s="64"/>
    </row>
    <row r="13" spans="1:19" ht="15.75" customHeight="1" x14ac:dyDescent="0.2">
      <c r="A13" s="50" t="s">
        <v>27</v>
      </c>
      <c r="C13" s="62">
        <f>IF(OR('Tabel 1'!$D13&lt;5,'Tabel 2'!C13&lt;0.5),"-",IFERROR('Tabel 2'!C13/'Tabel 1'!$D13*100,"-"))</f>
        <v>3.4766932783929949</v>
      </c>
      <c r="D13" s="62">
        <f>IF(OR('Tabel 1'!$D13&lt;5,'Tabel 2'!D13&lt;0.5),"-",IFERROR('Tabel 2'!D13/'Tabel 1'!$D13*100,"-"))</f>
        <v>2.9571461498841103</v>
      </c>
      <c r="E13" s="63"/>
      <c r="F13" s="62">
        <f>IF(OR('Tabel 1'!$G13&lt;5,'Tabel 2'!F13&lt;0.5),"-",IFERROR('Tabel 2'!F13/'Tabel 1'!$G13*100,"-"))</f>
        <v>4.804594481019751</v>
      </c>
      <c r="G13" s="62">
        <f>IF(OR('Tabel 1'!$G13&lt;5,'Tabel 2'!G13&lt;0.5),"-",IFERROR('Tabel 2'!G13/'Tabel 1'!$G13*100,"-"))</f>
        <v>4.0598520801232665</v>
      </c>
      <c r="H13" s="63"/>
      <c r="I13" s="62">
        <f>IF(OR('Tabel 1'!$J13&lt;5,'Tabel 2'!I13&lt;0.5),"-",IFERROR('Tabel 2'!I13/'Tabel 1'!$J13*100,"-"))</f>
        <v>4.1127138544112718</v>
      </c>
      <c r="J13" s="62">
        <f>IF(OR('Tabel 1'!$J13&lt;5,'Tabel 2'!J13&lt;0.5),"-",IFERROR('Tabel 2'!J13/'Tabel 1'!$J13*100,"-"))</f>
        <v>3.4853056692385103</v>
      </c>
      <c r="L13" s="64"/>
      <c r="P13" s="64"/>
      <c r="S13" s="65"/>
    </row>
    <row r="14" spans="1:19" ht="15.75" customHeight="1" x14ac:dyDescent="0.2">
      <c r="A14" s="52" t="s">
        <v>28</v>
      </c>
      <c r="C14" s="63">
        <f>IF(OR('Tabel 1'!$D14&lt;5,'Tabel 2'!C14&lt;0.5),"-",IFERROR('Tabel 2'!C14/'Tabel 1'!$D14*100,"-"))</f>
        <v>3.7707390648567118</v>
      </c>
      <c r="D14" s="63">
        <f>IF(OR('Tabel 1'!$D14&lt;5,'Tabel 2'!D14&lt;0.5),"-",IFERROR('Tabel 2'!D14/'Tabel 1'!$D14*100,"-"))</f>
        <v>3.1875716440422321</v>
      </c>
      <c r="E14" s="63"/>
      <c r="F14" s="63">
        <f>IF(OR('Tabel 1'!$G14&lt;5,'Tabel 2'!F14&lt;0.5),"-",IFERROR('Tabel 2'!F14/'Tabel 1'!$G14*100,"-"))</f>
        <v>5.9659090909090908</v>
      </c>
      <c r="G14" s="63">
        <f>IF(OR('Tabel 1'!$G14&lt;5,'Tabel 2'!G14&lt;0.5),"-",IFERROR('Tabel 2'!G14/'Tabel 1'!$G14*100,"-"))</f>
        <v>5.0879318181818185</v>
      </c>
      <c r="H14" s="63"/>
      <c r="I14" s="63">
        <f>IF(OR('Tabel 1'!$J14&lt;5,'Tabel 2'!I14&lt;0.5),"-",IFERROR('Tabel 2'!I14/'Tabel 1'!$J14*100,"-"))</f>
        <v>4.7439126784214949</v>
      </c>
      <c r="J14" s="63">
        <f>IF(OR('Tabel 1'!$J14&lt;5,'Tabel 2'!J14&lt;0.5),"-",IFERROR('Tabel 2'!J14/'Tabel 1'!$J14*100,"-"))</f>
        <v>4.030048698572628</v>
      </c>
      <c r="L14" s="64"/>
      <c r="P14" s="64"/>
    </row>
    <row r="15" spans="1:19" ht="15.75" customHeight="1" x14ac:dyDescent="0.2">
      <c r="A15" s="50" t="s">
        <v>29</v>
      </c>
      <c r="C15" s="62">
        <f>IF(OR('Tabel 1'!$D15&lt;5,'Tabel 2'!C15&lt;0.5),"-",IFERROR('Tabel 2'!C15/'Tabel 1'!$D15*100,"-"))</f>
        <v>15.485362095531588</v>
      </c>
      <c r="D15" s="62">
        <f>IF(OR('Tabel 1'!$D15&lt;5,'Tabel 2'!D15&lt;0.5),"-",IFERROR('Tabel 2'!D15/'Tabel 1'!$D15*100,"-"))</f>
        <v>13.821118644067798</v>
      </c>
      <c r="E15" s="63"/>
      <c r="F15" s="62">
        <f>IF(OR('Tabel 1'!$G15&lt;5,'Tabel 2'!F15&lt;0.5),"-",IFERROR('Tabel 2'!F15/'Tabel 1'!$G15*100,"-"))</f>
        <v>15.132336018411968</v>
      </c>
      <c r="G15" s="62">
        <f>IF(OR('Tabel 1'!$G15&lt;5,'Tabel 2'!G15&lt;0.5),"-",IFERROR('Tabel 2'!G15/'Tabel 1'!$G15*100,"-"))</f>
        <v>12.798868527042579</v>
      </c>
      <c r="H15" s="63"/>
      <c r="I15" s="62">
        <f>IF(OR('Tabel 1'!$J15&lt;5,'Tabel 2'!I15&lt;0.5),"-",IFERROR('Tabel 2'!I15/'Tabel 1'!$J15*100,"-"))</f>
        <v>15.228320067029744</v>
      </c>
      <c r="J15" s="62">
        <f>IF(OR('Tabel 1'!$J15&lt;5,'Tabel 2'!J15&lt;0.5),"-",IFERROR('Tabel 2'!J15/'Tabel 1'!$J15*100,"-"))</f>
        <v>13.076807498952661</v>
      </c>
      <c r="L15" s="64"/>
      <c r="P15" s="64"/>
    </row>
    <row r="16" spans="1:19" ht="15.75" customHeight="1" x14ac:dyDescent="0.2">
      <c r="A16" s="52" t="s">
        <v>30</v>
      </c>
      <c r="C16" s="63">
        <f>IF(OR('Tabel 1'!$D16&lt;5,'Tabel 2'!C16&lt;0.5),"-",IFERROR('Tabel 2'!C16/'Tabel 1'!$D16*100,"-"))</f>
        <v>8.3259521700620027</v>
      </c>
      <c r="D16" s="63">
        <f>IF(OR('Tabel 1'!$D16&lt;5,'Tabel 2'!D16&lt;0.5),"-",IFERROR('Tabel 2'!D16/'Tabel 1'!$D16*100,"-"))</f>
        <v>7.2686660761736048</v>
      </c>
      <c r="E16" s="63"/>
      <c r="F16" s="63">
        <f>IF(OR('Tabel 1'!$G16&lt;5,'Tabel 2'!F16&lt;0.5),"-",IFERROR('Tabel 2'!F16/'Tabel 1'!$G16*100,"-"))</f>
        <v>8.6437440305635143</v>
      </c>
      <c r="G16" s="63">
        <f>IF(OR('Tabel 1'!$G16&lt;5,'Tabel 2'!G16&lt;0.5),"-",IFERROR('Tabel 2'!G16/'Tabel 1'!$G16*100,"-"))</f>
        <v>7.3488295128939827</v>
      </c>
      <c r="H16" s="63"/>
      <c r="I16" s="63">
        <f>IF(OR('Tabel 1'!$J16&lt;5,'Tabel 2'!I16&lt;0.5),"-",IFERROR('Tabel 2'!I16/'Tabel 1'!$J16*100,"-"))</f>
        <v>8.5324232081911262</v>
      </c>
      <c r="J16" s="63">
        <f>IF(OR('Tabel 1'!$J16&lt;5,'Tabel 2'!J16&lt;0.5),"-",IFERROR('Tabel 2'!J16/'Tabel 1'!$J16*100,"-"))</f>
        <v>7.320748681352776</v>
      </c>
      <c r="L16" s="64"/>
      <c r="P16" s="64"/>
    </row>
    <row r="17" spans="1:16" ht="15.75" hidden="1" customHeight="1" x14ac:dyDescent="0.2">
      <c r="A17" s="50" t="s">
        <v>31</v>
      </c>
      <c r="C17" s="62">
        <f>IF(OR('Tabel 1'!$D17&lt;5,'Tabel 2'!C17&lt;0.5),"-",IFERROR('Tabel 2'!C17/'Tabel 1'!$D17*100,"-"))</f>
        <v>2.9055690072639226</v>
      </c>
      <c r="D17" s="62">
        <f>IF(OR('Tabel 1'!$D17&lt;5,'Tabel 2'!D17&lt;0.5),"-",IFERROR('Tabel 2'!D17/'Tabel 1'!$D17*100,"-"))</f>
        <v>2.2834761904761902</v>
      </c>
      <c r="E17" s="63"/>
      <c r="F17" s="62">
        <f>IF(OR('Tabel 1'!$G17&lt;5,'Tabel 2'!F17&lt;0.5),"-",IFERROR('Tabel 2'!F17/'Tabel 1'!$G17*100,"-"))</f>
        <v>5.6458511548331911</v>
      </c>
      <c r="G17" s="62">
        <f>IF(OR('Tabel 1'!$G17&lt;5,'Tabel 2'!G17&lt;0.5),"-",IFERROR('Tabel 2'!G17/'Tabel 1'!$G17*100,"-"))</f>
        <v>4.6111591103507266</v>
      </c>
      <c r="H17" s="63"/>
      <c r="I17" s="62">
        <f>IF(OR('Tabel 1'!$J17&lt;5,'Tabel 2'!I17&lt;0.5),"-",IFERROR('Tabel 2'!I17/'Tabel 1'!$J17*100,"-"))</f>
        <v>4.235880398671096</v>
      </c>
      <c r="J17" s="62">
        <f>IF(OR('Tabel 1'!$J17&lt;5,'Tabel 2'!J17&lt;0.5),"-",IFERROR('Tabel 2'!J17/'Tabel 1'!$J17*100,"-"))</f>
        <v>3.4134850498338873</v>
      </c>
      <c r="L17" s="64"/>
      <c r="P17" s="64"/>
    </row>
    <row r="18" spans="1:16" ht="15.75" hidden="1" customHeight="1" x14ac:dyDescent="0.2">
      <c r="A18" s="52" t="s">
        <v>32</v>
      </c>
      <c r="C18" s="63">
        <f>IF(OR('Tabel 1'!$D18&lt;5,'Tabel 2'!C18&lt;0.5),"-",IFERROR('Tabel 2'!C18/'Tabel 1'!$D18*100,"-"))</f>
        <v>6.2827225130890048</v>
      </c>
      <c r="D18" s="63">
        <f>IF(OR('Tabel 1'!$D18&lt;5,'Tabel 2'!D18&lt;0.5),"-",IFERROR('Tabel 2'!D18/'Tabel 1'!$D18*100,"-"))</f>
        <v>5.621261780104712</v>
      </c>
      <c r="E18" s="63"/>
      <c r="F18" s="63">
        <f>IF(OR('Tabel 1'!$G18&lt;5,'Tabel 2'!F18&lt;0.5),"-",IFERROR('Tabel 2'!F18/'Tabel 1'!$G18*100,"-"))</f>
        <v>9.2929292929292924</v>
      </c>
      <c r="G18" s="63">
        <f>IF(OR('Tabel 1'!$G18&lt;5,'Tabel 2'!G18&lt;0.5),"-",IFERROR('Tabel 2'!G18/'Tabel 1'!$G18*100,"-"))</f>
        <v>7.8819757575757574</v>
      </c>
      <c r="H18" s="63"/>
      <c r="I18" s="63">
        <f>IF(OR('Tabel 1'!$J18&lt;5,'Tabel 2'!I18&lt;0.5),"-",IFERROR('Tabel 2'!I18/'Tabel 1'!$J18*100,"-"))</f>
        <v>8.4548104956268215</v>
      </c>
      <c r="J18" s="63">
        <f>IF(OR('Tabel 1'!$J18&lt;5,'Tabel 2'!J18&lt;0.5),"-",IFERROR('Tabel 2'!J18/'Tabel 1'!$J18*100,"-"))</f>
        <v>7.2525349854227397</v>
      </c>
      <c r="L18" s="64"/>
      <c r="P18" s="64"/>
    </row>
    <row r="19" spans="1:16" ht="15.75" hidden="1" customHeight="1" x14ac:dyDescent="0.2">
      <c r="A19" s="50" t="s">
        <v>33</v>
      </c>
      <c r="C19" s="62" t="str">
        <f>IF(OR('Tabel 1'!$D19&lt;5,'Tabel 2'!C19&lt;0.5),"-",IFERROR('Tabel 2'!C19/'Tabel 1'!$D19*100,"-"))</f>
        <v>-</v>
      </c>
      <c r="D19" s="62" t="str">
        <f>IF(OR('Tabel 1'!$D19&lt;5,'Tabel 2'!D19&lt;0.5),"-",IFERROR('Tabel 2'!D19/'Tabel 1'!$D19*100,"-"))</f>
        <v>-</v>
      </c>
      <c r="E19" s="63"/>
      <c r="F19" s="62">
        <f>IF(OR('Tabel 1'!$G19&lt;5,'Tabel 2'!F19&lt;0.5),"-",IFERROR('Tabel 2'!F19/'Tabel 1'!$G19*100,"-"))</f>
        <v>2.4154589371980677</v>
      </c>
      <c r="G19" s="62">
        <f>IF(OR('Tabel 1'!$G19&lt;5,'Tabel 2'!G19&lt;0.5),"-",IFERROR('Tabel 2'!G19/'Tabel 1'!$G19*100,"-"))</f>
        <v>2.2275893719806765</v>
      </c>
      <c r="H19" s="63"/>
      <c r="I19" s="62">
        <f>IF(OR('Tabel 1'!$J19&lt;5,'Tabel 2'!I19&lt;0.5),"-",IFERROR('Tabel 2'!I19/'Tabel 1'!$J19*100,"-"))</f>
        <v>1.5151515151515151</v>
      </c>
      <c r="J19" s="62">
        <f>IF(OR('Tabel 1'!$J19&lt;5,'Tabel 2'!J19&lt;0.5),"-",IFERROR('Tabel 2'!J19/'Tabel 1'!$J19*100,"-"))</f>
        <v>1.3973060606060608</v>
      </c>
      <c r="L19" s="64"/>
      <c r="P19" s="64"/>
    </row>
    <row r="20" spans="1:16" ht="15.75" hidden="1" customHeight="1" x14ac:dyDescent="0.2">
      <c r="A20" s="52" t="s">
        <v>34</v>
      </c>
      <c r="C20" s="63">
        <f>IF(OR('Tabel 1'!$D20&lt;5,'Tabel 2'!C20&lt;0.5),"-",IFERROR('Tabel 2'!C20/'Tabel 1'!$D20*100,"-"))</f>
        <v>2.3195876288659796</v>
      </c>
      <c r="D20" s="63">
        <f>IF(OR('Tabel 1'!$D20&lt;5,'Tabel 2'!D20&lt;0.5),"-",IFERROR('Tabel 2'!D20/'Tabel 1'!$D20*100,"-"))</f>
        <v>2.1645103092783504</v>
      </c>
      <c r="E20" s="63"/>
      <c r="F20" s="63">
        <f>IF(OR('Tabel 1'!$G20&lt;5,'Tabel 2'!F20&lt;0.5),"-",IFERROR('Tabel 2'!F20/'Tabel 1'!$G20*100,"-"))</f>
        <v>5.46875</v>
      </c>
      <c r="G20" s="63">
        <f>IF(OR('Tabel 1'!$G20&lt;5,'Tabel 2'!G20&lt;0.5),"-",IFERROR('Tabel 2'!G20/'Tabel 1'!$G20*100,"-"))</f>
        <v>5.0350234374999996</v>
      </c>
      <c r="H20" s="63"/>
      <c r="I20" s="63">
        <f>IF(OR('Tabel 1'!$J20&lt;5,'Tabel 2'!I20&lt;0.5),"-",IFERROR('Tabel 2'!I20/'Tabel 1'!$J20*100,"-"))</f>
        <v>3.1007751937984498</v>
      </c>
      <c r="J20" s="63">
        <f>IF(OR('Tabel 1'!$J20&lt;5,'Tabel 2'!J20&lt;0.5),"-",IFERROR('Tabel 2'!J20/'Tabel 1'!$J20*100,"-"))</f>
        <v>2.8765755813953486</v>
      </c>
      <c r="L20" s="64"/>
      <c r="P20" s="64"/>
    </row>
    <row r="21" spans="1:16" ht="15.75" customHeight="1" x14ac:dyDescent="0.2">
      <c r="A21" s="50" t="s">
        <v>35</v>
      </c>
      <c r="B21" s="62">
        <v>0</v>
      </c>
      <c r="C21" s="62">
        <f>IF(OR('Tabel 1'!$D21&lt;5,'Tabel 2'!C21&lt;0.5),"-",IFERROR('Tabel 2'!C21/'Tabel 1'!$D21*100,"-"))</f>
        <v>2.936630602782071</v>
      </c>
      <c r="D21" s="62">
        <f>IF(OR('Tabel 1'!$D21&lt;5,'Tabel 2'!D21&lt;0.5),"-",IFERROR('Tabel 2'!D21/'Tabel 1'!$D21*100,"-"))</f>
        <v>2.4434404945904173</v>
      </c>
      <c r="E21" s="63"/>
      <c r="F21" s="62">
        <f>IF(OR('Tabel 1'!$G21&lt;5,'Tabel 2'!F21&lt;0.5),"-",IFERROR('Tabel 2'!F21/'Tabel 1'!$G21*100,"-"))</f>
        <v>6.2031015507753873</v>
      </c>
      <c r="G21" s="62">
        <f>IF(OR('Tabel 1'!$G21&lt;5,'Tabel 2'!G21&lt;0.5),"-",IFERROR('Tabel 2'!G21/'Tabel 1'!$G21*100,"-"))</f>
        <v>5.2014092046023013</v>
      </c>
      <c r="H21" s="63"/>
      <c r="I21" s="62">
        <f>IF(OR('Tabel 1'!$J21&lt;5,'Tabel 2'!I21&lt;0.5),"-",IFERROR('Tabel 2'!I21/'Tabel 1'!$J21*100,"-"))</f>
        <v>4.5939086294416249</v>
      </c>
      <c r="J21" s="62">
        <f>IF(OR('Tabel 1'!$J21&lt;5,'Tabel 2'!J21&lt;0.5),"-",IFERROR('Tabel 2'!J21/'Tabel 1'!$J21*100,"-"))</f>
        <v>3.8427246192893403</v>
      </c>
      <c r="L21" s="64"/>
      <c r="P21" s="64"/>
    </row>
    <row r="22" spans="1:16" ht="15.75" customHeight="1" x14ac:dyDescent="0.2">
      <c r="A22" s="52" t="s">
        <v>36</v>
      </c>
      <c r="C22" s="63">
        <f>IF(OR('Tabel 1'!$D22&lt;5,'Tabel 2'!C22&lt;0.5),"-",IFERROR('Tabel 2'!C22/'Tabel 1'!$D22*100,"-"))</f>
        <v>2.1164021164021163</v>
      </c>
      <c r="D22" s="63">
        <f>IF(OR('Tabel 1'!$D22&lt;5,'Tabel 2'!D22&lt;0.5),"-",IFERROR('Tabel 2'!D22/'Tabel 1'!$D22*100,"-"))</f>
        <v>2.0427460317460322</v>
      </c>
      <c r="E22" s="63"/>
      <c r="F22" s="63">
        <f>IF(OR('Tabel 1'!$G22&lt;5,'Tabel 2'!F22&lt;0.5),"-",IFERROR('Tabel 2'!F22/'Tabel 1'!$G22*100,"-"))</f>
        <v>6.0606060606060606</v>
      </c>
      <c r="G22" s="63">
        <f>IF(OR('Tabel 1'!$G22&lt;5,'Tabel 2'!G22&lt;0.5),"-",IFERROR('Tabel 2'!G22/'Tabel 1'!$G22*100,"-"))</f>
        <v>5.1356181818181819</v>
      </c>
      <c r="H22" s="63"/>
      <c r="I22" s="63">
        <f>IF(OR('Tabel 1'!$J22&lt;5,'Tabel 2'!I22&lt;0.5),"-",IFERROR('Tabel 2'!I22/'Tabel 1'!$J22*100,"-"))</f>
        <v>3.9548022598870061</v>
      </c>
      <c r="J22" s="63">
        <f>IF(OR('Tabel 1'!$J22&lt;5,'Tabel 2'!J22&lt;0.5),"-",IFERROR('Tabel 2'!J22/'Tabel 1'!$J22*100,"-"))</f>
        <v>3.4843389830508475</v>
      </c>
      <c r="L22" s="64"/>
      <c r="P22" s="64"/>
    </row>
    <row r="23" spans="1:16" ht="15.75" customHeight="1" x14ac:dyDescent="0.2">
      <c r="A23" s="50" t="s">
        <v>37</v>
      </c>
      <c r="C23" s="62">
        <f>IF(OR('Tabel 1'!$D23&lt;5,'Tabel 2'!C23&lt;0.5),"-",IFERROR('Tabel 2'!C23/'Tabel 1'!$D23*100,"-"))</f>
        <v>11.76470588235294</v>
      </c>
      <c r="D23" s="62">
        <f>IF(OR('Tabel 1'!$D23&lt;5,'Tabel 2'!D23&lt;0.5),"-",IFERROR('Tabel 2'!D23/'Tabel 1'!$D23*100,"-"))</f>
        <v>8.7491176470588226</v>
      </c>
      <c r="E23" s="63"/>
      <c r="F23" s="62">
        <f>IF(OR('Tabel 1'!$G23&lt;5,'Tabel 2'!F23&lt;0.5),"-",IFERROR('Tabel 2'!F23/'Tabel 1'!$G23*100,"-"))</f>
        <v>13.390313390313391</v>
      </c>
      <c r="G23" s="62">
        <f>IF(OR('Tabel 1'!$G23&lt;5,'Tabel 2'!G23&lt;0.5),"-",IFERROR('Tabel 2'!G23/'Tabel 1'!$G23*100,"-"))</f>
        <v>11.698450142450142</v>
      </c>
      <c r="H23" s="63"/>
      <c r="I23" s="62">
        <f>IF(OR('Tabel 1'!$J23&lt;5,'Tabel 2'!I23&lt;0.5),"-",IFERROR('Tabel 2'!I23/'Tabel 1'!$J23*100,"-"))</f>
        <v>13.184079601990051</v>
      </c>
      <c r="J23" s="62">
        <f>IF(OR('Tabel 1'!$J23&lt;5,'Tabel 2'!J23&lt;0.5),"-",IFERROR('Tabel 2'!J23/'Tabel 1'!$J23*100,"-"))</f>
        <v>11.324281094527363</v>
      </c>
      <c r="L23" s="64"/>
      <c r="P23" s="64"/>
    </row>
    <row r="24" spans="1:16" ht="15.75" customHeight="1" x14ac:dyDescent="0.2">
      <c r="A24" s="52" t="s">
        <v>38</v>
      </c>
      <c r="C24" s="63">
        <f>IF(OR('Tabel 1'!$D24&lt;5,'Tabel 2'!C24&lt;0.5),"-",IFERROR('Tabel 2'!C24/'Tabel 1'!$D24*100,"-"))</f>
        <v>3.1531531531531529</v>
      </c>
      <c r="D24" s="63">
        <f>IF(OR('Tabel 1'!$D24&lt;5,'Tabel 2'!D24&lt;0.5),"-",IFERROR('Tabel 2'!D24/'Tabel 1'!$D24*100,"-"))</f>
        <v>2.7661126126126123</v>
      </c>
      <c r="E24" s="63"/>
      <c r="F24" s="63">
        <f>IF(OR('Tabel 1'!$G24&lt;5,'Tabel 2'!F24&lt;0.5),"-",IFERROR('Tabel 2'!F24/'Tabel 1'!$G24*100,"-"))</f>
        <v>3.6519871106337276</v>
      </c>
      <c r="G24" s="63">
        <f>IF(OR('Tabel 1'!$G24&lt;5,'Tabel 2'!G24&lt;0.5),"-",IFERROR('Tabel 2'!G24/'Tabel 1'!$G24*100,"-"))</f>
        <v>2.7211262083780881</v>
      </c>
      <c r="H24" s="63"/>
      <c r="I24" s="63">
        <f>IF(OR('Tabel 1'!$J24&lt;5,'Tabel 2'!I24&lt;0.5),"-",IFERROR('Tabel 2'!I24/'Tabel 1'!$J24*100,"-"))</f>
        <v>3.5559410234171724</v>
      </c>
      <c r="J24" s="63">
        <f>IF(OR('Tabel 1'!$J24&lt;5,'Tabel 2'!J24&lt;0.5),"-",IFERROR('Tabel 2'!J24/'Tabel 1'!$J24*100,"-"))</f>
        <v>2.7297879444926276</v>
      </c>
      <c r="L24" s="64"/>
      <c r="P24" s="64"/>
    </row>
    <row r="25" spans="1:16" ht="15.75" customHeight="1" x14ac:dyDescent="0.2">
      <c r="A25" s="50" t="s">
        <v>39</v>
      </c>
      <c r="C25" s="62">
        <f>IF(OR('Tabel 1'!$D25&lt;5,'Tabel 2'!C25&lt;0.5),"-",IFERROR('Tabel 2'!C25/'Tabel 1'!$D25*100,"-"))</f>
        <v>5.1523947750362842</v>
      </c>
      <c r="D25" s="62">
        <f>IF(OR('Tabel 1'!$D25&lt;5,'Tabel 2'!D25&lt;0.5),"-",IFERROR('Tabel 2'!D25/'Tabel 1'!$D25*100,"-"))</f>
        <v>4.3699332365747461</v>
      </c>
      <c r="E25" s="63"/>
      <c r="F25" s="62">
        <f>IF(OR('Tabel 1'!$G25&lt;5,'Tabel 2'!F25&lt;0.5),"-",IFERROR('Tabel 2'!F25/'Tabel 1'!$G25*100,"-"))</f>
        <v>4.6601441812564364</v>
      </c>
      <c r="G25" s="62">
        <f>IF(OR('Tabel 1'!$G25&lt;5,'Tabel 2'!G25&lt;0.5),"-",IFERROR('Tabel 2'!G25/'Tabel 1'!$G25*100,"-"))</f>
        <v>3.8209845520082384</v>
      </c>
      <c r="H25" s="63"/>
      <c r="I25" s="62">
        <f>IF(OR('Tabel 1'!$J25&lt;5,'Tabel 2'!I25&lt;0.5),"-",IFERROR('Tabel 2'!I25/'Tabel 1'!$J25*100,"-"))</f>
        <v>4.7890535917901937</v>
      </c>
      <c r="J25" s="62">
        <f>IF(OR('Tabel 1'!$J25&lt;5,'Tabel 2'!J25&lt;0.5),"-",IFERROR('Tabel 2'!J25/'Tabel 1'!$J25*100,"-"))</f>
        <v>3.9647419232231091</v>
      </c>
      <c r="L25" s="64"/>
      <c r="P25" s="64"/>
    </row>
    <row r="26" spans="1:16" ht="15.75" customHeight="1" x14ac:dyDescent="0.2">
      <c r="A26" s="52" t="s">
        <v>40</v>
      </c>
      <c r="C26" s="63">
        <f>IF(OR('Tabel 1'!$D26&lt;5,'Tabel 2'!C26&lt;0.5),"-",IFERROR('Tabel 2'!C26/'Tabel 1'!$D26*100,"-"))</f>
        <v>2.0419739081111743</v>
      </c>
      <c r="D26" s="63">
        <f>IF(OR('Tabel 1'!$D26&lt;5,'Tabel 2'!D26&lt;0.5),"-",IFERROR('Tabel 2'!D26/'Tabel 1'!$D26*100,"-"))</f>
        <v>1.6855833806012479</v>
      </c>
      <c r="E26" s="63"/>
      <c r="F26" s="63">
        <f>IF(OR('Tabel 1'!$G26&lt;5,'Tabel 2'!F26&lt;0.5),"-",IFERROR('Tabel 2'!F26/'Tabel 1'!$G26*100,"-"))</f>
        <v>2.2450532724505328</v>
      </c>
      <c r="G26" s="63">
        <f>IF(OR('Tabel 1'!$G26&lt;5,'Tabel 2'!G26&lt;0.5),"-",IFERROR('Tabel 2'!G26/'Tabel 1'!$G26*100,"-"))</f>
        <v>1.8430878995433793</v>
      </c>
      <c r="H26" s="63"/>
      <c r="I26" s="63">
        <f>IF(OR('Tabel 1'!$J26&lt;5,'Tabel 2'!I26&lt;0.5),"-",IFERROR('Tabel 2'!I26/'Tabel 1'!$J26*100,"-"))</f>
        <v>2.1822962313759859</v>
      </c>
      <c r="J26" s="63">
        <f>IF(OR('Tabel 1'!$J26&lt;5,'Tabel 2'!J26&lt;0.5),"-",IFERROR('Tabel 2'!J26/'Tabel 1'!$J26*100,"-"))</f>
        <v>1.7944147239263804</v>
      </c>
      <c r="L26" s="64"/>
      <c r="P26" s="64"/>
    </row>
    <row r="27" spans="1:16" ht="15.75" customHeight="1" x14ac:dyDescent="0.2">
      <c r="A27" s="50" t="s">
        <v>41</v>
      </c>
      <c r="C27" s="62">
        <f>IF(OR('Tabel 1'!$D27&lt;5,'Tabel 2'!C27&lt;0.5),"-",IFERROR('Tabel 2'!C27/'Tabel 1'!$D27*100,"-"))</f>
        <v>2.912621359223301</v>
      </c>
      <c r="D27" s="62">
        <f>IF(OR('Tabel 1'!$D27&lt;5,'Tabel 2'!D27&lt;0.5),"-",IFERROR('Tabel 2'!D27/'Tabel 1'!$D27*100,"-"))</f>
        <v>2.3915080906148867</v>
      </c>
      <c r="E27" s="63"/>
      <c r="F27" s="62">
        <f>IF(OR('Tabel 1'!$G27&lt;5,'Tabel 2'!F27&lt;0.5),"-",IFERROR('Tabel 2'!F27/'Tabel 1'!$G27*100,"-"))</f>
        <v>1.8583042973286876</v>
      </c>
      <c r="G27" s="62">
        <f>IF(OR('Tabel 1'!$G27&lt;5,'Tabel 2'!G27&lt;0.5),"-",IFERROR('Tabel 2'!G27/'Tabel 1'!$G27*100,"-"))</f>
        <v>1.3928519163763067</v>
      </c>
      <c r="H27" s="63"/>
      <c r="I27" s="62">
        <f>IF(OR('Tabel 1'!$J27&lt;5,'Tabel 2'!I27&lt;0.5),"-",IFERROR('Tabel 2'!I27/'Tabel 1'!$J27*100,"-"))</f>
        <v>2.0187099950763168</v>
      </c>
      <c r="J27" s="62">
        <f>IF(OR('Tabel 1'!$J27&lt;5,'Tabel 2'!J27&lt;0.5),"-",IFERROR('Tabel 2'!J27/'Tabel 1'!$J27*100,"-"))</f>
        <v>1.5447892663712457</v>
      </c>
      <c r="L27" s="64"/>
      <c r="P27" s="64"/>
    </row>
    <row r="28" spans="1:16" ht="15.75" customHeight="1" x14ac:dyDescent="0.2">
      <c r="A28" s="52" t="s">
        <v>191</v>
      </c>
      <c r="C28" s="63">
        <f>IF(OR('Tabel 1'!$D28&lt;5,'Tabel 2'!C28&lt;0.5),"-",IFERROR('Tabel 2'!C28/'Tabel 1'!$D28*100,"-"))</f>
        <v>8.2388258839226154</v>
      </c>
      <c r="D28" s="63">
        <f>IF(OR('Tabel 1'!$D28&lt;5,'Tabel 2'!D28&lt;0.5),"-",IFERROR('Tabel 2'!D28/'Tabel 1'!$D28*100,"-"))</f>
        <v>7.2710900600400263</v>
      </c>
      <c r="E28" s="63"/>
      <c r="F28" s="63">
        <f>IF(OR('Tabel 1'!$G28&lt;5,'Tabel 2'!F28&lt;0.5),"-",IFERROR('Tabel 2'!F28/'Tabel 1'!$G28*100,"-"))</f>
        <v>9.6394984326018811</v>
      </c>
      <c r="G28" s="63">
        <f>IF(OR('Tabel 1'!$G28&lt;5,'Tabel 2'!G28&lt;0.5),"-",IFERROR('Tabel 2'!G28/'Tabel 1'!$G28*100,"-"))</f>
        <v>8.40366065830721</v>
      </c>
      <c r="H28" s="63"/>
      <c r="I28" s="63">
        <f>IF(OR('Tabel 1'!$J28&lt;5,'Tabel 2'!I28&lt;0.5),"-",IFERROR('Tabel 2'!I28/'Tabel 1'!$J28*100,"-"))</f>
        <v>9.0243187811309706</v>
      </c>
      <c r="J28" s="63">
        <f>IF(OR('Tabel 1'!$J28&lt;5,'Tabel 2'!J28&lt;0.5),"-",IFERROR('Tabel 2'!J28/'Tabel 1'!$J28*100,"-"))</f>
        <v>7.9062322004101961</v>
      </c>
      <c r="L28" s="64"/>
      <c r="P28" s="64"/>
    </row>
    <row r="29" spans="1:16" ht="15.75" customHeight="1" x14ac:dyDescent="0.2">
      <c r="A29" s="50" t="s">
        <v>43</v>
      </c>
      <c r="C29" s="62">
        <f>IF(OR('Tabel 1'!$D29&lt;5,'Tabel 2'!C29&lt;0.5),"-",IFERROR('Tabel 2'!C29/'Tabel 1'!$D29*100,"-"))</f>
        <v>1.1608623548922055</v>
      </c>
      <c r="D29" s="62">
        <f>IF(OR('Tabel 1'!$D29&lt;5,'Tabel 2'!D29&lt;0.5),"-",IFERROR('Tabel 2'!D29/'Tabel 1'!$D29*100,"-"))</f>
        <v>0.80855223880597005</v>
      </c>
      <c r="E29" s="63"/>
      <c r="F29" s="62">
        <f>IF(OR('Tabel 1'!$G29&lt;5,'Tabel 2'!F29&lt;0.5),"-",IFERROR('Tabel 2'!F29/'Tabel 1'!$G29*100,"-"))</f>
        <v>2.4</v>
      </c>
      <c r="G29" s="62">
        <f>IF(OR('Tabel 1'!$G29&lt;5,'Tabel 2'!G29&lt;0.5),"-",IFERROR('Tabel 2'!G29/'Tabel 1'!$G29*100,"-"))</f>
        <v>1.9010800000000001</v>
      </c>
      <c r="H29" s="63"/>
      <c r="I29" s="62">
        <f>IF(OR('Tabel 1'!$J29&lt;5,'Tabel 2'!I29&lt;0.5),"-",IFERROR('Tabel 2'!I29/'Tabel 1'!$J29*100,"-"))</f>
        <v>1.5240328253223916</v>
      </c>
      <c r="J29" s="62">
        <f>IF(OR('Tabel 1'!$J29&lt;5,'Tabel 2'!J29&lt;0.5),"-",IFERROR('Tabel 2'!J29/'Tabel 1'!$J29*100,"-"))</f>
        <v>1.1287538100820635</v>
      </c>
      <c r="L29" s="64"/>
      <c r="P29" s="64"/>
    </row>
    <row r="30" spans="1:16" ht="15.75" customHeight="1" x14ac:dyDescent="0.2">
      <c r="A30" s="52" t="s">
        <v>44</v>
      </c>
      <c r="C30" s="63">
        <f>IF(OR('Tabel 1'!$D30&lt;5,'Tabel 2'!C30&lt;0.5),"-",IFERROR('Tabel 2'!C30/'Tabel 1'!$D30*100,"-"))</f>
        <v>4.7619047619047619</v>
      </c>
      <c r="D30" s="63">
        <f>IF(OR('Tabel 1'!$D30&lt;5,'Tabel 2'!D30&lt;0.5),"-",IFERROR('Tabel 2'!D30/'Tabel 1'!$D30*100,"-"))</f>
        <v>3.9675335497835493</v>
      </c>
      <c r="E30" s="63"/>
      <c r="F30" s="63">
        <f>IF(OR('Tabel 1'!$G30&lt;5,'Tabel 2'!F30&lt;0.5),"-",IFERROR('Tabel 2'!F30/'Tabel 1'!$G30*100,"-"))</f>
        <v>4.5055364642993503</v>
      </c>
      <c r="G30" s="63">
        <f>IF(OR('Tabel 1'!$G30&lt;5,'Tabel 2'!G30&lt;0.5),"-",IFERROR('Tabel 2'!G30/'Tabel 1'!$G30*100,"-"))</f>
        <v>3.9574257350133637</v>
      </c>
      <c r="H30" s="63"/>
      <c r="I30" s="63">
        <f>IF(OR('Tabel 1'!$J30&lt;5,'Tabel 2'!I30&lt;0.5),"-",IFERROR('Tabel 2'!I30/'Tabel 1'!$J30*100,"-"))</f>
        <v>4.5723962743437765</v>
      </c>
      <c r="J30" s="63">
        <f>IF(OR('Tabel 1'!$J30&lt;5,'Tabel 2'!J30&lt;0.5),"-",IFERROR('Tabel 2'!J30/'Tabel 1'!$J30*100,"-"))</f>
        <v>3.9600618120237088</v>
      </c>
      <c r="L30" s="64"/>
      <c r="P30" s="64"/>
    </row>
    <row r="31" spans="1:16" ht="15.75" customHeight="1" x14ac:dyDescent="0.2">
      <c r="A31" s="50" t="s">
        <v>45</v>
      </c>
      <c r="C31" s="62">
        <f>IF(OR('Tabel 1'!$D31&lt;5,'Tabel 2'!C31&lt;0.5),"-",IFERROR('Tabel 2'!C31/'Tabel 1'!$D31*100,"-"))</f>
        <v>2.6066350710900474</v>
      </c>
      <c r="D31" s="62">
        <f>IF(OR('Tabel 1'!$D31&lt;5,'Tabel 2'!D31&lt;0.5),"-",IFERROR('Tabel 2'!D31/'Tabel 1'!$D31*100,"-"))</f>
        <v>2.3052274881516586</v>
      </c>
      <c r="E31" s="63"/>
      <c r="F31" s="62">
        <f>IF(OR('Tabel 1'!$G31&lt;5,'Tabel 2'!F31&lt;0.5),"-",IFERROR('Tabel 2'!F31/'Tabel 1'!$G31*100,"-"))</f>
        <v>2.5925925925925926</v>
      </c>
      <c r="G31" s="62">
        <f>IF(OR('Tabel 1'!$G31&lt;5,'Tabel 2'!G31&lt;0.5),"-",IFERROR('Tabel 2'!G31/'Tabel 1'!$G31*100,"-"))</f>
        <v>2.0963703703703702</v>
      </c>
      <c r="H31" s="63"/>
      <c r="I31" s="62">
        <f>IF(OR('Tabel 1'!$J31&lt;5,'Tabel 2'!I31&lt;0.5),"-",IFERROR('Tabel 2'!I31/'Tabel 1'!$J31*100,"-"))</f>
        <v>2.5987525987525988</v>
      </c>
      <c r="J31" s="62">
        <f>IF(OR('Tabel 1'!$J31&lt;5,'Tabel 2'!J31&lt;0.5),"-",IFERROR('Tabel 2'!J31/'Tabel 1'!$J31*100,"-"))</f>
        <v>2.187989604989605</v>
      </c>
      <c r="L31" s="64"/>
      <c r="P31" s="64"/>
    </row>
    <row r="32" spans="1:16" ht="15.75" customHeight="1" x14ac:dyDescent="0.2">
      <c r="A32" s="52" t="s">
        <v>46</v>
      </c>
      <c r="C32" s="63">
        <f>IF(OR('Tabel 1'!$D32&lt;5,'Tabel 2'!C32&lt;0.5),"-",IFERROR('Tabel 2'!C32/'Tabel 1'!$D32*100,"-"))</f>
        <v>4.1666666666666661</v>
      </c>
      <c r="D32" s="63">
        <f>IF(OR('Tabel 1'!$D32&lt;5,'Tabel 2'!D32&lt;0.5),"-",IFERROR('Tabel 2'!D32/'Tabel 1'!$D32*100,"-"))</f>
        <v>3.5323348214285719</v>
      </c>
      <c r="E32" s="63"/>
      <c r="F32" s="63">
        <f>IF(OR('Tabel 1'!$G32&lt;5,'Tabel 2'!F32&lt;0.5),"-",IFERROR('Tabel 2'!F32/'Tabel 1'!$G32*100,"-"))</f>
        <v>3.6044362292051755</v>
      </c>
      <c r="G32" s="63">
        <f>IF(OR('Tabel 1'!$G32&lt;5,'Tabel 2'!G32&lt;0.5),"-",IFERROR('Tabel 2'!G32/'Tabel 1'!$G32*100,"-"))</f>
        <v>2.6752236598890944</v>
      </c>
      <c r="H32" s="63"/>
      <c r="I32" s="63">
        <f>IF(OR('Tabel 1'!$J32&lt;5,'Tabel 2'!I32&lt;0.5),"-",IFERROR('Tabel 2'!I32/'Tabel 1'!$J32*100,"-"))</f>
        <v>3.8198403648802741</v>
      </c>
      <c r="J32" s="63">
        <f>IF(OR('Tabel 1'!$J32&lt;5,'Tabel 2'!J32&lt;0.5),"-",IFERROR('Tabel 2'!J32/'Tabel 1'!$J32*100,"-"))</f>
        <v>3.0036037628278223</v>
      </c>
      <c r="L32" s="64"/>
      <c r="P32" s="64"/>
    </row>
    <row r="33" spans="1:16" ht="15.75" customHeight="1" x14ac:dyDescent="0.2">
      <c r="A33" s="50" t="s">
        <v>47</v>
      </c>
      <c r="C33" s="62">
        <f>IF(OR('Tabel 1'!$D33&lt;5,'Tabel 2'!C33&lt;0.5),"-",IFERROR('Tabel 2'!C33/'Tabel 1'!$D33*100,"-"))</f>
        <v>8.1703910614525146</v>
      </c>
      <c r="D33" s="62">
        <f>IF(OR('Tabel 1'!$D33&lt;5,'Tabel 2'!D33&lt;0.5),"-",IFERROR('Tabel 2'!D33/'Tabel 1'!$D33*100,"-"))</f>
        <v>7.3366054469273747</v>
      </c>
      <c r="E33" s="63"/>
      <c r="F33" s="62">
        <f>IF(OR('Tabel 1'!$G33&lt;5,'Tabel 2'!F33&lt;0.5),"-",IFERROR('Tabel 2'!F33/'Tabel 1'!$G33*100,"-"))</f>
        <v>7.1428571428571423</v>
      </c>
      <c r="G33" s="62">
        <f>IF(OR('Tabel 1'!$G33&lt;5,'Tabel 2'!G33&lt;0.5),"-",IFERROR('Tabel 2'!G33/'Tabel 1'!$G33*100,"-"))</f>
        <v>6.150001082251082</v>
      </c>
      <c r="H33" s="63"/>
      <c r="I33" s="62">
        <f>IF(OR('Tabel 1'!$J33&lt;5,'Tabel 2'!I33&lt;0.5),"-",IFERROR('Tabel 2'!I33/'Tabel 1'!$J33*100,"-"))</f>
        <v>7.3291139240506329</v>
      </c>
      <c r="J33" s="62">
        <f>IF(OR('Tabel 1'!$J33&lt;5,'Tabel 2'!J33&lt;0.5),"-",IFERROR('Tabel 2'!J33/'Tabel 1'!$J33*100,"-"))</f>
        <v>6.3650918987341782</v>
      </c>
      <c r="L33" s="64"/>
      <c r="P33" s="64"/>
    </row>
    <row r="34" spans="1:16" ht="15.75" customHeight="1" x14ac:dyDescent="0.2">
      <c r="A34" s="52" t="s">
        <v>48</v>
      </c>
      <c r="C34" s="63">
        <f>IF(OR('Tabel 1'!$D34&lt;5,'Tabel 2'!C34&lt;0.5),"-",IFERROR('Tabel 2'!C34/'Tabel 1'!$D34*100,"-"))</f>
        <v>2.6682596575069693</v>
      </c>
      <c r="D34" s="63">
        <f>IF(OR('Tabel 1'!$D34&lt;5,'Tabel 2'!D34&lt;0.5),"-",IFERROR('Tabel 2'!D34/'Tabel 1'!$D34*100,"-"))</f>
        <v>2.2532180406212663</v>
      </c>
      <c r="E34" s="63"/>
      <c r="F34" s="63">
        <f>IF(OR('Tabel 1'!$G34&lt;5,'Tabel 2'!F34&lt;0.5),"-",IFERROR('Tabel 2'!F34/'Tabel 1'!$G34*100,"-"))</f>
        <v>2.6933701657458564</v>
      </c>
      <c r="G34" s="63">
        <f>IF(OR('Tabel 1'!$G34&lt;5,'Tabel 2'!G34&lt;0.5),"-",IFERROR('Tabel 2'!G34/'Tabel 1'!$G34*100,"-"))</f>
        <v>2.310226322020521</v>
      </c>
      <c r="H34" s="63"/>
      <c r="I34" s="63">
        <f>IF(OR('Tabel 1'!$J34&lt;5,'Tabel 2'!I34&lt;0.5),"-",IFERROR('Tabel 2'!I34/'Tabel 1'!$J34*100,"-"))</f>
        <v>2.6850507982583456</v>
      </c>
      <c r="J34" s="63">
        <f>IF(OR('Tabel 1'!$J34&lt;5,'Tabel 2'!J34&lt;0.5),"-",IFERROR('Tabel 2'!J34/'Tabel 1'!$J34*100,"-"))</f>
        <v>2.2913388969521042</v>
      </c>
      <c r="L34" s="64"/>
      <c r="P34" s="64"/>
    </row>
    <row r="35" spans="1:16" ht="15.75" customHeight="1" x14ac:dyDescent="0.2">
      <c r="A35" s="50" t="s">
        <v>49</v>
      </c>
      <c r="C35" s="62">
        <f>IF(OR('Tabel 1'!$D35&lt;5,'Tabel 2'!C35&lt;0.5),"-",IFERROR('Tabel 2'!C35/'Tabel 1'!$D35*100,"-"))</f>
        <v>3.1176788610560462</v>
      </c>
      <c r="D35" s="62">
        <f>IF(OR('Tabel 1'!$D35&lt;5,'Tabel 2'!D35&lt;0.5),"-",IFERROR('Tabel 2'!D35/'Tabel 1'!$D35*100,"-"))</f>
        <v>2.6703798882681569</v>
      </c>
      <c r="E35" s="63"/>
      <c r="F35" s="62">
        <f>IF(OR('Tabel 1'!$G35&lt;5,'Tabel 2'!F35&lt;0.5),"-",IFERROR('Tabel 2'!F35/'Tabel 1'!$G35*100,"-"))</f>
        <v>2.8117012212439652</v>
      </c>
      <c r="G35" s="62">
        <f>IF(OR('Tabel 1'!$G35&lt;5,'Tabel 2'!G35&lt;0.5),"-",IFERROR('Tabel 2'!G35/'Tabel 1'!$G35*100,"-"))</f>
        <v>2.2481147401306445</v>
      </c>
      <c r="H35" s="63"/>
      <c r="I35" s="62">
        <f>IF(OR('Tabel 1'!$J35&lt;5,'Tabel 2'!I35&lt;0.5),"-",IFERROR('Tabel 2'!I35/'Tabel 1'!$J35*100,"-"))</f>
        <v>2.9988974641675852</v>
      </c>
      <c r="J35" s="62">
        <f>IF(OR('Tabel 1'!$J35&lt;5,'Tabel 2'!J35&lt;0.5),"-",IFERROR('Tabel 2'!J35/'Tabel 1'!$J35*100,"-"))</f>
        <v>2.5064553472987874</v>
      </c>
      <c r="L35" s="64"/>
      <c r="P35" s="64"/>
    </row>
    <row r="36" spans="1:16" ht="15.75" customHeight="1" x14ac:dyDescent="0.2">
      <c r="A36" s="52" t="s">
        <v>50</v>
      </c>
      <c r="C36" s="63">
        <f>IF(OR('Tabel 1'!$D36&lt;5,'Tabel 2'!C36&lt;0.5),"-",IFERROR('Tabel 2'!C36/'Tabel 1'!$D36*100,"-"))</f>
        <v>6.236559139784946</v>
      </c>
      <c r="D36" s="63">
        <f>IF(OR('Tabel 1'!$D36&lt;5,'Tabel 2'!D36&lt;0.5),"-",IFERROR('Tabel 2'!D36/'Tabel 1'!$D36*100,"-"))</f>
        <v>5.4030800374006542</v>
      </c>
      <c r="E36" s="63"/>
      <c r="F36" s="63">
        <f>IF(OR('Tabel 1'!$G36&lt;5,'Tabel 2'!F36&lt;0.5),"-",IFERROR('Tabel 2'!F36/'Tabel 1'!$G36*100,"-"))</f>
        <v>7.4389771406431615</v>
      </c>
      <c r="G36" s="63">
        <f>IF(OR('Tabel 1'!$G36&lt;5,'Tabel 2'!G36&lt;0.5),"-",IFERROR('Tabel 2'!G36/'Tabel 1'!$G36*100,"-"))</f>
        <v>6.4386164277411853</v>
      </c>
      <c r="H36" s="63"/>
      <c r="I36" s="63">
        <f>IF(OR('Tabel 1'!$J36&lt;5,'Tabel 2'!I36&lt;0.5),"-",IFERROR('Tabel 2'!I36/'Tabel 1'!$J36*100,"-"))</f>
        <v>6.9477865627745317</v>
      </c>
      <c r="J36" s="63">
        <f>IF(OR('Tabel 1'!$J36&lt;5,'Tabel 2'!J36&lt;0.5),"-",IFERROR('Tabel 2'!J36/'Tabel 1'!$J36*100,"-"))</f>
        <v>6.015597379779229</v>
      </c>
      <c r="L36" s="64"/>
      <c r="P36" s="64"/>
    </row>
    <row r="37" spans="1:16" ht="15.75" customHeight="1" x14ac:dyDescent="0.2">
      <c r="A37" s="50" t="s">
        <v>51</v>
      </c>
      <c r="C37" s="62">
        <f>IF(OR('Tabel 1'!$D37&lt;5,'Tabel 2'!C37&lt;0.5),"-",IFERROR('Tabel 2'!C37/'Tabel 1'!$D37*100,"-"))</f>
        <v>5.2474261042842913</v>
      </c>
      <c r="D37" s="62">
        <f>IF(OR('Tabel 1'!$D37&lt;5,'Tabel 2'!D37&lt;0.5),"-",IFERROR('Tabel 2'!D37/'Tabel 1'!$D37*100,"-"))</f>
        <v>4.6372894940772724</v>
      </c>
      <c r="E37" s="63"/>
      <c r="F37" s="62">
        <f>IF(OR('Tabel 1'!$G37&lt;5,'Tabel 2'!F37&lt;0.5),"-",IFERROR('Tabel 2'!F37/'Tabel 1'!$G37*100,"-"))</f>
        <v>6.0668229777256739</v>
      </c>
      <c r="G37" s="62">
        <f>IF(OR('Tabel 1'!$G37&lt;5,'Tabel 2'!G37&lt;0.5),"-",IFERROR('Tabel 2'!G37/'Tabel 1'!$G37*100,"-"))</f>
        <v>5.1833341148886287</v>
      </c>
      <c r="H37" s="63"/>
      <c r="I37" s="62">
        <f>IF(OR('Tabel 1'!$J37&lt;5,'Tabel 2'!I37&lt;0.5),"-",IFERROR('Tabel 2'!I37/'Tabel 1'!$J37*100,"-"))</f>
        <v>5.6453908785515008</v>
      </c>
      <c r="J37" s="62">
        <f>IF(OR('Tabel 1'!$J37&lt;5,'Tabel 2'!J37&lt;0.5),"-",IFERROR('Tabel 2'!J37/'Tabel 1'!$J37*100,"-"))</f>
        <v>4.9024925126686787</v>
      </c>
      <c r="L37" s="64"/>
      <c r="P37" s="64"/>
    </row>
    <row r="38" spans="1:16" ht="15.75" customHeight="1" x14ac:dyDescent="0.2">
      <c r="A38" s="52" t="s">
        <v>52</v>
      </c>
      <c r="C38" s="63">
        <f>IF(OR('Tabel 1'!$D38&lt;5,'Tabel 2'!C38&lt;0.5),"-",IFERROR('Tabel 2'!C38/'Tabel 1'!$D38*100,"-"))</f>
        <v>6.6961465571699312</v>
      </c>
      <c r="D38" s="63">
        <f>IF(OR('Tabel 1'!$D38&lt;5,'Tabel 2'!D38&lt;0.5),"-",IFERROR('Tabel 2'!D38/'Tabel 1'!$D38*100,"-"))</f>
        <v>5.7918288060644345</v>
      </c>
      <c r="E38" s="63"/>
      <c r="F38" s="63">
        <f>IF(OR('Tabel 1'!$G38&lt;5,'Tabel 2'!F38&lt;0.5),"-",IFERROR('Tabel 2'!F38/'Tabel 1'!$G38*100,"-"))</f>
        <v>7.5665399239543722</v>
      </c>
      <c r="G38" s="63">
        <f>IF(OR('Tabel 1'!$G38&lt;5,'Tabel 2'!G38&lt;0.5),"-",IFERROR('Tabel 2'!G38/'Tabel 1'!$G38*100,"-"))</f>
        <v>6.3265425855513318</v>
      </c>
      <c r="H38" s="63"/>
      <c r="I38" s="63">
        <f>IF(OR('Tabel 1'!$J38&lt;5,'Tabel 2'!I38&lt;0.5),"-",IFERROR('Tabel 2'!I38/'Tabel 1'!$J38*100,"-"))</f>
        <v>7.0910973084886129</v>
      </c>
      <c r="J38" s="63">
        <f>IF(OR('Tabel 1'!$J38&lt;5,'Tabel 2'!J38&lt;0.5),"-",IFERROR('Tabel 2'!J38/'Tabel 1'!$J38*100,"-"))</f>
        <v>6.0344611801242243</v>
      </c>
      <c r="L38" s="64"/>
      <c r="P38" s="64"/>
    </row>
    <row r="39" spans="1:16" ht="15.75" customHeight="1" x14ac:dyDescent="0.2">
      <c r="A39" s="50" t="s">
        <v>53</v>
      </c>
      <c r="C39" s="62">
        <f>IF(OR('Tabel 1'!$D39&lt;5,'Tabel 2'!C39&lt;0.5),"-",IFERROR('Tabel 2'!C39/'Tabel 1'!$D39*100,"-"))</f>
        <v>6.9233367105707533</v>
      </c>
      <c r="D39" s="62">
        <f>IF(OR('Tabel 1'!$D39&lt;5,'Tabel 2'!D39&lt;0.5),"-",IFERROR('Tabel 2'!D39/'Tabel 1'!$D39*100,"-"))</f>
        <v>6.1235994596420129</v>
      </c>
      <c r="E39" s="63"/>
      <c r="F39" s="62">
        <f>IF(OR('Tabel 1'!$G39&lt;5,'Tabel 2'!F39&lt;0.5),"-",IFERROR('Tabel 2'!F39/'Tabel 1'!$G39*100,"-"))</f>
        <v>10.101437024513947</v>
      </c>
      <c r="G39" s="62">
        <f>IF(OR('Tabel 1'!$G39&lt;5,'Tabel 2'!G39&lt;0.5),"-",IFERROR('Tabel 2'!G39/'Tabel 1'!$G39*100,"-"))</f>
        <v>8.558004226542689</v>
      </c>
      <c r="H39" s="63"/>
      <c r="I39" s="62">
        <f>IF(OR('Tabel 1'!$J39&lt;5,'Tabel 2'!I39&lt;0.5),"-",IFERROR('Tabel 2'!I39/'Tabel 1'!$J39*100,"-"))</f>
        <v>8.3348976910080719</v>
      </c>
      <c r="J39" s="62">
        <f>IF(OR('Tabel 1'!$J39&lt;5,'Tabel 2'!J39&lt;0.5),"-",IFERROR('Tabel 2'!J39/'Tabel 1'!$J39*100,"-"))</f>
        <v>7.2048462549277268</v>
      </c>
      <c r="L39" s="64"/>
      <c r="P39" s="64"/>
    </row>
    <row r="40" spans="1:16" ht="15.75" customHeight="1" x14ac:dyDescent="0.2">
      <c r="A40" s="52" t="s">
        <v>54</v>
      </c>
      <c r="C40" s="63">
        <f>IF(OR('Tabel 1'!$D40&lt;5,'Tabel 2'!C40&lt;0.5),"-",IFERROR('Tabel 2'!C40/'Tabel 1'!$D40*100,"-"))</f>
        <v>12.018779342723004</v>
      </c>
      <c r="D40" s="63">
        <f>IF(OR('Tabel 1'!$D40&lt;5,'Tabel 2'!D40&lt;0.5),"-",IFERROR('Tabel 2'!D40/'Tabel 1'!$D40*100,"-"))</f>
        <v>10.714403755868544</v>
      </c>
      <c r="E40" s="63"/>
      <c r="F40" s="63">
        <f>IF(OR('Tabel 1'!$G40&lt;5,'Tabel 2'!F40&lt;0.5),"-",IFERROR('Tabel 2'!F40/'Tabel 1'!$G40*100,"-"))</f>
        <v>6.973848069738481</v>
      </c>
      <c r="G40" s="63">
        <f>IF(OR('Tabel 1'!$G40&lt;5,'Tabel 2'!G40&lt;0.5),"-",IFERROR('Tabel 2'!G40/'Tabel 1'!$G40*100,"-"))</f>
        <v>5.856752179327521</v>
      </c>
      <c r="H40" s="63"/>
      <c r="I40" s="63">
        <f>IF(OR('Tabel 1'!$J40&lt;5,'Tabel 2'!I40&lt;0.5),"-",IFERROR('Tabel 2'!I40/'Tabel 1'!$J40*100,"-"))</f>
        <v>7.6912805447990378</v>
      </c>
      <c r="J40" s="63">
        <f>IF(OR('Tabel 1'!$J40&lt;5,'Tabel 2'!J40&lt;0.5),"-",IFERROR('Tabel 2'!J40/'Tabel 1'!$J40*100,"-"))</f>
        <v>6.5475518760849241</v>
      </c>
      <c r="L40" s="64"/>
      <c r="P40" s="64"/>
    </row>
    <row r="41" spans="1:16" ht="15.75" customHeight="1" x14ac:dyDescent="0.2">
      <c r="A41" s="50" t="s">
        <v>55</v>
      </c>
      <c r="C41" s="62">
        <f>IF(OR('Tabel 1'!$D41&lt;5,'Tabel 2'!C41&lt;0.5),"-",IFERROR('Tabel 2'!C41/'Tabel 1'!$D41*100,"-"))</f>
        <v>8.0165289256198342</v>
      </c>
      <c r="D41" s="62">
        <f>IF(OR('Tabel 1'!$D41&lt;5,'Tabel 2'!D41&lt;0.5),"-",IFERROR('Tabel 2'!D41/'Tabel 1'!$D41*100,"-"))</f>
        <v>7.1818301652892558</v>
      </c>
      <c r="E41" s="63"/>
      <c r="F41" s="62">
        <f>IF(OR('Tabel 1'!$G41&lt;5,'Tabel 2'!F41&lt;0.5),"-",IFERROR('Tabel 2'!F41/'Tabel 1'!$G41*100,"-"))</f>
        <v>10.683102208525936</v>
      </c>
      <c r="G41" s="62">
        <f>IF(OR('Tabel 1'!$G41&lt;5,'Tabel 2'!G41&lt;0.5),"-",IFERROR('Tabel 2'!G41/'Tabel 1'!$G41*100,"-"))</f>
        <v>9.400936825885978</v>
      </c>
      <c r="H41" s="63"/>
      <c r="I41" s="62">
        <f>IF(OR('Tabel 1'!$J41&lt;5,'Tabel 2'!I41&lt;0.5),"-",IFERROR('Tabel 2'!I41/'Tabel 1'!$J41*100,"-"))</f>
        <v>9.2054041676207934</v>
      </c>
      <c r="J41" s="62">
        <f>IF(OR('Tabel 1'!$J41&lt;5,'Tabel 2'!J41&lt;0.5),"-",IFERROR('Tabel 2'!J41/'Tabel 1'!$J41*100,"-"))</f>
        <v>8.1712051751774659</v>
      </c>
      <c r="L41" s="64"/>
      <c r="P41" s="64"/>
    </row>
    <row r="42" spans="1:16" ht="15.75" customHeight="1" x14ac:dyDescent="0.2">
      <c r="A42" s="52" t="s">
        <v>56</v>
      </c>
      <c r="C42" s="63">
        <f>IF(OR('Tabel 1'!$D42&lt;5,'Tabel 2'!C42&lt;0.5),"-",IFERROR('Tabel 2'!C42/'Tabel 1'!$D42*100,"-"))</f>
        <v>6.0034305317324188</v>
      </c>
      <c r="D42" s="63">
        <f>IF(OR('Tabel 1'!$D42&lt;5,'Tabel 2'!D42&lt;0.5),"-",IFERROR('Tabel 2'!D42/'Tabel 1'!$D42*100,"-"))</f>
        <v>4.7675042881646661</v>
      </c>
      <c r="E42" s="63"/>
      <c r="F42" s="63">
        <f>IF(OR('Tabel 1'!$G42&lt;5,'Tabel 2'!F42&lt;0.5),"-",IFERROR('Tabel 2'!F42/'Tabel 1'!$G42*100,"-"))</f>
        <v>7.9632465543644715</v>
      </c>
      <c r="G42" s="63">
        <f>IF(OR('Tabel 1'!$G42&lt;5,'Tabel 2'!G42&lt;0.5),"-",IFERROR('Tabel 2'!G42/'Tabel 1'!$G42*100,"-"))</f>
        <v>6.7327641653905062</v>
      </c>
      <c r="H42" s="63"/>
      <c r="I42" s="63">
        <f>IF(OR('Tabel 1'!$J42&lt;5,'Tabel 2'!I42&lt;0.5),"-",IFERROR('Tabel 2'!I42/'Tabel 1'!$J42*100,"-"))</f>
        <v>7.0388349514563107</v>
      </c>
      <c r="J42" s="63">
        <f>IF(OR('Tabel 1'!$J42&lt;5,'Tabel 2'!J42&lt;0.5),"-",IFERROR('Tabel 2'!J42/'Tabel 1'!$J42*100,"-"))</f>
        <v>5.8057847896440133</v>
      </c>
      <c r="L42" s="64"/>
      <c r="P42" s="64"/>
    </row>
    <row r="43" spans="1:16" ht="15.75" customHeight="1" x14ac:dyDescent="0.2">
      <c r="A43" s="50" t="s">
        <v>57</v>
      </c>
      <c r="C43" s="62">
        <f>IF(OR('Tabel 1'!$D43&lt;5,'Tabel 2'!C43&lt;0.5),"-",IFERROR('Tabel 2'!C43/'Tabel 1'!$D43*100,"-"))</f>
        <v>12.017479970866715</v>
      </c>
      <c r="D43" s="62">
        <f>IF(OR('Tabel 1'!$D43&lt;5,'Tabel 2'!D43&lt;0.5),"-",IFERROR('Tabel 2'!D43/'Tabel 1'!$D43*100,"-"))</f>
        <v>10.256295702840495</v>
      </c>
      <c r="E43" s="63"/>
      <c r="F43" s="62">
        <f>IF(OR('Tabel 1'!$G43&lt;5,'Tabel 2'!F43&lt;0.5),"-",IFERROR('Tabel 2'!F43/'Tabel 1'!$G43*100,"-"))</f>
        <v>12.867808519982432</v>
      </c>
      <c r="G43" s="62">
        <f>IF(OR('Tabel 1'!$G43&lt;5,'Tabel 2'!G43&lt;0.5),"-",IFERROR('Tabel 2'!G43/'Tabel 1'!$G43*100,"-"))</f>
        <v>10.978071585419411</v>
      </c>
      <c r="H43" s="63"/>
      <c r="I43" s="62">
        <f>IF(OR('Tabel 1'!$J43&lt;5,'Tabel 2'!I43&lt;0.5),"-",IFERROR('Tabel 2'!I43/'Tabel 1'!$J43*100,"-"))</f>
        <v>12.547945205479452</v>
      </c>
      <c r="J43" s="62">
        <f>IF(OR('Tabel 1'!$J43&lt;5,'Tabel 2'!J43&lt;0.5),"-",IFERROR('Tabel 2'!J43/'Tabel 1'!$J43*100,"-"))</f>
        <v>10.706565205479452</v>
      </c>
      <c r="L43" s="64"/>
      <c r="P43" s="64"/>
    </row>
    <row r="44" spans="1:16" ht="15.75" customHeight="1" x14ac:dyDescent="0.2">
      <c r="A44" s="52" t="s">
        <v>58</v>
      </c>
      <c r="C44" s="63">
        <f>IF(OR('Tabel 1'!$D44&lt;5,'Tabel 2'!C44&lt;0.5),"-",IFERROR('Tabel 2'!C44/'Tabel 1'!$D44*100,"-"))</f>
        <v>7.6666666666666661</v>
      </c>
      <c r="D44" s="63">
        <f>IF(OR('Tabel 1'!$D44&lt;5,'Tabel 2'!D44&lt;0.5),"-",IFERROR('Tabel 2'!D44/'Tabel 1'!$D44*100,"-"))</f>
        <v>6.7072493333333334</v>
      </c>
      <c r="E44" s="63"/>
      <c r="F44" s="63">
        <f>IF(OR('Tabel 1'!$G44&lt;5,'Tabel 2'!F44&lt;0.5),"-",IFERROR('Tabel 2'!F44/'Tabel 1'!$G44*100,"-"))</f>
        <v>12.278761061946902</v>
      </c>
      <c r="G44" s="63">
        <f>IF(OR('Tabel 1'!$G44&lt;5,'Tabel 2'!G44&lt;0.5),"-",IFERROR('Tabel 2'!G44/'Tabel 1'!$G44*100,"-"))</f>
        <v>10.418638274336283</v>
      </c>
      <c r="H44" s="63"/>
      <c r="I44" s="63">
        <f>IF(OR('Tabel 1'!$J44&lt;5,'Tabel 2'!I44&lt;0.5),"-",IFERROR('Tabel 2'!I44/'Tabel 1'!$J44*100,"-"))</f>
        <v>9.4009983361064897</v>
      </c>
      <c r="J44" s="63">
        <f>IF(OR('Tabel 1'!$J44&lt;5,'Tabel 2'!J44&lt;0.5),"-",IFERROR('Tabel 2'!J44/'Tabel 1'!$J44*100,"-"))</f>
        <v>8.1028797836938438</v>
      </c>
      <c r="L44" s="64"/>
      <c r="P44" s="64"/>
    </row>
    <row r="45" spans="1:16" ht="15.75" customHeight="1" x14ac:dyDescent="0.2">
      <c r="A45" s="50" t="s">
        <v>59</v>
      </c>
      <c r="C45" s="62">
        <f>IF(OR('Tabel 1'!$D45&lt;5,'Tabel 2'!C45&lt;0.5),"-",IFERROR('Tabel 2'!C45/'Tabel 1'!$D45*100,"-"))</f>
        <v>5.6605538922155691</v>
      </c>
      <c r="D45" s="62">
        <f>IF(OR('Tabel 1'!$D45&lt;5,'Tabel 2'!D45&lt;0.5),"-",IFERROR('Tabel 2'!D45/'Tabel 1'!$D45*100,"-"))</f>
        <v>4.8742329715568866</v>
      </c>
      <c r="E45" s="101"/>
      <c r="F45" s="62">
        <f>IF(OR('Tabel 1'!$G45&lt;5,'Tabel 2'!F45&lt;0.5),"-",IFERROR('Tabel 2'!F45/'Tabel 1'!$G45*100,"-"))</f>
        <v>8.295238095238096</v>
      </c>
      <c r="G45" s="62">
        <f>IF(OR('Tabel 1'!$G45&lt;5,'Tabel 2'!G45&lt;0.5),"-",IFERROR('Tabel 2'!G45/'Tabel 1'!$G45*100,"-"))</f>
        <v>6.9496306666666676</v>
      </c>
      <c r="H45" s="101"/>
      <c r="I45" s="62">
        <f>IF(OR('Tabel 1'!$J45&lt;5,'Tabel 2'!I45&lt;0.5),"-",IFERROR('Tabel 2'!I45/'Tabel 1'!$J45*100,"-"))</f>
        <v>6.966207287143666</v>
      </c>
      <c r="J45" s="62">
        <f>IF(OR('Tabel 1'!$J45&lt;5,'Tabel 2'!J45&lt;0.5),"-",IFERROR('Tabel 2'!J45/'Tabel 1'!$J45*100,"-"))</f>
        <v>5.9027243722862011</v>
      </c>
      <c r="L45" s="64"/>
      <c r="P45" s="64"/>
    </row>
    <row r="46" spans="1:16" ht="15.75" customHeight="1" x14ac:dyDescent="0.2">
      <c r="A46" s="59"/>
      <c r="D46" s="40"/>
      <c r="E46" s="40"/>
      <c r="G46" s="40"/>
      <c r="H46" s="40"/>
      <c r="J46" s="40"/>
      <c r="L46" s="64"/>
      <c r="P46" s="64"/>
    </row>
    <row r="47" spans="1:16" ht="15.75" customHeight="1" x14ac:dyDescent="0.2">
      <c r="A47" s="53" t="s">
        <v>20</v>
      </c>
      <c r="B47" s="61">
        <f>SUM(B9:B45)-SUM(B17:B20)</f>
        <v>0</v>
      </c>
      <c r="C47" s="114">
        <f>IF(OR('Tabel 1'!$D47&lt;5,'Tabel 2'!C47&lt;0.5),"-",IFERROR('Tabel 2'!C47/'Tabel 1'!$D47*100,"-"))</f>
        <v>5.3084259555906055</v>
      </c>
      <c r="D47" s="114">
        <f>IF(OR('Tabel 1'!$D47&lt;5,'Tabel 2'!D47&lt;0.5),"-",IFERROR('Tabel 2'!D47/'Tabel 1'!$D47*100,"-"))</f>
        <v>4.6265573785642111</v>
      </c>
      <c r="E47" s="115">
        <f>IF('Tabel 1'!$G47&lt;10,"-",'Tabel 2'!E47/'Tabel 1'!$G47*100)</f>
        <v>0</v>
      </c>
      <c r="F47" s="114">
        <f>IF(OR('Tabel 1'!$G47&lt;5,'Tabel 2'!F47&lt;0.5),"-",IFERROR('Tabel 2'!F47/'Tabel 1'!$G47*100,"-"))</f>
        <v>7.2395474841601803</v>
      </c>
      <c r="G47" s="114">
        <f>IF(OR('Tabel 1'!$G47&lt;5,'Tabel 2'!G47&lt;0.5),"-",IFERROR('Tabel 2'!G47/'Tabel 1'!$G47*100,"-"))</f>
        <v>6.1498777230664228</v>
      </c>
      <c r="H47" s="115">
        <f>IF('Tabel 1'!$G47&lt;10,"-",'Tabel 2'!H47/'Tabel 1'!$G47*100)</f>
        <v>8.3867210250436806</v>
      </c>
      <c r="I47" s="114">
        <f>IF(OR('Tabel 1'!$J47&lt;5,'Tabel 2'!I47&lt;0.5),"-",IFERROR('Tabel 2'!I47/'Tabel 1'!$J47*100,"-"))</f>
        <v>6.2962884941211161</v>
      </c>
      <c r="J47" s="114">
        <f>IF(OR('Tabel 1'!$J47&lt;5,'Tabel 2'!J47&lt;0.5),"-",IFERROR('Tabel 2'!J47/'Tabel 1'!$J47*100,"-"))</f>
        <v>5.4058097872045856</v>
      </c>
      <c r="K47" s="109"/>
      <c r="L47" s="64"/>
      <c r="P47" s="64"/>
    </row>
    <row r="48" spans="1:16" ht="15.75" customHeight="1" x14ac:dyDescent="0.2">
      <c r="C48" s="64"/>
      <c r="D48" s="109"/>
      <c r="E48" s="109"/>
      <c r="F48" s="64"/>
      <c r="G48" s="109"/>
      <c r="H48" s="109"/>
      <c r="I48" s="64"/>
      <c r="J48" s="109"/>
      <c r="L48" s="64"/>
      <c r="P48" s="64"/>
    </row>
    <row r="49" spans="1:17" ht="15.75" customHeight="1" x14ac:dyDescent="0.2">
      <c r="A49" s="35" t="s">
        <v>60</v>
      </c>
      <c r="B49" s="63">
        <f>IF('Tabel 1'!$D49&lt;10,"-",'Tabel 2'!B49/'Tabel 1'!$D49*100)</f>
        <v>0</v>
      </c>
      <c r="C49" s="62">
        <f>IF(OR('Tabel 1'!$D49&lt;5,'Tabel 2'!C49&lt;0.5),"-",IFERROR('Tabel 2'!C49/'Tabel 1'!$D49*100,"-"))</f>
        <v>3.0127760721006243</v>
      </c>
      <c r="D49" s="62">
        <f>IF(OR('Tabel 1'!$D49&lt;5,'Tabel 2'!D49&lt;0.5),"-",IFERROR('Tabel 2'!D49/'Tabel 1'!$D49*100,"-"))</f>
        <v>2.6790058433197981</v>
      </c>
      <c r="E49" s="63"/>
      <c r="F49" s="62">
        <f>IF(OR('Tabel 1'!$G49&lt;5,'Tabel 2'!F49&lt;0.5),"-",IFERROR('Tabel 2'!F49/'Tabel 1'!$G49*100,"-"))</f>
        <v>4.2309295539808254</v>
      </c>
      <c r="G49" s="62">
        <f>IF(OR('Tabel 1'!$G49&lt;5,'Tabel 2'!G49&lt;0.5),"-",IFERROR('Tabel 2'!G49/'Tabel 1'!$G49*100,"-"))</f>
        <v>3.617694803390302</v>
      </c>
      <c r="H49" s="63"/>
      <c r="I49" s="62">
        <f>IF(OR('Tabel 1'!$J49&lt;5,'Tabel 2'!I49&lt;0.5),"-",IFERROR('Tabel 2'!I49/'Tabel 1'!$J49*100,"-"))</f>
        <v>3.2830345720495075</v>
      </c>
      <c r="J49" s="62">
        <f>IF(OR('Tabel 1'!$J49&lt;5,'Tabel 2'!J49&lt;0.5),"-",IFERROR('Tabel 2'!J49/'Tabel 1'!$J49*100,"-"))</f>
        <v>2.8872625811125325</v>
      </c>
      <c r="K49" s="55"/>
      <c r="L49" s="64"/>
      <c r="M49" s="55"/>
      <c r="N49" s="55"/>
      <c r="P49" s="64"/>
    </row>
    <row r="50" spans="1:17" ht="15.75" customHeight="1" x14ac:dyDescent="0.2">
      <c r="A50" s="38" t="s">
        <v>61</v>
      </c>
      <c r="C50" s="63">
        <f>IF(OR('Tabel 1'!$D50&lt;5,'Tabel 2'!C50&lt;0.5),"-",IFERROR('Tabel 2'!C50/'Tabel 1'!$D50*100,"-"))</f>
        <v>7.8362333674513813</v>
      </c>
      <c r="D50" s="63">
        <f>IF(OR('Tabel 1'!$D50&lt;5,'Tabel 2'!D50&lt;0.5),"-",IFERROR('Tabel 2'!D50/'Tabel 1'!$D50*100,"-"))</f>
        <v>6.7638285363357209</v>
      </c>
      <c r="E50" s="63"/>
      <c r="F50" s="63">
        <f>IF(OR('Tabel 1'!$G50&lt;5,'Tabel 2'!F50&lt;0.5),"-",IFERROR('Tabel 2'!F50/'Tabel 1'!$G50*100,"-"))</f>
        <v>9.9697665981376229</v>
      </c>
      <c r="G50" s="63">
        <f>IF(OR('Tabel 1'!$G50&lt;5,'Tabel 2'!G50&lt;0.5),"-",IFERROR('Tabel 2'!G50/'Tabel 1'!$G50*100,"-"))</f>
        <v>8.4618858628612887</v>
      </c>
      <c r="H50" s="63"/>
      <c r="I50" s="63">
        <f>IF(OR('Tabel 1'!$J50&lt;5,'Tabel 2'!I50&lt;0.5),"-",IFERROR('Tabel 2'!I50/'Tabel 1'!$J50*100,"-"))</f>
        <v>9.1774365212102769</v>
      </c>
      <c r="J50" s="63">
        <f>IF(OR('Tabel 1'!$J50&lt;5,'Tabel 2'!J50&lt;0.5),"-",IFERROR('Tabel 2'!J50/'Tabel 1'!$J50*100,"-"))</f>
        <v>7.8312784400182451</v>
      </c>
      <c r="K50" s="55"/>
      <c r="L50" s="64"/>
      <c r="M50" s="55"/>
      <c r="N50" s="55"/>
      <c r="O50" s="41"/>
      <c r="P50" s="64"/>
      <c r="Q50" s="41"/>
    </row>
    <row r="51" spans="1:17" ht="15.75" customHeight="1" x14ac:dyDescent="0.2">
      <c r="A51" s="35" t="s">
        <v>62</v>
      </c>
      <c r="C51" s="62">
        <f>IF(OR('Tabel 1'!$D51&lt;5,'Tabel 2'!C51&lt;0.5),"-",IFERROR('Tabel 2'!C51/'Tabel 1'!$D51*100,"-"))</f>
        <v>5.0214127723657587</v>
      </c>
      <c r="D51" s="62">
        <f>IF(OR('Tabel 1'!$D51&lt;5,'Tabel 2'!D51&lt;0.5),"-",IFERROR('Tabel 2'!D51/'Tabel 1'!$D51*100,"-"))</f>
        <v>4.3774705397901075</v>
      </c>
      <c r="E51" s="101"/>
      <c r="F51" s="62">
        <f>IF(OR('Tabel 1'!$G51&lt;5,'Tabel 2'!F51&lt;0.5),"-",IFERROR('Tabel 2'!F51/'Tabel 1'!$G51*100,"-"))</f>
        <v>5.6478201216390556</v>
      </c>
      <c r="G51" s="62">
        <f>IF(OR('Tabel 1'!$G51&lt;5,'Tabel 2'!G51&lt;0.5),"-",IFERROR('Tabel 2'!G51/'Tabel 1'!$G51*100,"-"))</f>
        <v>4.8349879589621763</v>
      </c>
      <c r="H51" s="101"/>
      <c r="I51" s="62">
        <f>IF(OR('Tabel 1'!$J51&lt;5,'Tabel 2'!I51&lt;0.5),"-",IFERROR('Tabel 2'!I51/'Tabel 1'!$J51*100,"-"))</f>
        <v>5.3563412203961418</v>
      </c>
      <c r="J51" s="62">
        <f>IF(OR('Tabel 1'!$J51&lt;5,'Tabel 2'!J51&lt;0.5),"-",IFERROR('Tabel 2'!J51/'Tabel 1'!$J51*100,"-"))</f>
        <v>4.6220966594037076</v>
      </c>
      <c r="L51" s="64"/>
      <c r="P51" s="64"/>
    </row>
    <row r="52" spans="1:17" x14ac:dyDescent="0.2">
      <c r="A52" s="44" t="s">
        <v>63</v>
      </c>
      <c r="P52" s="64"/>
    </row>
  </sheetData>
  <mergeCells count="9">
    <mergeCell ref="C5:D5"/>
    <mergeCell ref="F5:G5"/>
    <mergeCell ref="I5:J5"/>
    <mergeCell ref="C6:C8"/>
    <mergeCell ref="D6:D8"/>
    <mergeCell ref="F6:F8"/>
    <mergeCell ref="G6:G8"/>
    <mergeCell ref="I6:I8"/>
    <mergeCell ref="J6:J8"/>
  </mergeCells>
  <pageMargins left="0.70866141732283472" right="0.11811023622047245" top="0.39370078740157483" bottom="0.19685039370078741" header="0" footer="0.1968503937007874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208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4959</v>
      </c>
      <c r="C9" s="57">
        <v>10385</v>
      </c>
      <c r="D9" s="57">
        <v>7736</v>
      </c>
      <c r="E9" s="57">
        <v>6360</v>
      </c>
      <c r="F9" s="57">
        <v>1710</v>
      </c>
      <c r="G9" s="58"/>
      <c r="H9" s="57">
        <f>B9+C9+D9+E9+F9</f>
        <v>31150</v>
      </c>
    </row>
    <row r="10" spans="1:8" ht="15.75" customHeight="1" x14ac:dyDescent="0.2">
      <c r="A10" s="52" t="s">
        <v>230</v>
      </c>
      <c r="B10" s="58">
        <v>2897</v>
      </c>
      <c r="C10" s="58">
        <v>6019</v>
      </c>
      <c r="D10" s="58">
        <v>9372</v>
      </c>
      <c r="E10" s="58">
        <v>12061</v>
      </c>
      <c r="F10" s="58">
        <v>3380</v>
      </c>
      <c r="G10" s="58"/>
      <c r="H10" s="58">
        <f t="shared" ref="H10:H45" si="0">B10+C10+D10+E10+F10</f>
        <v>33729</v>
      </c>
    </row>
    <row r="11" spans="1:8" ht="15.75" customHeight="1" x14ac:dyDescent="0.2">
      <c r="A11" s="50" t="s">
        <v>231</v>
      </c>
      <c r="B11" s="57">
        <v>5684</v>
      </c>
      <c r="C11" s="57">
        <v>7794</v>
      </c>
      <c r="D11" s="57">
        <v>2542</v>
      </c>
      <c r="E11" s="57">
        <v>903</v>
      </c>
      <c r="F11" s="57">
        <v>184</v>
      </c>
      <c r="G11" s="58"/>
      <c r="H11" s="57">
        <f t="shared" si="0"/>
        <v>17107</v>
      </c>
    </row>
    <row r="12" spans="1:8" ht="15.75" customHeight="1" x14ac:dyDescent="0.2">
      <c r="A12" s="52" t="s">
        <v>26</v>
      </c>
      <c r="B12" s="58">
        <v>5786</v>
      </c>
      <c r="C12" s="58">
        <v>13876</v>
      </c>
      <c r="D12" s="58">
        <v>13209</v>
      </c>
      <c r="E12" s="58">
        <v>5280</v>
      </c>
      <c r="F12" s="58">
        <v>2335</v>
      </c>
      <c r="G12" s="58"/>
      <c r="H12" s="58">
        <f t="shared" si="0"/>
        <v>40486</v>
      </c>
    </row>
    <row r="13" spans="1:8" ht="15.75" customHeight="1" x14ac:dyDescent="0.2">
      <c r="A13" s="50" t="s">
        <v>27</v>
      </c>
      <c r="B13" s="57">
        <v>1107</v>
      </c>
      <c r="C13" s="57">
        <v>3322</v>
      </c>
      <c r="D13" s="57">
        <v>5275</v>
      </c>
      <c r="E13" s="57">
        <v>3731</v>
      </c>
      <c r="F13" s="57">
        <v>1470</v>
      </c>
      <c r="G13" s="58"/>
      <c r="H13" s="57">
        <f t="shared" si="0"/>
        <v>14905</v>
      </c>
    </row>
    <row r="14" spans="1:8" ht="15.75" customHeight="1" x14ac:dyDescent="0.2">
      <c r="A14" s="52" t="s">
        <v>28</v>
      </c>
      <c r="B14" s="58">
        <v>41</v>
      </c>
      <c r="C14" s="58">
        <v>758</v>
      </c>
      <c r="D14" s="58">
        <v>865</v>
      </c>
      <c r="E14" s="58">
        <v>580</v>
      </c>
      <c r="F14" s="58">
        <v>138</v>
      </c>
      <c r="G14" s="58"/>
      <c r="H14" s="58">
        <f t="shared" si="0"/>
        <v>2382</v>
      </c>
    </row>
    <row r="15" spans="1:8" ht="15.75" customHeight="1" x14ac:dyDescent="0.2">
      <c r="A15" s="50" t="s">
        <v>29</v>
      </c>
      <c r="B15" s="57">
        <v>1441</v>
      </c>
      <c r="C15" s="57">
        <v>2176</v>
      </c>
      <c r="D15" s="57">
        <v>775</v>
      </c>
      <c r="E15" s="57">
        <v>308</v>
      </c>
      <c r="F15" s="57">
        <v>74</v>
      </c>
      <c r="G15" s="58"/>
      <c r="H15" s="57">
        <f t="shared" si="0"/>
        <v>4774</v>
      </c>
    </row>
    <row r="16" spans="1:8" ht="15.75" customHeight="1" x14ac:dyDescent="0.2">
      <c r="A16" s="52" t="s">
        <v>30</v>
      </c>
      <c r="B16" s="58">
        <v>310</v>
      </c>
      <c r="C16" s="58">
        <v>685</v>
      </c>
      <c r="D16" s="58">
        <v>1019</v>
      </c>
      <c r="E16" s="58">
        <v>873</v>
      </c>
      <c r="F16" s="58">
        <v>336</v>
      </c>
      <c r="G16" s="58"/>
      <c r="H16" s="58">
        <f t="shared" si="0"/>
        <v>3223</v>
      </c>
    </row>
    <row r="17" spans="1:8" ht="15.75" hidden="1" customHeight="1" x14ac:dyDescent="0.2">
      <c r="A17" s="50" t="s">
        <v>31</v>
      </c>
      <c r="B17" s="57">
        <v>133</v>
      </c>
      <c r="C17" s="57">
        <v>324</v>
      </c>
      <c r="D17" s="57">
        <v>688</v>
      </c>
      <c r="E17" s="57">
        <v>903</v>
      </c>
      <c r="F17" s="57">
        <v>360</v>
      </c>
      <c r="G17" s="58"/>
      <c r="H17" s="57">
        <f t="shared" si="0"/>
        <v>2408</v>
      </c>
    </row>
    <row r="18" spans="1:8" ht="15.75" hidden="1" customHeight="1" x14ac:dyDescent="0.2">
      <c r="A18" s="52" t="s">
        <v>32</v>
      </c>
      <c r="B18" s="58">
        <v>77</v>
      </c>
      <c r="C18" s="58">
        <v>228</v>
      </c>
      <c r="D18" s="58">
        <v>218</v>
      </c>
      <c r="E18" s="58">
        <v>126</v>
      </c>
      <c r="F18" s="58">
        <v>37</v>
      </c>
      <c r="G18" s="58"/>
      <c r="H18" s="58">
        <f t="shared" si="0"/>
        <v>686</v>
      </c>
    </row>
    <row r="19" spans="1:8" ht="15.75" hidden="1" customHeight="1" x14ac:dyDescent="0.2">
      <c r="A19" s="50" t="s">
        <v>33</v>
      </c>
      <c r="B19" s="57">
        <v>2</v>
      </c>
      <c r="C19" s="57">
        <v>30</v>
      </c>
      <c r="D19" s="57">
        <v>90</v>
      </c>
      <c r="E19" s="57">
        <v>147</v>
      </c>
      <c r="F19" s="57">
        <v>61</v>
      </c>
      <c r="G19" s="58"/>
      <c r="H19" s="57">
        <f t="shared" si="0"/>
        <v>330</v>
      </c>
    </row>
    <row r="20" spans="1:8" ht="15.75" hidden="1" customHeight="1" x14ac:dyDescent="0.2">
      <c r="A20" s="52" t="s">
        <v>34</v>
      </c>
      <c r="B20" s="58">
        <v>28</v>
      </c>
      <c r="C20" s="58">
        <v>81</v>
      </c>
      <c r="D20" s="58">
        <v>217</v>
      </c>
      <c r="E20" s="58">
        <v>131</v>
      </c>
      <c r="F20" s="58">
        <v>59</v>
      </c>
      <c r="G20" s="58"/>
      <c r="H20" s="58">
        <f t="shared" si="0"/>
        <v>516</v>
      </c>
    </row>
    <row r="21" spans="1:8" ht="15.75" customHeight="1" x14ac:dyDescent="0.2">
      <c r="A21" s="50" t="s">
        <v>35</v>
      </c>
      <c r="B21" s="57">
        <v>240</v>
      </c>
      <c r="C21" s="57">
        <v>663</v>
      </c>
      <c r="D21" s="57">
        <v>1213</v>
      </c>
      <c r="E21" s="57">
        <v>1307</v>
      </c>
      <c r="F21" s="57">
        <v>517</v>
      </c>
      <c r="G21" s="58"/>
      <c r="H21" s="57">
        <f>B21+C21+D21+E21+F21</f>
        <v>3940</v>
      </c>
    </row>
    <row r="22" spans="1:8" ht="15.75" customHeight="1" x14ac:dyDescent="0.2">
      <c r="A22" s="52" t="s">
        <v>36</v>
      </c>
      <c r="B22" s="58">
        <v>33</v>
      </c>
      <c r="C22" s="58">
        <v>59</v>
      </c>
      <c r="D22" s="58">
        <v>77</v>
      </c>
      <c r="E22" s="58">
        <v>130</v>
      </c>
      <c r="F22" s="58">
        <v>55</v>
      </c>
      <c r="G22" s="58"/>
      <c r="H22" s="58">
        <f t="shared" si="0"/>
        <v>354</v>
      </c>
    </row>
    <row r="23" spans="1:8" ht="15.75" customHeight="1" x14ac:dyDescent="0.2">
      <c r="A23" s="50" t="s">
        <v>37</v>
      </c>
      <c r="B23" s="57">
        <v>101</v>
      </c>
      <c r="C23" s="57">
        <v>191</v>
      </c>
      <c r="D23" s="57">
        <v>95</v>
      </c>
      <c r="E23" s="57">
        <v>12</v>
      </c>
      <c r="F23" s="57">
        <v>3</v>
      </c>
      <c r="G23" s="58"/>
      <c r="H23" s="57">
        <f t="shared" si="0"/>
        <v>402</v>
      </c>
    </row>
    <row r="24" spans="1:8" ht="15.75" customHeight="1" x14ac:dyDescent="0.2">
      <c r="A24" s="52" t="s">
        <v>38</v>
      </c>
      <c r="B24" s="58">
        <v>277</v>
      </c>
      <c r="C24" s="58">
        <v>781</v>
      </c>
      <c r="D24" s="58">
        <v>629</v>
      </c>
      <c r="E24" s="58">
        <v>469</v>
      </c>
      <c r="F24" s="58">
        <v>150</v>
      </c>
      <c r="G24" s="58"/>
      <c r="H24" s="58">
        <f t="shared" si="0"/>
        <v>2306</v>
      </c>
    </row>
    <row r="25" spans="1:8" ht="15.75" customHeight="1" x14ac:dyDescent="0.2">
      <c r="A25" s="50" t="s">
        <v>39</v>
      </c>
      <c r="B25" s="57">
        <v>950</v>
      </c>
      <c r="C25" s="57">
        <v>1721</v>
      </c>
      <c r="D25" s="57">
        <v>1386</v>
      </c>
      <c r="E25" s="57">
        <v>916</v>
      </c>
      <c r="F25" s="57">
        <v>289</v>
      </c>
      <c r="G25" s="58"/>
      <c r="H25" s="57">
        <f t="shared" si="0"/>
        <v>5262</v>
      </c>
    </row>
    <row r="26" spans="1:8" ht="15.75" customHeight="1" x14ac:dyDescent="0.2">
      <c r="A26" s="52" t="s">
        <v>40</v>
      </c>
      <c r="B26" s="58">
        <v>1916</v>
      </c>
      <c r="C26" s="58">
        <v>4603</v>
      </c>
      <c r="D26" s="58">
        <v>2412</v>
      </c>
      <c r="E26" s="58">
        <v>1645</v>
      </c>
      <c r="F26" s="58">
        <v>834</v>
      </c>
      <c r="G26" s="58"/>
      <c r="H26" s="58">
        <f t="shared" si="0"/>
        <v>11410</v>
      </c>
    </row>
    <row r="27" spans="1:8" ht="15.75" customHeight="1" x14ac:dyDescent="0.2">
      <c r="A27" s="50" t="s">
        <v>41</v>
      </c>
      <c r="B27" s="57">
        <v>363</v>
      </c>
      <c r="C27" s="57">
        <v>652</v>
      </c>
      <c r="D27" s="57">
        <v>442</v>
      </c>
      <c r="E27" s="57">
        <v>392</v>
      </c>
      <c r="F27" s="57">
        <v>182</v>
      </c>
      <c r="G27" s="58"/>
      <c r="H27" s="57">
        <f t="shared" si="0"/>
        <v>2031</v>
      </c>
    </row>
    <row r="28" spans="1:8" ht="15.75" customHeight="1" x14ac:dyDescent="0.2">
      <c r="A28" s="52" t="s">
        <v>191</v>
      </c>
      <c r="B28" s="58">
        <v>713</v>
      </c>
      <c r="C28" s="58">
        <v>2287</v>
      </c>
      <c r="D28" s="58">
        <v>1956</v>
      </c>
      <c r="E28" s="58">
        <v>1246</v>
      </c>
      <c r="F28" s="58">
        <v>624</v>
      </c>
      <c r="G28" s="58"/>
      <c r="H28" s="58">
        <f t="shared" si="0"/>
        <v>6826</v>
      </c>
    </row>
    <row r="29" spans="1:8" ht="15.75" customHeight="1" x14ac:dyDescent="0.2">
      <c r="A29" s="50" t="s">
        <v>43</v>
      </c>
      <c r="B29" s="57">
        <v>59</v>
      </c>
      <c r="C29" s="57">
        <v>210</v>
      </c>
      <c r="D29" s="57">
        <v>252</v>
      </c>
      <c r="E29" s="57">
        <v>223</v>
      </c>
      <c r="F29" s="57">
        <v>109</v>
      </c>
      <c r="G29" s="58"/>
      <c r="H29" s="57">
        <f t="shared" si="0"/>
        <v>853</v>
      </c>
    </row>
    <row r="30" spans="1:8" ht="15.75" customHeight="1" x14ac:dyDescent="0.2">
      <c r="A30" s="52" t="s">
        <v>44</v>
      </c>
      <c r="B30" s="58">
        <v>104</v>
      </c>
      <c r="C30" s="58">
        <v>753</v>
      </c>
      <c r="D30" s="58">
        <v>1159</v>
      </c>
      <c r="E30" s="58">
        <v>910</v>
      </c>
      <c r="F30" s="58">
        <v>617</v>
      </c>
      <c r="G30" s="58"/>
      <c r="H30" s="58">
        <f t="shared" si="0"/>
        <v>3543</v>
      </c>
    </row>
    <row r="31" spans="1:8" ht="15.75" customHeight="1" x14ac:dyDescent="0.2">
      <c r="A31" s="50" t="s">
        <v>45</v>
      </c>
      <c r="B31" s="57">
        <v>18</v>
      </c>
      <c r="C31" s="57">
        <v>129</v>
      </c>
      <c r="D31" s="57">
        <v>201</v>
      </c>
      <c r="E31" s="57">
        <v>382</v>
      </c>
      <c r="F31" s="57">
        <v>232</v>
      </c>
      <c r="G31" s="58"/>
      <c r="H31" s="57">
        <f t="shared" si="0"/>
        <v>962</v>
      </c>
    </row>
    <row r="32" spans="1:8" ht="15.75" customHeight="1" x14ac:dyDescent="0.2">
      <c r="A32" s="52" t="s">
        <v>46</v>
      </c>
      <c r="B32" s="58">
        <v>42</v>
      </c>
      <c r="C32" s="58">
        <v>303</v>
      </c>
      <c r="D32" s="58">
        <v>577</v>
      </c>
      <c r="E32" s="58">
        <v>601</v>
      </c>
      <c r="F32" s="58">
        <v>231</v>
      </c>
      <c r="G32" s="58"/>
      <c r="H32" s="58">
        <f t="shared" si="0"/>
        <v>1754</v>
      </c>
    </row>
    <row r="33" spans="1:19" ht="15.75" customHeight="1" x14ac:dyDescent="0.2">
      <c r="A33" s="50" t="s">
        <v>47</v>
      </c>
      <c r="B33" s="57">
        <v>1510</v>
      </c>
      <c r="C33" s="57">
        <v>2819</v>
      </c>
      <c r="D33" s="57">
        <v>1976</v>
      </c>
      <c r="E33" s="57">
        <v>1085</v>
      </c>
      <c r="F33" s="57">
        <v>510</v>
      </c>
      <c r="G33" s="58"/>
      <c r="H33" s="57">
        <f t="shared" si="0"/>
        <v>7900</v>
      </c>
    </row>
    <row r="34" spans="1:19" ht="15.75" customHeight="1" x14ac:dyDescent="0.2">
      <c r="A34" s="52" t="s">
        <v>48</v>
      </c>
      <c r="B34" s="58">
        <v>2757</v>
      </c>
      <c r="C34" s="58">
        <v>4788</v>
      </c>
      <c r="D34" s="58">
        <v>4051</v>
      </c>
      <c r="E34" s="58">
        <v>2792</v>
      </c>
      <c r="F34" s="58">
        <v>770</v>
      </c>
      <c r="G34" s="58"/>
      <c r="H34" s="58">
        <f t="shared" si="0"/>
        <v>15158</v>
      </c>
    </row>
    <row r="35" spans="1:19" ht="15.75" customHeight="1" x14ac:dyDescent="0.2">
      <c r="A35" s="50" t="s">
        <v>49</v>
      </c>
      <c r="B35" s="57">
        <v>1626</v>
      </c>
      <c r="C35" s="57">
        <v>2544</v>
      </c>
      <c r="D35" s="57">
        <v>2432</v>
      </c>
      <c r="E35" s="57">
        <v>2014</v>
      </c>
      <c r="F35" s="57">
        <v>454</v>
      </c>
      <c r="G35" s="58"/>
      <c r="H35" s="57">
        <f t="shared" si="0"/>
        <v>9070</v>
      </c>
    </row>
    <row r="36" spans="1:19" ht="15.75" customHeight="1" x14ac:dyDescent="0.2">
      <c r="A36" s="52" t="s">
        <v>50</v>
      </c>
      <c r="B36" s="58">
        <v>4150</v>
      </c>
      <c r="C36" s="58">
        <v>10632</v>
      </c>
      <c r="D36" s="58">
        <v>7175</v>
      </c>
      <c r="E36" s="58">
        <v>3471</v>
      </c>
      <c r="F36" s="58">
        <v>753</v>
      </c>
      <c r="G36" s="58"/>
      <c r="H36" s="58">
        <f t="shared" si="0"/>
        <v>26181</v>
      </c>
    </row>
    <row r="37" spans="1:19" ht="15.75" customHeight="1" x14ac:dyDescent="0.2">
      <c r="A37" s="50" t="s">
        <v>51</v>
      </c>
      <c r="B37" s="57">
        <v>8006</v>
      </c>
      <c r="C37" s="57">
        <v>13518</v>
      </c>
      <c r="D37" s="57">
        <v>7953</v>
      </c>
      <c r="E37" s="57">
        <v>5006</v>
      </c>
      <c r="F37" s="57">
        <v>643</v>
      </c>
      <c r="G37" s="58"/>
      <c r="H37" s="57">
        <f t="shared" si="0"/>
        <v>35126</v>
      </c>
    </row>
    <row r="38" spans="1:19" ht="15.75" customHeight="1" x14ac:dyDescent="0.2">
      <c r="A38" s="52" t="s">
        <v>52</v>
      </c>
      <c r="B38" s="58">
        <v>1237</v>
      </c>
      <c r="C38" s="58">
        <v>998</v>
      </c>
      <c r="D38" s="58">
        <v>1309</v>
      </c>
      <c r="E38" s="58">
        <v>1839</v>
      </c>
      <c r="F38" s="58">
        <v>413</v>
      </c>
      <c r="G38" s="58"/>
      <c r="H38" s="58">
        <f t="shared" si="0"/>
        <v>5796</v>
      </c>
    </row>
    <row r="39" spans="1:19" ht="15.75" customHeight="1" x14ac:dyDescent="0.2">
      <c r="A39" s="50" t="s">
        <v>53</v>
      </c>
      <c r="B39" s="57">
        <v>1052</v>
      </c>
      <c r="C39" s="57">
        <v>867</v>
      </c>
      <c r="D39" s="57">
        <v>989</v>
      </c>
      <c r="E39" s="57">
        <v>1820</v>
      </c>
      <c r="F39" s="57">
        <v>599</v>
      </c>
      <c r="G39" s="58"/>
      <c r="H39" s="57">
        <f t="shared" si="0"/>
        <v>5327</v>
      </c>
    </row>
    <row r="40" spans="1:19" ht="15.75" customHeight="1" x14ac:dyDescent="0.2">
      <c r="A40" s="52" t="s">
        <v>54</v>
      </c>
      <c r="B40" s="58">
        <v>1091</v>
      </c>
      <c r="C40" s="58">
        <v>1926</v>
      </c>
      <c r="D40" s="58">
        <v>2063</v>
      </c>
      <c r="E40" s="58">
        <v>1749</v>
      </c>
      <c r="F40" s="58">
        <v>660</v>
      </c>
      <c r="G40" s="58"/>
      <c r="H40" s="58">
        <f t="shared" si="0"/>
        <v>7489</v>
      </c>
    </row>
    <row r="41" spans="1:19" ht="15.75" customHeight="1" x14ac:dyDescent="0.2">
      <c r="A41" s="50" t="s">
        <v>55</v>
      </c>
      <c r="B41" s="57">
        <v>1215</v>
      </c>
      <c r="C41" s="57">
        <v>2097</v>
      </c>
      <c r="D41" s="57">
        <v>943</v>
      </c>
      <c r="E41" s="57">
        <v>100</v>
      </c>
      <c r="F41" s="57">
        <v>12</v>
      </c>
      <c r="G41" s="58"/>
      <c r="H41" s="57">
        <f t="shared" si="0"/>
        <v>4367</v>
      </c>
    </row>
    <row r="42" spans="1:19" ht="15.75" customHeight="1" x14ac:dyDescent="0.2">
      <c r="A42" s="52" t="s">
        <v>56</v>
      </c>
      <c r="B42" s="58">
        <v>221</v>
      </c>
      <c r="C42" s="58">
        <v>359</v>
      </c>
      <c r="D42" s="58">
        <v>386</v>
      </c>
      <c r="E42" s="58">
        <v>238</v>
      </c>
      <c r="F42" s="58">
        <v>32</v>
      </c>
      <c r="G42" s="58"/>
      <c r="H42" s="58">
        <f t="shared" si="0"/>
        <v>1236</v>
      </c>
    </row>
    <row r="43" spans="1:19" ht="15.75" customHeight="1" x14ac:dyDescent="0.2">
      <c r="A43" s="50" t="s">
        <v>57</v>
      </c>
      <c r="B43" s="57">
        <v>1208</v>
      </c>
      <c r="C43" s="57">
        <v>762</v>
      </c>
      <c r="D43" s="57">
        <v>877</v>
      </c>
      <c r="E43" s="57">
        <v>640</v>
      </c>
      <c r="F43" s="57">
        <v>163</v>
      </c>
      <c r="G43" s="58"/>
      <c r="H43" s="57">
        <f t="shared" si="0"/>
        <v>3650</v>
      </c>
    </row>
    <row r="44" spans="1:19" ht="15.75" customHeight="1" x14ac:dyDescent="0.2">
      <c r="A44" s="52" t="s">
        <v>58</v>
      </c>
      <c r="B44" s="58">
        <v>843</v>
      </c>
      <c r="C44" s="58">
        <v>932</v>
      </c>
      <c r="D44" s="58">
        <v>399</v>
      </c>
      <c r="E44" s="58">
        <v>199</v>
      </c>
      <c r="F44" s="58">
        <v>31</v>
      </c>
      <c r="G44" s="58"/>
      <c r="H44" s="58">
        <f t="shared" si="0"/>
        <v>2404</v>
      </c>
    </row>
    <row r="45" spans="1:19" ht="15.75" customHeight="1" x14ac:dyDescent="0.2">
      <c r="A45" s="50" t="s">
        <v>59</v>
      </c>
      <c r="B45" s="57">
        <v>2606</v>
      </c>
      <c r="C45" s="57">
        <v>7445</v>
      </c>
      <c r="D45" s="57">
        <v>5657</v>
      </c>
      <c r="E45" s="57">
        <v>3811</v>
      </c>
      <c r="F45" s="57">
        <v>1669</v>
      </c>
      <c r="G45" s="118"/>
      <c r="H45" s="57">
        <f t="shared" si="0"/>
        <v>21188</v>
      </c>
      <c r="I45" s="58"/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F47" si="1">SUM(B9:B45)-SUM(B17:B20)</f>
        <v>54563</v>
      </c>
      <c r="C47" s="117">
        <f t="shared" si="1"/>
        <v>107054</v>
      </c>
      <c r="D47" s="117">
        <f t="shared" si="1"/>
        <v>87402</v>
      </c>
      <c r="E47" s="117">
        <f t="shared" si="1"/>
        <v>63093</v>
      </c>
      <c r="F47" s="117">
        <f t="shared" si="1"/>
        <v>20179</v>
      </c>
      <c r="G47" s="59"/>
      <c r="H47" s="117">
        <f>SUM(H9:H45)-SUM(H17:H20)</f>
        <v>332291</v>
      </c>
      <c r="I47" s="109"/>
      <c r="J47" s="109"/>
      <c r="K47" s="109"/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7856</v>
      </c>
      <c r="C49" s="57">
        <v>16404</v>
      </c>
      <c r="D49" s="57">
        <v>17108</v>
      </c>
      <c r="E49" s="57">
        <v>18421</v>
      </c>
      <c r="F49" s="57">
        <v>5090</v>
      </c>
      <c r="G49" s="58"/>
      <c r="H49" s="57">
        <f>B49+C49+D49+E49+F49</f>
        <v>64879</v>
      </c>
      <c r="I49" s="58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8685</v>
      </c>
      <c r="C50" s="58">
        <v>20817</v>
      </c>
      <c r="D50" s="58">
        <v>21143</v>
      </c>
      <c r="E50" s="58">
        <v>10772</v>
      </c>
      <c r="F50" s="58">
        <v>4353</v>
      </c>
      <c r="G50" s="58"/>
      <c r="H50" s="58">
        <f>B50+C50+D50+E50+F50</f>
        <v>65770</v>
      </c>
      <c r="I50" s="58"/>
      <c r="S50" s="41"/>
      <c r="T50" s="41"/>
      <c r="U50" s="41"/>
    </row>
    <row r="51" spans="1:21" ht="15" x14ac:dyDescent="0.2">
      <c r="A51" s="35" t="s">
        <v>62</v>
      </c>
      <c r="B51" s="57">
        <v>17776</v>
      </c>
      <c r="C51" s="57">
        <v>32480</v>
      </c>
      <c r="D51" s="57">
        <v>22920</v>
      </c>
      <c r="E51" s="57">
        <v>15122</v>
      </c>
      <c r="F51" s="57">
        <v>3033</v>
      </c>
      <c r="G51" s="118"/>
      <c r="H51" s="57">
        <f>B51+C51+D51+E51+F51</f>
        <v>91331</v>
      </c>
      <c r="I51" s="58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U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200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692</v>
      </c>
      <c r="C9" s="57">
        <v>249</v>
      </c>
      <c r="D9" s="57">
        <v>96</v>
      </c>
      <c r="E9" s="57">
        <v>110</v>
      </c>
      <c r="F9" s="57">
        <v>45</v>
      </c>
      <c r="G9" s="58"/>
      <c r="H9" s="57">
        <f t="shared" ref="H9:H45" si="0">B9+C9+D9+E9+F9</f>
        <v>1192</v>
      </c>
    </row>
    <row r="10" spans="1:8" ht="15.75" customHeight="1" x14ac:dyDescent="0.2">
      <c r="A10" s="52" t="s">
        <v>230</v>
      </c>
      <c r="B10" s="58">
        <v>297</v>
      </c>
      <c r="C10" s="58">
        <v>154</v>
      </c>
      <c r="D10" s="58">
        <v>138</v>
      </c>
      <c r="E10" s="58">
        <v>243</v>
      </c>
      <c r="F10" s="58">
        <v>106</v>
      </c>
      <c r="G10" s="58"/>
      <c r="H10" s="58">
        <f t="shared" si="0"/>
        <v>938</v>
      </c>
    </row>
    <row r="11" spans="1:8" ht="15.75" customHeight="1" x14ac:dyDescent="0.2">
      <c r="A11" s="50" t="s">
        <v>231</v>
      </c>
      <c r="B11" s="57">
        <v>1200</v>
      </c>
      <c r="C11" s="57">
        <v>534</v>
      </c>
      <c r="D11" s="57">
        <v>82</v>
      </c>
      <c r="E11" s="57">
        <v>32</v>
      </c>
      <c r="F11" s="57">
        <v>13</v>
      </c>
      <c r="G11" s="58"/>
      <c r="H11" s="57">
        <f t="shared" si="0"/>
        <v>1861</v>
      </c>
    </row>
    <row r="12" spans="1:8" ht="15.75" customHeight="1" x14ac:dyDescent="0.2">
      <c r="A12" s="52" t="s">
        <v>26</v>
      </c>
      <c r="B12" s="58">
        <v>1707</v>
      </c>
      <c r="C12" s="58">
        <v>1517</v>
      </c>
      <c r="D12" s="58">
        <v>645</v>
      </c>
      <c r="E12" s="58">
        <v>299</v>
      </c>
      <c r="F12" s="58">
        <v>140</v>
      </c>
      <c r="G12" s="58"/>
      <c r="H12" s="58">
        <f t="shared" si="0"/>
        <v>4308</v>
      </c>
    </row>
    <row r="13" spans="1:8" ht="15.75" customHeight="1" x14ac:dyDescent="0.2">
      <c r="A13" s="50" t="s">
        <v>27</v>
      </c>
      <c r="B13" s="57">
        <v>206</v>
      </c>
      <c r="C13" s="57">
        <v>206</v>
      </c>
      <c r="D13" s="57">
        <v>93</v>
      </c>
      <c r="E13" s="57">
        <v>74</v>
      </c>
      <c r="F13" s="57">
        <v>34</v>
      </c>
      <c r="G13" s="58"/>
      <c r="H13" s="57">
        <f t="shared" si="0"/>
        <v>613</v>
      </c>
    </row>
    <row r="14" spans="1:8" ht="15.75" customHeight="1" x14ac:dyDescent="0.2">
      <c r="A14" s="52" t="s">
        <v>28</v>
      </c>
      <c r="B14" s="58">
        <v>4</v>
      </c>
      <c r="C14" s="58">
        <v>46</v>
      </c>
      <c r="D14" s="58">
        <v>34</v>
      </c>
      <c r="E14" s="58">
        <v>20</v>
      </c>
      <c r="F14" s="58">
        <v>9</v>
      </c>
      <c r="G14" s="58"/>
      <c r="H14" s="58">
        <f t="shared" si="0"/>
        <v>113</v>
      </c>
    </row>
    <row r="15" spans="1:8" ht="15.75" customHeight="1" x14ac:dyDescent="0.2">
      <c r="A15" s="50" t="s">
        <v>29</v>
      </c>
      <c r="B15" s="57">
        <v>383</v>
      </c>
      <c r="C15" s="57">
        <v>276</v>
      </c>
      <c r="D15" s="57">
        <v>40</v>
      </c>
      <c r="E15" s="57">
        <v>23</v>
      </c>
      <c r="F15" s="57">
        <v>5</v>
      </c>
      <c r="G15" s="58"/>
      <c r="H15" s="57">
        <f t="shared" si="0"/>
        <v>727</v>
      </c>
    </row>
    <row r="16" spans="1:8" ht="15.75" customHeight="1" x14ac:dyDescent="0.2">
      <c r="A16" s="52" t="s">
        <v>30</v>
      </c>
      <c r="B16" s="58">
        <v>76</v>
      </c>
      <c r="C16" s="58">
        <v>83</v>
      </c>
      <c r="D16" s="58">
        <v>64</v>
      </c>
      <c r="E16" s="58">
        <v>34</v>
      </c>
      <c r="F16" s="58">
        <v>18</v>
      </c>
      <c r="G16" s="58"/>
      <c r="H16" s="58">
        <f t="shared" si="0"/>
        <v>275</v>
      </c>
    </row>
    <row r="17" spans="1:8" ht="15.75" hidden="1" customHeight="1" x14ac:dyDescent="0.2">
      <c r="A17" s="50" t="s">
        <v>31</v>
      </c>
      <c r="B17" s="57">
        <v>31</v>
      </c>
      <c r="C17" s="57">
        <v>21</v>
      </c>
      <c r="D17" s="57">
        <v>15</v>
      </c>
      <c r="E17" s="57">
        <v>21</v>
      </c>
      <c r="F17" s="57">
        <v>14</v>
      </c>
      <c r="G17" s="58"/>
      <c r="H17" s="57">
        <f t="shared" si="0"/>
        <v>102</v>
      </c>
    </row>
    <row r="18" spans="1:8" ht="15.75" hidden="1" customHeight="1" x14ac:dyDescent="0.2">
      <c r="A18" s="52" t="s">
        <v>32</v>
      </c>
      <c r="B18" s="58">
        <v>23</v>
      </c>
      <c r="C18" s="58">
        <v>21</v>
      </c>
      <c r="D18" s="58">
        <v>7</v>
      </c>
      <c r="E18" s="58">
        <v>6</v>
      </c>
      <c r="F18" s="58">
        <v>1</v>
      </c>
      <c r="G18" s="58"/>
      <c r="H18" s="58">
        <f t="shared" si="0"/>
        <v>58</v>
      </c>
    </row>
    <row r="19" spans="1:8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4</v>
      </c>
      <c r="F19" s="57">
        <v>1</v>
      </c>
      <c r="G19" s="58"/>
      <c r="H19" s="57">
        <f t="shared" si="0"/>
        <v>5</v>
      </c>
    </row>
    <row r="20" spans="1:8" ht="15.75" hidden="1" customHeight="1" x14ac:dyDescent="0.2">
      <c r="A20" s="52" t="s">
        <v>34</v>
      </c>
      <c r="B20" s="58">
        <v>6</v>
      </c>
      <c r="C20" s="58">
        <v>4</v>
      </c>
      <c r="D20" s="58">
        <v>0</v>
      </c>
      <c r="E20" s="58">
        <v>4</v>
      </c>
      <c r="F20" s="58">
        <v>2</v>
      </c>
      <c r="G20" s="58"/>
      <c r="H20" s="58">
        <f t="shared" si="0"/>
        <v>16</v>
      </c>
    </row>
    <row r="21" spans="1:8" ht="15.75" customHeight="1" x14ac:dyDescent="0.2">
      <c r="A21" s="50" t="s">
        <v>35</v>
      </c>
      <c r="B21" s="57">
        <v>60</v>
      </c>
      <c r="C21" s="57">
        <v>46</v>
      </c>
      <c r="D21" s="57">
        <v>22</v>
      </c>
      <c r="E21" s="57">
        <v>35</v>
      </c>
      <c r="F21" s="57">
        <v>18</v>
      </c>
      <c r="G21" s="58"/>
      <c r="H21" s="57">
        <f t="shared" si="0"/>
        <v>181</v>
      </c>
    </row>
    <row r="22" spans="1:8" ht="15.75" customHeight="1" x14ac:dyDescent="0.2">
      <c r="A22" s="52" t="s">
        <v>36</v>
      </c>
      <c r="B22" s="58">
        <v>6</v>
      </c>
      <c r="C22" s="58">
        <v>2</v>
      </c>
      <c r="D22" s="58">
        <v>0</v>
      </c>
      <c r="E22" s="58">
        <v>5</v>
      </c>
      <c r="F22" s="58">
        <v>1</v>
      </c>
      <c r="G22" s="58"/>
      <c r="H22" s="58">
        <f t="shared" si="0"/>
        <v>14</v>
      </c>
    </row>
    <row r="23" spans="1:8" ht="15.75" customHeight="1" x14ac:dyDescent="0.2">
      <c r="A23" s="50" t="s">
        <v>37</v>
      </c>
      <c r="B23" s="57">
        <v>27</v>
      </c>
      <c r="C23" s="57">
        <v>16</v>
      </c>
      <c r="D23" s="57">
        <v>7</v>
      </c>
      <c r="E23" s="57">
        <v>3</v>
      </c>
      <c r="F23" s="57">
        <v>0</v>
      </c>
      <c r="G23" s="58"/>
      <c r="H23" s="57">
        <f t="shared" si="0"/>
        <v>53</v>
      </c>
    </row>
    <row r="24" spans="1:8" ht="15.75" customHeight="1" x14ac:dyDescent="0.2">
      <c r="A24" s="52" t="s">
        <v>38</v>
      </c>
      <c r="B24" s="58">
        <v>29</v>
      </c>
      <c r="C24" s="58">
        <v>31</v>
      </c>
      <c r="D24" s="58">
        <v>11</v>
      </c>
      <c r="E24" s="58">
        <v>7</v>
      </c>
      <c r="F24" s="58">
        <v>4</v>
      </c>
      <c r="G24" s="58"/>
      <c r="H24" s="58">
        <f t="shared" si="0"/>
        <v>82</v>
      </c>
    </row>
    <row r="25" spans="1:8" ht="15.75" customHeight="1" x14ac:dyDescent="0.2">
      <c r="A25" s="50" t="s">
        <v>39</v>
      </c>
      <c r="B25" s="57">
        <v>151</v>
      </c>
      <c r="C25" s="57">
        <v>59</v>
      </c>
      <c r="D25" s="57">
        <v>12</v>
      </c>
      <c r="E25" s="57">
        <v>20</v>
      </c>
      <c r="F25" s="57">
        <v>10</v>
      </c>
      <c r="G25" s="58"/>
      <c r="H25" s="57">
        <f t="shared" si="0"/>
        <v>252</v>
      </c>
    </row>
    <row r="26" spans="1:8" ht="15.75" customHeight="1" x14ac:dyDescent="0.2">
      <c r="A26" s="52" t="s">
        <v>40</v>
      </c>
      <c r="B26" s="58">
        <v>143</v>
      </c>
      <c r="C26" s="58">
        <v>80</v>
      </c>
      <c r="D26" s="58">
        <v>13</v>
      </c>
      <c r="E26" s="58">
        <v>10</v>
      </c>
      <c r="F26" s="58">
        <v>3</v>
      </c>
      <c r="G26" s="58"/>
      <c r="H26" s="58">
        <f t="shared" si="0"/>
        <v>249</v>
      </c>
    </row>
    <row r="27" spans="1:8" ht="15.75" customHeight="1" x14ac:dyDescent="0.2">
      <c r="A27" s="50" t="s">
        <v>41</v>
      </c>
      <c r="B27" s="57">
        <v>28</v>
      </c>
      <c r="C27" s="57">
        <v>5</v>
      </c>
      <c r="D27" s="57">
        <v>1</v>
      </c>
      <c r="E27" s="57">
        <v>3</v>
      </c>
      <c r="F27" s="57">
        <v>4</v>
      </c>
      <c r="G27" s="58"/>
      <c r="H27" s="57">
        <f t="shared" si="0"/>
        <v>41</v>
      </c>
    </row>
    <row r="28" spans="1:8" ht="15.75" customHeight="1" x14ac:dyDescent="0.2">
      <c r="A28" s="52" t="s">
        <v>191</v>
      </c>
      <c r="B28" s="58">
        <v>223</v>
      </c>
      <c r="C28" s="58">
        <v>217</v>
      </c>
      <c r="D28" s="58">
        <v>84</v>
      </c>
      <c r="E28" s="58">
        <v>64</v>
      </c>
      <c r="F28" s="58">
        <v>28</v>
      </c>
      <c r="G28" s="58"/>
      <c r="H28" s="58">
        <f t="shared" si="0"/>
        <v>616</v>
      </c>
    </row>
    <row r="29" spans="1:8" ht="15.75" customHeight="1" x14ac:dyDescent="0.2">
      <c r="A29" s="50" t="s">
        <v>43</v>
      </c>
      <c r="B29" s="57">
        <v>5</v>
      </c>
      <c r="C29" s="57">
        <v>3</v>
      </c>
      <c r="D29" s="57">
        <v>4</v>
      </c>
      <c r="E29" s="57">
        <v>0</v>
      </c>
      <c r="F29" s="57">
        <v>1</v>
      </c>
      <c r="G29" s="58"/>
      <c r="H29" s="57">
        <f t="shared" si="0"/>
        <v>13</v>
      </c>
    </row>
    <row r="30" spans="1:8" ht="15.75" customHeight="1" x14ac:dyDescent="0.2">
      <c r="A30" s="52" t="s">
        <v>44</v>
      </c>
      <c r="B30" s="58">
        <v>23</v>
      </c>
      <c r="C30" s="58">
        <v>49</v>
      </c>
      <c r="D30" s="58">
        <v>39</v>
      </c>
      <c r="E30" s="58">
        <v>30</v>
      </c>
      <c r="F30" s="58">
        <v>21</v>
      </c>
      <c r="G30" s="58"/>
      <c r="H30" s="58">
        <f t="shared" si="0"/>
        <v>162</v>
      </c>
    </row>
    <row r="31" spans="1:8" ht="15.75" customHeight="1" x14ac:dyDescent="0.2">
      <c r="A31" s="50" t="s">
        <v>45</v>
      </c>
      <c r="B31" s="57">
        <v>3</v>
      </c>
      <c r="C31" s="57">
        <v>6</v>
      </c>
      <c r="D31" s="57">
        <v>2</v>
      </c>
      <c r="E31" s="57">
        <v>8</v>
      </c>
      <c r="F31" s="57">
        <v>6</v>
      </c>
      <c r="G31" s="58"/>
      <c r="H31" s="57">
        <f t="shared" si="0"/>
        <v>25</v>
      </c>
    </row>
    <row r="32" spans="1:8" ht="15.75" customHeight="1" x14ac:dyDescent="0.2">
      <c r="A32" s="52" t="s">
        <v>46</v>
      </c>
      <c r="B32" s="58">
        <v>9</v>
      </c>
      <c r="C32" s="58">
        <v>20</v>
      </c>
      <c r="D32" s="58">
        <v>14</v>
      </c>
      <c r="E32" s="58">
        <v>21</v>
      </c>
      <c r="F32" s="58">
        <v>3</v>
      </c>
      <c r="G32" s="58"/>
      <c r="H32" s="58">
        <f t="shared" si="0"/>
        <v>67</v>
      </c>
    </row>
    <row r="33" spans="1:19" ht="15.75" customHeight="1" x14ac:dyDescent="0.2">
      <c r="A33" s="50" t="s">
        <v>47</v>
      </c>
      <c r="B33" s="57">
        <v>338</v>
      </c>
      <c r="C33" s="57">
        <v>170</v>
      </c>
      <c r="D33" s="57">
        <v>38</v>
      </c>
      <c r="E33" s="57">
        <v>21</v>
      </c>
      <c r="F33" s="57">
        <v>12</v>
      </c>
      <c r="G33" s="58"/>
      <c r="H33" s="57">
        <f t="shared" si="0"/>
        <v>579</v>
      </c>
    </row>
    <row r="34" spans="1:19" ht="15.75" customHeight="1" x14ac:dyDescent="0.2">
      <c r="A34" s="52" t="s">
        <v>48</v>
      </c>
      <c r="B34" s="58">
        <v>176</v>
      </c>
      <c r="C34" s="58">
        <v>92</v>
      </c>
      <c r="D34" s="58">
        <v>70</v>
      </c>
      <c r="E34" s="58">
        <v>47</v>
      </c>
      <c r="F34" s="58">
        <v>22</v>
      </c>
      <c r="G34" s="58"/>
      <c r="H34" s="58">
        <f t="shared" si="0"/>
        <v>407</v>
      </c>
    </row>
    <row r="35" spans="1:19" ht="15.75" customHeight="1" x14ac:dyDescent="0.2">
      <c r="A35" s="50" t="s">
        <v>49</v>
      </c>
      <c r="B35" s="57">
        <v>131</v>
      </c>
      <c r="C35" s="57">
        <v>47</v>
      </c>
      <c r="D35" s="57">
        <v>27</v>
      </c>
      <c r="E35" s="57">
        <v>40</v>
      </c>
      <c r="F35" s="57">
        <v>27</v>
      </c>
      <c r="G35" s="58"/>
      <c r="H35" s="57">
        <f t="shared" si="0"/>
        <v>272</v>
      </c>
    </row>
    <row r="36" spans="1:19" ht="15.75" customHeight="1" x14ac:dyDescent="0.2">
      <c r="A36" s="52" t="s">
        <v>50</v>
      </c>
      <c r="B36" s="58">
        <v>843</v>
      </c>
      <c r="C36" s="58">
        <v>612</v>
      </c>
      <c r="D36" s="58">
        <v>208</v>
      </c>
      <c r="E36" s="58">
        <v>127</v>
      </c>
      <c r="F36" s="58">
        <v>29</v>
      </c>
      <c r="G36" s="58"/>
      <c r="H36" s="58">
        <f t="shared" si="0"/>
        <v>1819</v>
      </c>
    </row>
    <row r="37" spans="1:19" ht="15.75" customHeight="1" x14ac:dyDescent="0.2">
      <c r="A37" s="50" t="s">
        <v>51</v>
      </c>
      <c r="B37" s="57">
        <v>1015</v>
      </c>
      <c r="C37" s="57">
        <v>518</v>
      </c>
      <c r="D37" s="57">
        <v>239</v>
      </c>
      <c r="E37" s="57">
        <v>174</v>
      </c>
      <c r="F37" s="57">
        <v>37</v>
      </c>
      <c r="G37" s="58"/>
      <c r="H37" s="57">
        <f t="shared" si="0"/>
        <v>1983</v>
      </c>
    </row>
    <row r="38" spans="1:19" ht="15.75" customHeight="1" x14ac:dyDescent="0.2">
      <c r="A38" s="52" t="s">
        <v>52</v>
      </c>
      <c r="B38" s="58">
        <v>217</v>
      </c>
      <c r="C38" s="58">
        <v>72</v>
      </c>
      <c r="D38" s="58">
        <v>22</v>
      </c>
      <c r="E38" s="58">
        <v>78</v>
      </c>
      <c r="F38" s="58">
        <v>22</v>
      </c>
      <c r="G38" s="58"/>
      <c r="H38" s="58">
        <f t="shared" si="0"/>
        <v>411</v>
      </c>
    </row>
    <row r="39" spans="1:19" ht="15.75" customHeight="1" x14ac:dyDescent="0.2">
      <c r="A39" s="50" t="s">
        <v>53</v>
      </c>
      <c r="B39" s="57">
        <v>249</v>
      </c>
      <c r="C39" s="57">
        <v>80</v>
      </c>
      <c r="D39" s="57">
        <v>12</v>
      </c>
      <c r="E39" s="57">
        <v>69</v>
      </c>
      <c r="F39" s="57">
        <v>34</v>
      </c>
      <c r="G39" s="58"/>
      <c r="H39" s="57">
        <f t="shared" si="0"/>
        <v>444</v>
      </c>
    </row>
    <row r="40" spans="1:19" ht="15.75" customHeight="1" x14ac:dyDescent="0.2">
      <c r="A40" s="52" t="s">
        <v>54</v>
      </c>
      <c r="B40" s="58">
        <v>225</v>
      </c>
      <c r="C40" s="58">
        <v>149</v>
      </c>
      <c r="D40" s="58">
        <v>85</v>
      </c>
      <c r="E40" s="58">
        <v>81</v>
      </c>
      <c r="F40" s="58">
        <v>36</v>
      </c>
      <c r="G40" s="58"/>
      <c r="H40" s="58">
        <f t="shared" si="0"/>
        <v>576</v>
      </c>
    </row>
    <row r="41" spans="1:19" ht="15.75" customHeight="1" x14ac:dyDescent="0.2">
      <c r="A41" s="50" t="s">
        <v>55</v>
      </c>
      <c r="B41" s="57">
        <v>226</v>
      </c>
      <c r="C41" s="57">
        <v>132</v>
      </c>
      <c r="D41" s="57">
        <v>31</v>
      </c>
      <c r="E41" s="57">
        <v>8</v>
      </c>
      <c r="F41" s="57">
        <v>5</v>
      </c>
      <c r="G41" s="58"/>
      <c r="H41" s="57">
        <f t="shared" si="0"/>
        <v>402</v>
      </c>
    </row>
    <row r="42" spans="1:19" ht="15.75" customHeight="1" x14ac:dyDescent="0.2">
      <c r="A42" s="52" t="s">
        <v>56</v>
      </c>
      <c r="B42" s="58">
        <v>38</v>
      </c>
      <c r="C42" s="58">
        <v>20</v>
      </c>
      <c r="D42" s="58">
        <v>16</v>
      </c>
      <c r="E42" s="58">
        <v>10</v>
      </c>
      <c r="F42" s="58">
        <v>3</v>
      </c>
      <c r="G42" s="58"/>
      <c r="H42" s="58">
        <f t="shared" si="0"/>
        <v>87</v>
      </c>
    </row>
    <row r="43" spans="1:19" ht="15.75" customHeight="1" x14ac:dyDescent="0.2">
      <c r="A43" s="50" t="s">
        <v>57</v>
      </c>
      <c r="B43" s="57">
        <v>257</v>
      </c>
      <c r="C43" s="57">
        <v>89</v>
      </c>
      <c r="D43" s="57">
        <v>56</v>
      </c>
      <c r="E43" s="57">
        <v>37</v>
      </c>
      <c r="F43" s="57">
        <v>19</v>
      </c>
      <c r="G43" s="58"/>
      <c r="H43" s="57">
        <f t="shared" si="0"/>
        <v>458</v>
      </c>
    </row>
    <row r="44" spans="1:19" ht="15.75" customHeight="1" x14ac:dyDescent="0.2">
      <c r="A44" s="52" t="s">
        <v>58</v>
      </c>
      <c r="B44" s="58">
        <v>152</v>
      </c>
      <c r="C44" s="58">
        <v>53</v>
      </c>
      <c r="D44" s="58">
        <v>10</v>
      </c>
      <c r="E44" s="58">
        <v>11</v>
      </c>
      <c r="F44" s="58">
        <v>0</v>
      </c>
      <c r="G44" s="58"/>
      <c r="H44" s="58">
        <f t="shared" si="0"/>
        <v>226</v>
      </c>
    </row>
    <row r="45" spans="1:19" ht="15.75" customHeight="1" x14ac:dyDescent="0.2">
      <c r="A45" s="50" t="s">
        <v>59</v>
      </c>
      <c r="B45" s="57">
        <v>452</v>
      </c>
      <c r="C45" s="57">
        <v>443</v>
      </c>
      <c r="D45" s="119">
        <v>243</v>
      </c>
      <c r="E45" s="57">
        <v>222</v>
      </c>
      <c r="F45" s="57">
        <v>116</v>
      </c>
      <c r="G45" s="118"/>
      <c r="H45" s="57">
        <f t="shared" si="0"/>
        <v>1476</v>
      </c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H47" si="1">SUM(B9:B45)-SUM(B17:B20)</f>
        <v>9591</v>
      </c>
      <c r="C47" s="117">
        <f t="shared" si="1"/>
        <v>6076</v>
      </c>
      <c r="D47" s="117">
        <f t="shared" si="1"/>
        <v>2458</v>
      </c>
      <c r="E47" s="117">
        <f t="shared" si="1"/>
        <v>1966</v>
      </c>
      <c r="F47" s="117">
        <f t="shared" si="1"/>
        <v>831</v>
      </c>
      <c r="G47" s="59"/>
      <c r="H47" s="117">
        <f t="shared" si="1"/>
        <v>20922</v>
      </c>
      <c r="I47" s="109">
        <v>7.21988596</v>
      </c>
      <c r="J47" s="109">
        <v>8.0403559900000001</v>
      </c>
      <c r="K47" s="109">
        <v>7.8312784300000002</v>
      </c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989</v>
      </c>
      <c r="C49" s="57">
        <v>403</v>
      </c>
      <c r="D49" s="57">
        <v>234</v>
      </c>
      <c r="E49" s="57">
        <v>353</v>
      </c>
      <c r="F49" s="57">
        <v>151</v>
      </c>
      <c r="G49" s="58"/>
      <c r="H49" s="57">
        <f>B49+C49+D49+E49+F49</f>
        <v>2130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2376</v>
      </c>
      <c r="C50" s="58">
        <v>2128</v>
      </c>
      <c r="D50" s="58">
        <v>876</v>
      </c>
      <c r="E50" s="58">
        <v>450</v>
      </c>
      <c r="F50" s="58">
        <v>206</v>
      </c>
      <c r="G50" s="58"/>
      <c r="H50" s="58">
        <f>B50+C50+D50+E50+F50</f>
        <v>6036</v>
      </c>
      <c r="S50" s="41"/>
      <c r="T50" s="41"/>
      <c r="U50" s="41"/>
    </row>
    <row r="51" spans="1:21" ht="15" x14ac:dyDescent="0.2">
      <c r="A51" s="35" t="s">
        <v>62</v>
      </c>
      <c r="B51" s="57">
        <v>2382</v>
      </c>
      <c r="C51" s="57">
        <v>1341</v>
      </c>
      <c r="D51" s="57">
        <v>566</v>
      </c>
      <c r="E51" s="57">
        <v>466</v>
      </c>
      <c r="F51" s="57">
        <v>137</v>
      </c>
      <c r="G51" s="118"/>
      <c r="H51" s="57">
        <f>B51+C51+D51+E51+F51</f>
        <v>4892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201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612.85473999999999</v>
      </c>
      <c r="C9" s="57">
        <v>216.47539</v>
      </c>
      <c r="D9" s="57">
        <v>88.063990000000004</v>
      </c>
      <c r="E9" s="57">
        <v>94.750200000000007</v>
      </c>
      <c r="F9" s="57">
        <v>38.593530000000001</v>
      </c>
      <c r="G9" s="58"/>
      <c r="H9" s="57">
        <f>SUM(B9:F9)</f>
        <v>1050.7378500000002</v>
      </c>
    </row>
    <row r="10" spans="1:8" ht="15.75" customHeight="1" x14ac:dyDescent="0.2">
      <c r="A10" s="52" t="s">
        <v>230</v>
      </c>
      <c r="B10" s="58">
        <v>261.67466999999999</v>
      </c>
      <c r="C10" s="58">
        <v>134.17015000000001</v>
      </c>
      <c r="D10" s="58">
        <v>121.85429999999999</v>
      </c>
      <c r="E10" s="58">
        <v>210.66800000000001</v>
      </c>
      <c r="F10" s="58">
        <v>94.122119999999995</v>
      </c>
      <c r="G10" s="58"/>
      <c r="H10" s="58">
        <f t="shared" ref="H10:H45" si="0">SUM(B10:F10)</f>
        <v>822.48924</v>
      </c>
    </row>
    <row r="11" spans="1:8" ht="15.75" customHeight="1" x14ac:dyDescent="0.2">
      <c r="A11" s="50" t="s">
        <v>231</v>
      </c>
      <c r="B11" s="57">
        <v>1020.17776</v>
      </c>
      <c r="C11" s="57">
        <v>461.63101</v>
      </c>
      <c r="D11" s="57">
        <v>73.928150000000002</v>
      </c>
      <c r="E11" s="57">
        <v>28.836770000000001</v>
      </c>
      <c r="F11" s="57">
        <v>11.0441</v>
      </c>
      <c r="G11" s="58"/>
      <c r="H11" s="57">
        <f t="shared" si="0"/>
        <v>1595.6177900000002</v>
      </c>
    </row>
    <row r="12" spans="1:8" ht="15.75" customHeight="1" x14ac:dyDescent="0.2">
      <c r="A12" s="52" t="s">
        <v>26</v>
      </c>
      <c r="B12" s="58">
        <v>1468.3403000000001</v>
      </c>
      <c r="C12" s="58">
        <v>1286.6450400000001</v>
      </c>
      <c r="D12" s="58">
        <v>551.16197999999997</v>
      </c>
      <c r="E12" s="58">
        <v>251.1283</v>
      </c>
      <c r="F12" s="58">
        <v>117.64112</v>
      </c>
      <c r="G12" s="58"/>
      <c r="H12" s="58">
        <f t="shared" si="0"/>
        <v>3674.9167399999997</v>
      </c>
    </row>
    <row r="13" spans="1:8" ht="15.75" customHeight="1" x14ac:dyDescent="0.2">
      <c r="A13" s="50" t="s">
        <v>27</v>
      </c>
      <c r="B13" s="57">
        <v>173.5009</v>
      </c>
      <c r="C13" s="57">
        <v>172.08632</v>
      </c>
      <c r="D13" s="57">
        <v>79.586479999999995</v>
      </c>
      <c r="E13" s="57">
        <v>65.680160000000001</v>
      </c>
      <c r="F13" s="57">
        <v>28.630949999999999</v>
      </c>
      <c r="G13" s="58"/>
      <c r="H13" s="57">
        <f t="shared" si="0"/>
        <v>519.48481000000004</v>
      </c>
    </row>
    <row r="14" spans="1:8" ht="15.75" customHeight="1" x14ac:dyDescent="0.2">
      <c r="A14" s="52" t="s">
        <v>28</v>
      </c>
      <c r="B14" s="58">
        <v>3.99925</v>
      </c>
      <c r="C14" s="58">
        <v>39.178570000000001</v>
      </c>
      <c r="D14" s="58">
        <v>28.54363</v>
      </c>
      <c r="E14" s="58">
        <v>16.338799999999999</v>
      </c>
      <c r="F14" s="58">
        <v>7.9355099999999998</v>
      </c>
      <c r="G14" s="58"/>
      <c r="H14" s="58">
        <f t="shared" si="0"/>
        <v>95.99575999999999</v>
      </c>
    </row>
    <row r="15" spans="1:8" ht="15.75" customHeight="1" x14ac:dyDescent="0.2">
      <c r="A15" s="50" t="s">
        <v>29</v>
      </c>
      <c r="B15" s="57">
        <v>327.59370999999999</v>
      </c>
      <c r="C15" s="57">
        <v>236.85024999999999</v>
      </c>
      <c r="D15" s="57">
        <v>35.886609999999997</v>
      </c>
      <c r="E15" s="57">
        <v>19.33013</v>
      </c>
      <c r="F15" s="57">
        <v>4.62608</v>
      </c>
      <c r="G15" s="58"/>
      <c r="H15" s="57">
        <f t="shared" si="0"/>
        <v>624.28678000000002</v>
      </c>
    </row>
    <row r="16" spans="1:8" ht="15.75" customHeight="1" x14ac:dyDescent="0.2">
      <c r="A16" s="52" t="s">
        <v>30</v>
      </c>
      <c r="B16" s="58">
        <v>64.432730000000006</v>
      </c>
      <c r="C16" s="58">
        <v>72.746830000000003</v>
      </c>
      <c r="D16" s="58">
        <v>54.682839999999999</v>
      </c>
      <c r="E16" s="58">
        <v>27.86628</v>
      </c>
      <c r="F16" s="58">
        <v>16.219049999999999</v>
      </c>
      <c r="G16" s="58"/>
      <c r="H16" s="58">
        <f t="shared" si="0"/>
        <v>235.94773000000001</v>
      </c>
    </row>
    <row r="17" spans="1:8" ht="15.75" hidden="1" customHeight="1" x14ac:dyDescent="0.2">
      <c r="A17" s="50" t="s">
        <v>31</v>
      </c>
      <c r="B17" s="57">
        <v>23.209630000000001</v>
      </c>
      <c r="C17" s="57">
        <v>18.26857</v>
      </c>
      <c r="D17" s="57">
        <v>13.2982</v>
      </c>
      <c r="E17" s="57">
        <v>17.611799999999999</v>
      </c>
      <c r="F17" s="57">
        <v>9.8085199999999997</v>
      </c>
      <c r="G17" s="58"/>
      <c r="H17" s="57">
        <f t="shared" si="0"/>
        <v>82.196719999999999</v>
      </c>
    </row>
    <row r="18" spans="1:8" ht="15.75" hidden="1" customHeight="1" x14ac:dyDescent="0.2">
      <c r="A18" s="52" t="s">
        <v>32</v>
      </c>
      <c r="B18" s="58">
        <v>20.51332</v>
      </c>
      <c r="C18" s="58">
        <v>17.680409999999998</v>
      </c>
      <c r="D18" s="58">
        <v>6.1947200000000002</v>
      </c>
      <c r="E18" s="58">
        <v>4.6635099999999996</v>
      </c>
      <c r="F18" s="58">
        <v>0.70043</v>
      </c>
      <c r="G18" s="58"/>
      <c r="H18" s="58">
        <f t="shared" si="0"/>
        <v>49.752390000000005</v>
      </c>
    </row>
    <row r="19" spans="1:8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3.7036099999999998</v>
      </c>
      <c r="F19" s="57">
        <v>0.90749999999999997</v>
      </c>
      <c r="G19" s="58"/>
      <c r="H19" s="57">
        <f t="shared" si="0"/>
        <v>4.61111</v>
      </c>
    </row>
    <row r="20" spans="1:8" ht="15.75" hidden="1" customHeight="1" x14ac:dyDescent="0.2">
      <c r="A20" s="52" t="s">
        <v>34</v>
      </c>
      <c r="B20" s="58">
        <v>5.4911700000000003</v>
      </c>
      <c r="C20" s="58">
        <v>3.9531000000000001</v>
      </c>
      <c r="D20" s="58">
        <v>0</v>
      </c>
      <c r="E20" s="58">
        <v>3.9069400000000001</v>
      </c>
      <c r="F20" s="58">
        <v>1.4919199999999999</v>
      </c>
      <c r="G20" s="58"/>
      <c r="H20" s="58">
        <f t="shared" si="0"/>
        <v>14.84313</v>
      </c>
    </row>
    <row r="21" spans="1:8" ht="15.75" customHeight="1" x14ac:dyDescent="0.2">
      <c r="A21" s="50" t="s">
        <v>35</v>
      </c>
      <c r="B21" s="57">
        <v>49.214120000000001</v>
      </c>
      <c r="C21" s="57">
        <v>39.902079999999998</v>
      </c>
      <c r="D21" s="57">
        <v>19.492920000000002</v>
      </c>
      <c r="E21" s="57">
        <v>29.885860000000001</v>
      </c>
      <c r="F21" s="57">
        <v>12.908379999999999</v>
      </c>
      <c r="G21" s="58"/>
      <c r="H21" s="57">
        <f t="shared" si="0"/>
        <v>151.40335999999999</v>
      </c>
    </row>
    <row r="22" spans="1:8" ht="15.75" customHeight="1" x14ac:dyDescent="0.2">
      <c r="A22" s="52" t="s">
        <v>36</v>
      </c>
      <c r="B22" s="58">
        <v>5.2130000000000001</v>
      </c>
      <c r="C22" s="58">
        <v>1.39961</v>
      </c>
      <c r="D22" s="58">
        <v>0</v>
      </c>
      <c r="E22" s="58">
        <v>4.7221399999999996</v>
      </c>
      <c r="F22" s="58">
        <v>0.99980999999999998</v>
      </c>
      <c r="G22" s="58"/>
      <c r="H22" s="58">
        <f t="shared" si="0"/>
        <v>12.33456</v>
      </c>
    </row>
    <row r="23" spans="1:8" ht="15.75" customHeight="1" x14ac:dyDescent="0.2">
      <c r="A23" s="50" t="s">
        <v>37</v>
      </c>
      <c r="B23" s="57">
        <v>22.607119999999998</v>
      </c>
      <c r="C23" s="57">
        <v>14.24437</v>
      </c>
      <c r="D23" s="57">
        <v>5.9221599999999999</v>
      </c>
      <c r="E23" s="57">
        <v>2.7499500000000001</v>
      </c>
      <c r="F23" s="57">
        <v>0</v>
      </c>
      <c r="G23" s="58"/>
      <c r="H23" s="57">
        <f t="shared" si="0"/>
        <v>45.523599999999995</v>
      </c>
    </row>
    <row r="24" spans="1:8" ht="15.75" customHeight="1" x14ac:dyDescent="0.2">
      <c r="A24" s="52" t="s">
        <v>38</v>
      </c>
      <c r="B24" s="58">
        <v>21.130790000000001</v>
      </c>
      <c r="C24" s="58">
        <v>23.245180000000001</v>
      </c>
      <c r="D24" s="58">
        <v>9.2864699999999996</v>
      </c>
      <c r="E24" s="58">
        <v>6.0494000000000003</v>
      </c>
      <c r="F24" s="58">
        <v>3.2370700000000001</v>
      </c>
      <c r="G24" s="58"/>
      <c r="H24" s="58">
        <f t="shared" si="0"/>
        <v>62.948910000000005</v>
      </c>
    </row>
    <row r="25" spans="1:8" ht="15.75" customHeight="1" x14ac:dyDescent="0.2">
      <c r="A25" s="50" t="s">
        <v>39</v>
      </c>
      <c r="B25" s="57">
        <v>118.01533999999999</v>
      </c>
      <c r="C25" s="57">
        <v>53.697369999999999</v>
      </c>
      <c r="D25" s="57">
        <v>10.724130000000001</v>
      </c>
      <c r="E25" s="57">
        <v>18.242380000000001</v>
      </c>
      <c r="F25" s="57">
        <v>7.9454900000000004</v>
      </c>
      <c r="G25" s="58"/>
      <c r="H25" s="57">
        <f t="shared" si="0"/>
        <v>208.62470999999999</v>
      </c>
    </row>
    <row r="26" spans="1:8" ht="15.75" customHeight="1" x14ac:dyDescent="0.2">
      <c r="A26" s="52" t="s">
        <v>40</v>
      </c>
      <c r="B26" s="58">
        <v>117.36606</v>
      </c>
      <c r="C26" s="58">
        <v>66.625709999999998</v>
      </c>
      <c r="D26" s="58">
        <v>11.56677</v>
      </c>
      <c r="E26" s="58">
        <v>6.9587700000000003</v>
      </c>
      <c r="F26" s="58">
        <v>2.2254100000000001</v>
      </c>
      <c r="G26" s="58"/>
      <c r="H26" s="58">
        <f t="shared" si="0"/>
        <v>204.74271999999999</v>
      </c>
    </row>
    <row r="27" spans="1:8" ht="15.75" customHeight="1" x14ac:dyDescent="0.2">
      <c r="A27" s="50" t="s">
        <v>41</v>
      </c>
      <c r="B27" s="57">
        <v>20.097919999999998</v>
      </c>
      <c r="C27" s="57">
        <v>4.4763900000000003</v>
      </c>
      <c r="D27" s="57">
        <v>0.99980999999999998</v>
      </c>
      <c r="E27" s="57">
        <v>2.9027599999999998</v>
      </c>
      <c r="F27" s="57">
        <v>2.89777</v>
      </c>
      <c r="G27" s="58"/>
      <c r="H27" s="57">
        <f t="shared" si="0"/>
        <v>31.374649999999999</v>
      </c>
    </row>
    <row r="28" spans="1:8" ht="15.75" customHeight="1" x14ac:dyDescent="0.2">
      <c r="A28" s="52" t="s">
        <v>191</v>
      </c>
      <c r="B28" s="58">
        <v>198.99582000000001</v>
      </c>
      <c r="C28" s="58">
        <v>190.67361</v>
      </c>
      <c r="D28" s="58">
        <v>73.372420000000005</v>
      </c>
      <c r="E28" s="58">
        <v>51.75638</v>
      </c>
      <c r="F28" s="58">
        <v>24.881180000000001</v>
      </c>
      <c r="G28" s="58"/>
      <c r="H28" s="58">
        <f t="shared" si="0"/>
        <v>539.67941000000008</v>
      </c>
    </row>
    <row r="29" spans="1:8" ht="15.75" customHeight="1" x14ac:dyDescent="0.2">
      <c r="A29" s="50" t="s">
        <v>43</v>
      </c>
      <c r="B29" s="57">
        <v>4.4452100000000003</v>
      </c>
      <c r="C29" s="57">
        <v>2.2148099999999999</v>
      </c>
      <c r="D29" s="57">
        <v>2.2453699999999999</v>
      </c>
      <c r="E29" s="57">
        <v>0</v>
      </c>
      <c r="F29" s="57">
        <v>0.72287999999999997</v>
      </c>
      <c r="G29" s="58"/>
      <c r="H29" s="57">
        <f t="shared" si="0"/>
        <v>9.6282700000000006</v>
      </c>
    </row>
    <row r="30" spans="1:8" ht="15.75" customHeight="1" x14ac:dyDescent="0.2">
      <c r="A30" s="52" t="s">
        <v>44</v>
      </c>
      <c r="B30" s="58">
        <v>20.313099999999999</v>
      </c>
      <c r="C30" s="58">
        <v>43.286969999999997</v>
      </c>
      <c r="D30" s="58">
        <v>35.66581</v>
      </c>
      <c r="E30" s="58">
        <v>26.220300000000002</v>
      </c>
      <c r="F30" s="58">
        <v>14.818809999999999</v>
      </c>
      <c r="G30" s="58"/>
      <c r="H30" s="58">
        <f t="shared" si="0"/>
        <v>140.30498999999998</v>
      </c>
    </row>
    <row r="31" spans="1:8" ht="15.75" customHeight="1" x14ac:dyDescent="0.2">
      <c r="A31" s="50" t="s">
        <v>45</v>
      </c>
      <c r="B31" s="57">
        <v>2.2135600000000002</v>
      </c>
      <c r="C31" s="57">
        <v>5.2853500000000002</v>
      </c>
      <c r="D31" s="57">
        <v>1.7775799999999999</v>
      </c>
      <c r="E31" s="57">
        <v>7.39412</v>
      </c>
      <c r="F31" s="57">
        <v>4.3778499999999996</v>
      </c>
      <c r="G31" s="58"/>
      <c r="H31" s="57">
        <f t="shared" si="0"/>
        <v>21.048459999999999</v>
      </c>
    </row>
    <row r="32" spans="1:8" ht="15.75" customHeight="1" x14ac:dyDescent="0.2">
      <c r="A32" s="52" t="s">
        <v>46</v>
      </c>
      <c r="B32" s="58">
        <v>8.8174399999999995</v>
      </c>
      <c r="C32" s="58">
        <v>15.17183</v>
      </c>
      <c r="D32" s="58">
        <v>10.154059999999999</v>
      </c>
      <c r="E32" s="58">
        <v>16.186620000000001</v>
      </c>
      <c r="F32" s="58">
        <v>2.3532700000000002</v>
      </c>
      <c r="G32" s="58"/>
      <c r="H32" s="58">
        <f t="shared" si="0"/>
        <v>52.683219999999999</v>
      </c>
    </row>
    <row r="33" spans="1:19" ht="15.75" customHeight="1" x14ac:dyDescent="0.2">
      <c r="A33" s="50" t="s">
        <v>47</v>
      </c>
      <c r="B33" s="57">
        <v>297.64609999999999</v>
      </c>
      <c r="C33" s="57">
        <v>143.87138999999999</v>
      </c>
      <c r="D33" s="57">
        <v>32.908380000000001</v>
      </c>
      <c r="E33" s="57">
        <v>17.514500000000002</v>
      </c>
      <c r="F33" s="57">
        <v>10.90189</v>
      </c>
      <c r="G33" s="58"/>
      <c r="H33" s="57">
        <f t="shared" si="0"/>
        <v>502.84225999999995</v>
      </c>
    </row>
    <row r="34" spans="1:19" ht="15.75" customHeight="1" x14ac:dyDescent="0.2">
      <c r="A34" s="52" t="s">
        <v>48</v>
      </c>
      <c r="B34" s="58">
        <v>148.76505</v>
      </c>
      <c r="C34" s="58">
        <v>77.968559999999997</v>
      </c>
      <c r="D34" s="58">
        <v>62.121870000000001</v>
      </c>
      <c r="E34" s="58">
        <v>42.171770000000002</v>
      </c>
      <c r="F34" s="58">
        <v>16.293890000000001</v>
      </c>
      <c r="G34" s="58"/>
      <c r="H34" s="58">
        <f t="shared" si="0"/>
        <v>347.32113999999996</v>
      </c>
    </row>
    <row r="35" spans="1:19" ht="15.75" customHeight="1" x14ac:dyDescent="0.2">
      <c r="A35" s="50" t="s">
        <v>49</v>
      </c>
      <c r="B35" s="57">
        <v>107.26564</v>
      </c>
      <c r="C35" s="57">
        <v>39.511629999999997</v>
      </c>
      <c r="D35" s="57">
        <v>24.121500000000001</v>
      </c>
      <c r="E35" s="57">
        <v>33.451009999999997</v>
      </c>
      <c r="F35" s="57">
        <v>22.985720000000001</v>
      </c>
      <c r="G35" s="58"/>
      <c r="H35" s="57">
        <f t="shared" si="0"/>
        <v>227.33549999999997</v>
      </c>
    </row>
    <row r="36" spans="1:19" ht="15.75" customHeight="1" x14ac:dyDescent="0.2">
      <c r="A36" s="52" t="s">
        <v>50</v>
      </c>
      <c r="B36" s="58">
        <v>730.09792000000004</v>
      </c>
      <c r="C36" s="58">
        <v>528.44259</v>
      </c>
      <c r="D36" s="58">
        <v>183.8689</v>
      </c>
      <c r="E36" s="58">
        <v>109.35633</v>
      </c>
      <c r="F36" s="58">
        <v>23.177820000000001</v>
      </c>
      <c r="G36" s="58"/>
      <c r="H36" s="58">
        <f t="shared" si="0"/>
        <v>1574.9435600000002</v>
      </c>
    </row>
    <row r="37" spans="1:19" ht="15.75" customHeight="1" x14ac:dyDescent="0.2">
      <c r="A37" s="50" t="s">
        <v>51</v>
      </c>
      <c r="B37" s="57">
        <v>880.08294999999998</v>
      </c>
      <c r="C37" s="57">
        <v>452.03953999999999</v>
      </c>
      <c r="D37" s="57">
        <v>205.52297999999999</v>
      </c>
      <c r="E37" s="57">
        <v>154.29614000000001</v>
      </c>
      <c r="F37" s="57">
        <v>30.107900000000001</v>
      </c>
      <c r="G37" s="58"/>
      <c r="H37" s="57">
        <f t="shared" si="0"/>
        <v>1722.0495099999998</v>
      </c>
    </row>
    <row r="38" spans="1:19" ht="15.75" customHeight="1" x14ac:dyDescent="0.2">
      <c r="A38" s="52" t="s">
        <v>52</v>
      </c>
      <c r="B38" s="58">
        <v>188.79998000000001</v>
      </c>
      <c r="C38" s="58">
        <v>58.036549999999998</v>
      </c>
      <c r="D38" s="58">
        <v>17.85754</v>
      </c>
      <c r="E38" s="58">
        <v>66.402420000000006</v>
      </c>
      <c r="F38" s="58">
        <v>18.660889999999998</v>
      </c>
      <c r="G38" s="58"/>
      <c r="H38" s="58">
        <f t="shared" si="0"/>
        <v>349.75738000000001</v>
      </c>
    </row>
    <row r="39" spans="1:19" ht="15.75" customHeight="1" x14ac:dyDescent="0.2">
      <c r="A39" s="50" t="s">
        <v>53</v>
      </c>
      <c r="B39" s="57">
        <v>217.26625999999999</v>
      </c>
      <c r="C39" s="57">
        <v>70.104780000000005</v>
      </c>
      <c r="D39" s="57">
        <v>11.49005</v>
      </c>
      <c r="E39" s="57">
        <v>58.799349999999997</v>
      </c>
      <c r="F39" s="57">
        <v>26.14171</v>
      </c>
      <c r="G39" s="58"/>
      <c r="H39" s="57">
        <f t="shared" si="0"/>
        <v>383.80214999999998</v>
      </c>
    </row>
    <row r="40" spans="1:19" ht="15.75" customHeight="1" x14ac:dyDescent="0.2">
      <c r="A40" s="52" t="s">
        <v>54</v>
      </c>
      <c r="B40" s="58">
        <v>189.46297999999999</v>
      </c>
      <c r="C40" s="58">
        <v>129.0164</v>
      </c>
      <c r="D40" s="58">
        <v>73.028750000000002</v>
      </c>
      <c r="E40" s="58">
        <v>68.899770000000004</v>
      </c>
      <c r="F40" s="58">
        <v>29.93825</v>
      </c>
      <c r="G40" s="58"/>
      <c r="H40" s="58">
        <f t="shared" si="0"/>
        <v>490.34614999999997</v>
      </c>
    </row>
    <row r="41" spans="1:19" ht="15.75" customHeight="1" x14ac:dyDescent="0.2">
      <c r="A41" s="50" t="s">
        <v>55</v>
      </c>
      <c r="B41" s="57">
        <v>200.4366</v>
      </c>
      <c r="C41" s="57">
        <v>119.60956</v>
      </c>
      <c r="D41" s="57">
        <v>25.14189</v>
      </c>
      <c r="E41" s="57">
        <v>7.1097099999999998</v>
      </c>
      <c r="F41" s="57">
        <v>4.5387599999999999</v>
      </c>
      <c r="G41" s="58"/>
      <c r="H41" s="57">
        <f t="shared" si="0"/>
        <v>356.83652000000001</v>
      </c>
    </row>
    <row r="42" spans="1:19" ht="15.75" customHeight="1" x14ac:dyDescent="0.2">
      <c r="A42" s="52" t="s">
        <v>56</v>
      </c>
      <c r="B42" s="58">
        <v>30.917480000000001</v>
      </c>
      <c r="C42" s="58">
        <v>16.34441</v>
      </c>
      <c r="D42" s="58">
        <v>13.086130000000001</v>
      </c>
      <c r="E42" s="58">
        <v>8.4120299999999997</v>
      </c>
      <c r="F42" s="58">
        <v>2.9994399999999999</v>
      </c>
      <c r="G42" s="58"/>
      <c r="H42" s="58">
        <f t="shared" si="0"/>
        <v>71.75949</v>
      </c>
    </row>
    <row r="43" spans="1:19" ht="15.75" customHeight="1" x14ac:dyDescent="0.2">
      <c r="A43" s="50" t="s">
        <v>57</v>
      </c>
      <c r="B43" s="57">
        <v>215.69638</v>
      </c>
      <c r="C43" s="57">
        <v>74.910499999999999</v>
      </c>
      <c r="D43" s="57">
        <v>49.59084</v>
      </c>
      <c r="E43" s="57">
        <v>33.660580000000003</v>
      </c>
      <c r="F43" s="57">
        <v>16.931329999999999</v>
      </c>
      <c r="G43" s="58"/>
      <c r="H43" s="57">
        <f t="shared" si="0"/>
        <v>390.78962999999999</v>
      </c>
    </row>
    <row r="44" spans="1:19" ht="15.75" customHeight="1" x14ac:dyDescent="0.2">
      <c r="A44" s="52" t="s">
        <v>58</v>
      </c>
      <c r="B44" s="58">
        <v>131.01478</v>
      </c>
      <c r="C44" s="58">
        <v>45.368299999999998</v>
      </c>
      <c r="D44" s="58">
        <v>8.6864600000000003</v>
      </c>
      <c r="E44" s="58">
        <v>9.7236899999999995</v>
      </c>
      <c r="F44" s="58">
        <v>0</v>
      </c>
      <c r="G44" s="58"/>
      <c r="H44" s="58">
        <f t="shared" si="0"/>
        <v>194.79323000000002</v>
      </c>
    </row>
    <row r="45" spans="1:19" ht="15.75" customHeight="1" x14ac:dyDescent="0.2">
      <c r="A45" s="50" t="s">
        <v>59</v>
      </c>
      <c r="B45" s="57">
        <v>390.68732999999997</v>
      </c>
      <c r="C45" s="57">
        <v>376.01197999999999</v>
      </c>
      <c r="D45" s="57">
        <v>207.02302</v>
      </c>
      <c r="E45" s="57">
        <v>184.46392</v>
      </c>
      <c r="F45" s="57">
        <v>92.483000000000004</v>
      </c>
      <c r="G45" s="58"/>
      <c r="H45" s="57">
        <f t="shared" si="0"/>
        <v>1250.6692499999999</v>
      </c>
    </row>
    <row r="46" spans="1:19" ht="15.75" customHeight="1" x14ac:dyDescent="0.2">
      <c r="A46" s="59"/>
      <c r="B46" s="39"/>
      <c r="C46" s="39"/>
      <c r="D46" s="39"/>
      <c r="E46" s="39"/>
      <c r="F46" s="39"/>
      <c r="G46" s="39"/>
      <c r="H46" s="39"/>
    </row>
    <row r="47" spans="1:19" ht="15.75" customHeight="1" x14ac:dyDescent="0.2">
      <c r="A47" s="53" t="s">
        <v>20</v>
      </c>
      <c r="B47" s="117">
        <f t="shared" ref="B47:H47" si="1">SUM(B9:B45)-SUM(B17:B20)</f>
        <v>8249.1429900000021</v>
      </c>
      <c r="C47" s="117">
        <f t="shared" si="1"/>
        <v>5211.2430299999987</v>
      </c>
      <c r="D47" s="117">
        <f t="shared" si="1"/>
        <v>2129.3637899999999</v>
      </c>
      <c r="E47" s="117">
        <f t="shared" si="1"/>
        <v>1681.9285399999994</v>
      </c>
      <c r="F47" s="117">
        <f t="shared" si="1"/>
        <v>691.34098000000006</v>
      </c>
      <c r="G47" s="59"/>
      <c r="H47" s="117">
        <f t="shared" si="1"/>
        <v>17963.019329999996</v>
      </c>
      <c r="I47" s="109">
        <v>7.21988596</v>
      </c>
      <c r="J47" s="109">
        <v>8.0403559900000001</v>
      </c>
      <c r="K47" s="109">
        <v>7.8312784300000002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/>
    <row r="49" spans="1:21" ht="15.75" customHeight="1" x14ac:dyDescent="0.2">
      <c r="A49" s="35" t="s">
        <v>60</v>
      </c>
      <c r="B49" s="57">
        <v>874.52940999999998</v>
      </c>
      <c r="C49" s="57">
        <v>350.64553999999998</v>
      </c>
      <c r="D49" s="57">
        <v>209.91829000000001</v>
      </c>
      <c r="E49" s="57">
        <v>305.41820000000001</v>
      </c>
      <c r="F49" s="57">
        <v>132.71565000000001</v>
      </c>
      <c r="G49" s="58"/>
      <c r="H49" s="57">
        <f>SUM(B49:F49)</f>
        <v>1873.2270900000003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2037.8669</v>
      </c>
      <c r="C50" s="58">
        <v>1807.50702</v>
      </c>
      <c r="D50" s="58">
        <v>749.86153999999999</v>
      </c>
      <c r="E50" s="58">
        <v>380.34366999999997</v>
      </c>
      <c r="F50" s="58">
        <v>175.05269999999999</v>
      </c>
      <c r="G50" s="58"/>
      <c r="H50" s="58">
        <f t="shared" ref="H50:H51" si="2">SUM(B50:F50)</f>
        <v>5150.6318300000003</v>
      </c>
      <c r="S50" s="41"/>
      <c r="T50" s="41"/>
      <c r="U50" s="41"/>
    </row>
    <row r="51" spans="1:21" ht="15" x14ac:dyDescent="0.2">
      <c r="A51" s="35" t="s">
        <v>62</v>
      </c>
      <c r="B51" s="57">
        <v>2055.01154</v>
      </c>
      <c r="C51" s="57">
        <v>1155.9988800000001</v>
      </c>
      <c r="D51" s="57">
        <v>493.49279999999999</v>
      </c>
      <c r="E51" s="57">
        <v>405.67766</v>
      </c>
      <c r="F51" s="57">
        <v>111.22622</v>
      </c>
      <c r="G51" s="58"/>
      <c r="H51" s="57">
        <f t="shared" si="2"/>
        <v>4221.4070999999994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U52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205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Be'!B9&lt;0.5),"-",IFERROR('Tabel 4 Be'!B9/'Tabel 4 F'!B9*100,"-"))</f>
        <v>13.954426295624117</v>
      </c>
      <c r="C9" s="62">
        <f>IF(OR('Tabel 4 F'!C9&lt;5,'Tabel 4 Be'!C9&lt;0.5),"-",IFERROR('Tabel 4 Be'!C9/'Tabel 4 F'!C9*100,"-"))</f>
        <v>2.3976889744824268</v>
      </c>
      <c r="D9" s="62">
        <f>IF(OR('Tabel 4 F'!D9&lt;5,'Tabel 4 Be'!D9&lt;0.5),"-",IFERROR('Tabel 4 Be'!D9/'Tabel 4 F'!D9*100,"-"))</f>
        <v>1.2409513960703205</v>
      </c>
      <c r="E9" s="62">
        <f>IF(OR('Tabel 4 F'!E9&lt;5,'Tabel 4 Be'!E9&lt;0.5),"-",IFERROR('Tabel 4 Be'!E9/'Tabel 4 F'!E9*100,"-"))</f>
        <v>1.729559748427673</v>
      </c>
      <c r="F9" s="62">
        <f>IF(OR('Tabel 4 F'!F9&lt;5,'Tabel 4 Be'!F9&lt;0.5),"-",IFERROR('Tabel 4 Be'!F9/'Tabel 4 F'!F9*100,"-"))</f>
        <v>2.6315789473684208</v>
      </c>
      <c r="G9" s="63"/>
      <c r="H9" s="62">
        <f>IF(OR('Tabel 4 F'!H9&lt;5,'Tabel 4 Be'!H9&lt;0.5),"-",IFERROR('Tabel 4 Be'!H9/'Tabel 4 F'!H9*100,"-"))</f>
        <v>3.826645264847512</v>
      </c>
    </row>
    <row r="10" spans="1:8" ht="15.75" customHeight="1" x14ac:dyDescent="0.2">
      <c r="A10" s="52" t="s">
        <v>230</v>
      </c>
      <c r="B10" s="63">
        <f>IF(OR('Tabel 4 F'!B10&lt;5,'Tabel 4 Be'!B10&lt;0.5),"-",IFERROR('Tabel 4 Be'!B10/'Tabel 4 F'!B10*100,"-"))</f>
        <v>10.251984811874353</v>
      </c>
      <c r="C10" s="63">
        <f>IF(OR('Tabel 4 F'!C10&lt;5,'Tabel 4 Be'!C10&lt;0.5),"-",IFERROR('Tabel 4 Be'!C10/'Tabel 4 F'!C10*100,"-"))</f>
        <v>2.5585645456055821</v>
      </c>
      <c r="D10" s="63">
        <f>IF(OR('Tabel 4 F'!D10&lt;5,'Tabel 4 Be'!D10&lt;0.5),"-",IFERROR('Tabel 4 Be'!D10/'Tabel 4 F'!D10*100,"-"))</f>
        <v>1.4724711907810499</v>
      </c>
      <c r="E10" s="63">
        <f>IF(OR('Tabel 4 F'!E10&lt;5,'Tabel 4 Be'!E10&lt;0.5),"-",IFERROR('Tabel 4 Be'!E10/'Tabel 4 F'!E10*100,"-"))</f>
        <v>2.0147583119144352</v>
      </c>
      <c r="F10" s="63">
        <f>IF(OR('Tabel 4 F'!F10&lt;5,'Tabel 4 Be'!F10&lt;0.5),"-",IFERROR('Tabel 4 Be'!F10/'Tabel 4 F'!F10*100,"-"))</f>
        <v>3.1360946745562135</v>
      </c>
      <c r="G10" s="63"/>
      <c r="H10" s="63">
        <f>IF(OR('Tabel 4 F'!H10&lt;5,'Tabel 4 Be'!H10&lt;0.5),"-",IFERROR('Tabel 4 Be'!H10/'Tabel 4 F'!H10*100,"-"))</f>
        <v>2.7809896528210145</v>
      </c>
    </row>
    <row r="11" spans="1:8" ht="15.75" customHeight="1" x14ac:dyDescent="0.2">
      <c r="A11" s="50" t="s">
        <v>231</v>
      </c>
      <c r="B11" s="62">
        <f>IF(OR('Tabel 4 F'!B11&lt;5,'Tabel 4 Be'!B11&lt;0.5),"-",IFERROR('Tabel 4 Be'!B11/'Tabel 4 F'!B11*100,"-"))</f>
        <v>21.111893033075297</v>
      </c>
      <c r="C11" s="62">
        <f>IF(OR('Tabel 4 F'!C11&lt;5,'Tabel 4 Be'!C11&lt;0.5),"-",IFERROR('Tabel 4 Be'!C11/'Tabel 4 F'!C11*100,"-"))</f>
        <v>6.8514241724403391</v>
      </c>
      <c r="D11" s="62">
        <f>IF(OR('Tabel 4 F'!D11&lt;5,'Tabel 4 Be'!D11&lt;0.5),"-",IFERROR('Tabel 4 Be'!D11/'Tabel 4 F'!D11*100,"-"))</f>
        <v>3.225806451612903</v>
      </c>
      <c r="E11" s="62">
        <f>IF(OR('Tabel 4 F'!E11&lt;5,'Tabel 4 Be'!E11&lt;0.5),"-",IFERROR('Tabel 4 Be'!E11/'Tabel 4 F'!E11*100,"-"))</f>
        <v>3.5437430786267994</v>
      </c>
      <c r="F11" s="62">
        <f>IF(OR('Tabel 4 F'!F11&lt;5,'Tabel 4 Be'!F11&lt;0.5),"-",IFERROR('Tabel 4 Be'!F11/'Tabel 4 F'!F11*100,"-"))</f>
        <v>7.0652173913043477</v>
      </c>
      <c r="G11" s="63"/>
      <c r="H11" s="62">
        <f>IF(OR('Tabel 4 F'!H11&lt;5,'Tabel 4 Be'!H11&lt;0.5),"-",IFERROR('Tabel 4 Be'!H11/'Tabel 4 F'!H11*100,"-"))</f>
        <v>10.878587712632255</v>
      </c>
    </row>
    <row r="12" spans="1:8" ht="15.75" customHeight="1" x14ac:dyDescent="0.2">
      <c r="A12" s="52" t="s">
        <v>26</v>
      </c>
      <c r="B12" s="63">
        <f>IF(OR('Tabel 4 F'!B12&lt;5,'Tabel 4 Be'!B12&lt;0.5),"-",IFERROR('Tabel 4 Be'!B12/'Tabel 4 F'!B12*100,"-"))</f>
        <v>29.502246802627031</v>
      </c>
      <c r="C12" s="63">
        <f>IF(OR('Tabel 4 F'!C12&lt;5,'Tabel 4 Be'!C12&lt;0.5),"-",IFERROR('Tabel 4 Be'!C12/'Tabel 4 F'!C12*100,"-"))</f>
        <v>10.932545402133179</v>
      </c>
      <c r="D12" s="63">
        <f>IF(OR('Tabel 4 F'!D12&lt;5,'Tabel 4 Be'!D12&lt;0.5),"-",IFERROR('Tabel 4 Be'!D12/'Tabel 4 F'!D12*100,"-"))</f>
        <v>4.8830342947990006</v>
      </c>
      <c r="E12" s="63">
        <f>IF(OR('Tabel 4 F'!E12&lt;5,'Tabel 4 Be'!E12&lt;0.5),"-",IFERROR('Tabel 4 Be'!E12/'Tabel 4 F'!E12*100,"-"))</f>
        <v>5.6628787878787872</v>
      </c>
      <c r="F12" s="63">
        <f>IF(OR('Tabel 4 F'!F12&lt;5,'Tabel 4 Be'!F12&lt;0.5),"-",IFERROR('Tabel 4 Be'!F12/'Tabel 4 F'!F12*100,"-"))</f>
        <v>5.9957173447537473</v>
      </c>
      <c r="G12" s="63"/>
      <c r="H12" s="63">
        <f>IF(OR('Tabel 4 F'!H12&lt;5,'Tabel 4 Be'!H12&lt;0.5),"-",IFERROR('Tabel 4 Be'!H12/'Tabel 4 F'!H12*100,"-"))</f>
        <v>10.640715308995702</v>
      </c>
    </row>
    <row r="13" spans="1:8" ht="15.75" customHeight="1" x14ac:dyDescent="0.2">
      <c r="A13" s="50" t="s">
        <v>27</v>
      </c>
      <c r="B13" s="62">
        <f>IF(OR('Tabel 4 F'!B13&lt;5,'Tabel 4 Be'!B13&lt;0.5),"-",IFERROR('Tabel 4 Be'!B13/'Tabel 4 F'!B13*100,"-"))</f>
        <v>18.608852755194221</v>
      </c>
      <c r="C13" s="62">
        <f>IF(OR('Tabel 4 F'!C13&lt;5,'Tabel 4 Be'!C13&lt;0.5),"-",IFERROR('Tabel 4 Be'!C13/'Tabel 4 F'!C13*100,"-"))</f>
        <v>6.2010836845273936</v>
      </c>
      <c r="D13" s="62">
        <f>IF(OR('Tabel 4 F'!D13&lt;5,'Tabel 4 Be'!D13&lt;0.5),"-",IFERROR('Tabel 4 Be'!D13/'Tabel 4 F'!D13*100,"-"))</f>
        <v>1.7630331753554502</v>
      </c>
      <c r="E13" s="62">
        <f>IF(OR('Tabel 4 F'!E13&lt;5,'Tabel 4 Be'!E13&lt;0.5),"-",IFERROR('Tabel 4 Be'!E13/'Tabel 4 F'!E13*100,"-"))</f>
        <v>1.9833824711873493</v>
      </c>
      <c r="F13" s="62">
        <f>IF(OR('Tabel 4 F'!F13&lt;5,'Tabel 4 Be'!F13&lt;0.5),"-",IFERROR('Tabel 4 Be'!F13/'Tabel 4 F'!F13*100,"-"))</f>
        <v>2.3129251700680271</v>
      </c>
      <c r="G13" s="63"/>
      <c r="H13" s="62">
        <f>IF(OR('Tabel 4 F'!H13&lt;5,'Tabel 4 Be'!H13&lt;0.5),"-",IFERROR('Tabel 4 Be'!H13/'Tabel 4 F'!H13*100,"-"))</f>
        <v>4.1127138544112718</v>
      </c>
    </row>
    <row r="14" spans="1:8" ht="15.75" customHeight="1" x14ac:dyDescent="0.2">
      <c r="A14" s="52" t="s">
        <v>28</v>
      </c>
      <c r="B14" s="63">
        <f>IF(OR('Tabel 4 F'!B14&lt;5,'Tabel 4 Be'!B14&lt;0.5),"-",IFERROR('Tabel 4 Be'!B14/'Tabel 4 F'!B14*100,"-"))</f>
        <v>9.7560975609756095</v>
      </c>
      <c r="C14" s="63">
        <f>IF(OR('Tabel 4 F'!C14&lt;5,'Tabel 4 Be'!C14&lt;0.5),"-",IFERROR('Tabel 4 Be'!C14/'Tabel 4 F'!C14*100,"-"))</f>
        <v>6.0686015831134563</v>
      </c>
      <c r="D14" s="63">
        <f>IF(OR('Tabel 4 F'!D14&lt;5,'Tabel 4 Be'!D14&lt;0.5),"-",IFERROR('Tabel 4 Be'!D14/'Tabel 4 F'!D14*100,"-"))</f>
        <v>3.9306358381502893</v>
      </c>
      <c r="E14" s="63">
        <f>IF(OR('Tabel 4 F'!E14&lt;5,'Tabel 4 Be'!E14&lt;0.5),"-",IFERROR('Tabel 4 Be'!E14/'Tabel 4 F'!E14*100,"-"))</f>
        <v>3.4482758620689653</v>
      </c>
      <c r="F14" s="63">
        <f>IF(OR('Tabel 4 F'!F14&lt;5,'Tabel 4 Be'!F14&lt;0.5),"-",IFERROR('Tabel 4 Be'!F14/'Tabel 4 F'!F14*100,"-"))</f>
        <v>6.5217391304347823</v>
      </c>
      <c r="G14" s="63"/>
      <c r="H14" s="63">
        <f>IF(OR('Tabel 4 F'!H14&lt;5,'Tabel 4 Be'!H14&lt;0.5),"-",IFERROR('Tabel 4 Be'!H14/'Tabel 4 F'!H14*100,"-"))</f>
        <v>4.7439126784214949</v>
      </c>
    </row>
    <row r="15" spans="1:8" ht="15.75" customHeight="1" x14ac:dyDescent="0.2">
      <c r="A15" s="50" t="s">
        <v>29</v>
      </c>
      <c r="B15" s="62">
        <f>IF(OR('Tabel 4 F'!B15&lt;5,'Tabel 4 Be'!B15&lt;0.5),"-",IFERROR('Tabel 4 Be'!B15/'Tabel 4 F'!B15*100,"-"))</f>
        <v>26.578764746703676</v>
      </c>
      <c r="C15" s="62">
        <f>IF(OR('Tabel 4 F'!C15&lt;5,'Tabel 4 Be'!C15&lt;0.5),"-",IFERROR('Tabel 4 Be'!C15/'Tabel 4 F'!C15*100,"-"))</f>
        <v>12.683823529411764</v>
      </c>
      <c r="D15" s="62">
        <f>IF(OR('Tabel 4 F'!D15&lt;5,'Tabel 4 Be'!D15&lt;0.5),"-",IFERROR('Tabel 4 Be'!D15/'Tabel 4 F'!D15*100,"-"))</f>
        <v>5.161290322580645</v>
      </c>
      <c r="E15" s="62">
        <f>IF(OR('Tabel 4 F'!E15&lt;5,'Tabel 4 Be'!E15&lt;0.5),"-",IFERROR('Tabel 4 Be'!E15/'Tabel 4 F'!E15*100,"-"))</f>
        <v>7.4675324675324672</v>
      </c>
      <c r="F15" s="62">
        <f>IF(OR('Tabel 4 F'!F15&lt;5,'Tabel 4 Be'!F15&lt;0.5),"-",IFERROR('Tabel 4 Be'!F15/'Tabel 4 F'!F15*100,"-"))</f>
        <v>6.756756756756757</v>
      </c>
      <c r="G15" s="63"/>
      <c r="H15" s="62">
        <f>IF(OR('Tabel 4 F'!H15&lt;5,'Tabel 4 Be'!H15&lt;0.5),"-",IFERROR('Tabel 4 Be'!H15/'Tabel 4 F'!H15*100,"-"))</f>
        <v>15.228320067029744</v>
      </c>
    </row>
    <row r="16" spans="1:8" ht="15.75" customHeight="1" x14ac:dyDescent="0.2">
      <c r="A16" s="52" t="s">
        <v>30</v>
      </c>
      <c r="B16" s="63">
        <f>IF(OR('Tabel 4 F'!B16&lt;5,'Tabel 4 Be'!B16&lt;0.5),"-",IFERROR('Tabel 4 Be'!B16/'Tabel 4 F'!B16*100,"-"))</f>
        <v>24.516129032258064</v>
      </c>
      <c r="C16" s="63">
        <f>IF(OR('Tabel 4 F'!C16&lt;5,'Tabel 4 Be'!C16&lt;0.5),"-",IFERROR('Tabel 4 Be'!C16/'Tabel 4 F'!C16*100,"-"))</f>
        <v>12.116788321167883</v>
      </c>
      <c r="D16" s="63">
        <f>IF(OR('Tabel 4 F'!D16&lt;5,'Tabel 4 Be'!D16&lt;0.5),"-",IFERROR('Tabel 4 Be'!D16/'Tabel 4 F'!D16*100,"-"))</f>
        <v>6.2806673209028459</v>
      </c>
      <c r="E16" s="63">
        <f>IF(OR('Tabel 4 F'!E16&lt;5,'Tabel 4 Be'!E16&lt;0.5),"-",IFERROR('Tabel 4 Be'!E16/'Tabel 4 F'!E16*100,"-"))</f>
        <v>3.8946162657502863</v>
      </c>
      <c r="F16" s="63">
        <f>IF(OR('Tabel 4 F'!F16&lt;5,'Tabel 4 Be'!F16&lt;0.5),"-",IFERROR('Tabel 4 Be'!F16/'Tabel 4 F'!F16*100,"-"))</f>
        <v>5.3571428571428568</v>
      </c>
      <c r="G16" s="63"/>
      <c r="H16" s="63">
        <f>IF(OR('Tabel 4 F'!H16&lt;5,'Tabel 4 Be'!H16&lt;0.5),"-",IFERROR('Tabel 4 Be'!H16/'Tabel 4 F'!H16*100,"-"))</f>
        <v>8.5324232081911262</v>
      </c>
    </row>
    <row r="17" spans="1:8" ht="15.75" hidden="1" customHeight="1" x14ac:dyDescent="0.2">
      <c r="A17" s="50" t="s">
        <v>31</v>
      </c>
      <c r="B17" s="62">
        <f>IF(OR('Tabel 4 F'!B17&lt;5,'Tabel 4 Be'!B17&lt;0.5),"-",IFERROR('Tabel 4 Be'!B17/'Tabel 4 F'!B17*100,"-"))</f>
        <v>23.308270676691727</v>
      </c>
      <c r="C17" s="62">
        <f>IF(OR('Tabel 4 F'!C17&lt;5,'Tabel 4 Be'!C17&lt;0.5),"-",IFERROR('Tabel 4 Be'!C17/'Tabel 4 F'!C17*100,"-"))</f>
        <v>6.481481481481481</v>
      </c>
      <c r="D17" s="62">
        <f>IF(OR('Tabel 4 F'!D17&lt;5,'Tabel 4 Be'!D17&lt;0.5),"-",IFERROR('Tabel 4 Be'!D17/'Tabel 4 F'!D17*100,"-"))</f>
        <v>2.1802325581395348</v>
      </c>
      <c r="E17" s="62">
        <f>IF(OR('Tabel 4 F'!E17&lt;5,'Tabel 4 Be'!E17&lt;0.5),"-",IFERROR('Tabel 4 Be'!E17/'Tabel 4 F'!E17*100,"-"))</f>
        <v>2.3255813953488373</v>
      </c>
      <c r="F17" s="62">
        <f>IF(OR('Tabel 4 F'!F17&lt;5,'Tabel 4 Be'!F17&lt;0.5),"-",IFERROR('Tabel 4 Be'!F17/'Tabel 4 F'!F17*100,"-"))</f>
        <v>3.8888888888888888</v>
      </c>
      <c r="G17" s="63"/>
      <c r="H17" s="62">
        <f>IF(OR('Tabel 4 F'!H17&lt;5,'Tabel 4 Be'!H17&lt;0.5),"-",IFERROR('Tabel 4 Be'!H17/'Tabel 4 F'!H17*100,"-"))</f>
        <v>4.235880398671096</v>
      </c>
    </row>
    <row r="18" spans="1:8" ht="15.75" hidden="1" customHeight="1" x14ac:dyDescent="0.2">
      <c r="A18" s="52" t="s">
        <v>32</v>
      </c>
      <c r="B18" s="63">
        <f>IF(OR('Tabel 4 F'!B18&lt;5,'Tabel 4 Be'!B18&lt;0.5),"-",IFERROR('Tabel 4 Be'!B18/'Tabel 4 F'!B18*100,"-"))</f>
        <v>29.870129870129869</v>
      </c>
      <c r="C18" s="63">
        <f>IF(OR('Tabel 4 F'!C18&lt;5,'Tabel 4 Be'!C18&lt;0.5),"-",IFERROR('Tabel 4 Be'!C18/'Tabel 4 F'!C18*100,"-"))</f>
        <v>9.2105263157894726</v>
      </c>
      <c r="D18" s="63">
        <f>IF(OR('Tabel 4 F'!D18&lt;5,'Tabel 4 Be'!D18&lt;0.5),"-",IFERROR('Tabel 4 Be'!D18/'Tabel 4 F'!D18*100,"-"))</f>
        <v>3.2110091743119269</v>
      </c>
      <c r="E18" s="63">
        <f>IF(OR('Tabel 4 F'!E18&lt;5,'Tabel 4 Be'!E18&lt;0.5),"-",IFERROR('Tabel 4 Be'!E18/'Tabel 4 F'!E18*100,"-"))</f>
        <v>4.7619047619047619</v>
      </c>
      <c r="F18" s="63">
        <f>IF(OR('Tabel 4 F'!F18&lt;5,'Tabel 4 Be'!F18&lt;0.5),"-",IFERROR('Tabel 4 Be'!F18/'Tabel 4 F'!F18*100,"-"))</f>
        <v>2.7027027027027026</v>
      </c>
      <c r="G18" s="63"/>
      <c r="H18" s="63">
        <f>IF(OR('Tabel 4 F'!H18&lt;5,'Tabel 4 Be'!H18&lt;0.5),"-",IFERROR('Tabel 4 Be'!H18/'Tabel 4 F'!H18*100,"-"))</f>
        <v>8.4548104956268215</v>
      </c>
    </row>
    <row r="19" spans="1:8" ht="15.75" hidden="1" customHeight="1" x14ac:dyDescent="0.2">
      <c r="A19" s="50" t="s">
        <v>33</v>
      </c>
      <c r="B19" s="62" t="str">
        <f>IF(OR('Tabel 4 F'!B19&lt;5,'Tabel 4 Be'!B19&lt;0.5),"-",IFERROR('Tabel 4 Be'!B19/'Tabel 4 F'!B19*100,"-"))</f>
        <v>-</v>
      </c>
      <c r="C19" s="62" t="str">
        <f>IF(OR('Tabel 4 F'!C19&lt;5,'Tabel 4 Be'!C19&lt;0.5),"-",IFERROR('Tabel 4 Be'!C19/'Tabel 4 F'!C19*100,"-"))</f>
        <v>-</v>
      </c>
      <c r="D19" s="62" t="str">
        <f>IF(OR('Tabel 4 F'!D19&lt;5,'Tabel 4 Be'!D19&lt;0.5),"-",IFERROR('Tabel 4 Be'!D19/'Tabel 4 F'!D19*100,"-"))</f>
        <v>-</v>
      </c>
      <c r="E19" s="62">
        <f>IF(OR('Tabel 4 F'!E19&lt;5,'Tabel 4 Be'!E19&lt;0.5),"-",IFERROR('Tabel 4 Be'!E19/'Tabel 4 F'!E19*100,"-"))</f>
        <v>2.7210884353741496</v>
      </c>
      <c r="F19" s="62">
        <f>IF(OR('Tabel 4 F'!F19&lt;5,'Tabel 4 Be'!F19&lt;0.5),"-",IFERROR('Tabel 4 Be'!F19/'Tabel 4 F'!F19*100,"-"))</f>
        <v>1.639344262295082</v>
      </c>
      <c r="G19" s="63"/>
      <c r="H19" s="62">
        <f>IF(OR('Tabel 4 F'!H19&lt;5,'Tabel 4 Be'!H19&lt;0.5),"-",IFERROR('Tabel 4 Be'!H19/'Tabel 4 F'!H19*100,"-"))</f>
        <v>1.5151515151515151</v>
      </c>
    </row>
    <row r="20" spans="1:8" ht="15.75" hidden="1" customHeight="1" x14ac:dyDescent="0.2">
      <c r="A20" s="52" t="s">
        <v>34</v>
      </c>
      <c r="B20" s="63">
        <f>IF(OR('Tabel 4 F'!B20&lt;5,'Tabel 4 Be'!B20&lt;0.5),"-",IFERROR('Tabel 4 Be'!B20/'Tabel 4 F'!B20*100,"-"))</f>
        <v>21.428571428571427</v>
      </c>
      <c r="C20" s="63">
        <f>IF(OR('Tabel 4 F'!C20&lt;5,'Tabel 4 Be'!C20&lt;0.5),"-",IFERROR('Tabel 4 Be'!C20/'Tabel 4 F'!C20*100,"-"))</f>
        <v>4.9382716049382713</v>
      </c>
      <c r="D20" s="63" t="str">
        <f>IF(OR('Tabel 4 F'!D20&lt;5,'Tabel 4 Be'!D20&lt;0.5),"-",IFERROR('Tabel 4 Be'!D20/'Tabel 4 F'!D20*100,"-"))</f>
        <v>-</v>
      </c>
      <c r="E20" s="63">
        <f>IF(OR('Tabel 4 F'!E20&lt;5,'Tabel 4 Be'!E20&lt;0.5),"-",IFERROR('Tabel 4 Be'!E20/'Tabel 4 F'!E20*100,"-"))</f>
        <v>3.0534351145038165</v>
      </c>
      <c r="F20" s="63">
        <f>IF(OR('Tabel 4 F'!F20&lt;5,'Tabel 4 Be'!F20&lt;0.5),"-",IFERROR('Tabel 4 Be'!F20/'Tabel 4 F'!F20*100,"-"))</f>
        <v>3.3898305084745761</v>
      </c>
      <c r="G20" s="63"/>
      <c r="H20" s="63">
        <f>IF(OR('Tabel 4 F'!H20&lt;5,'Tabel 4 Be'!H20&lt;0.5),"-",IFERROR('Tabel 4 Be'!H20/'Tabel 4 F'!H20*100,"-"))</f>
        <v>3.1007751937984498</v>
      </c>
    </row>
    <row r="21" spans="1:8" ht="15.75" customHeight="1" x14ac:dyDescent="0.2">
      <c r="A21" s="50" t="s">
        <v>35</v>
      </c>
      <c r="B21" s="62">
        <f>IF(OR('Tabel 4 F'!B21&lt;5,'Tabel 4 Be'!B21&lt;0.5),"-",IFERROR('Tabel 4 Be'!B21/'Tabel 4 F'!B21*100,"-"))</f>
        <v>25</v>
      </c>
      <c r="C21" s="62">
        <f>IF(OR('Tabel 4 F'!C21&lt;5,'Tabel 4 Be'!C21&lt;0.5),"-",IFERROR('Tabel 4 Be'!C21/'Tabel 4 F'!C21*100,"-"))</f>
        <v>6.9381598793363501</v>
      </c>
      <c r="D21" s="62">
        <f>IF(OR('Tabel 4 F'!D21&lt;5,'Tabel 4 Be'!D21&lt;0.5),"-",IFERROR('Tabel 4 Be'!D21/'Tabel 4 F'!D21*100,"-"))</f>
        <v>1.8136850783182192</v>
      </c>
      <c r="E21" s="62">
        <f>IF(OR('Tabel 4 F'!E21&lt;5,'Tabel 4 Be'!E21&lt;0.5),"-",IFERROR('Tabel 4 Be'!E21/'Tabel 4 F'!E21*100,"-"))</f>
        <v>2.6778882938026016</v>
      </c>
      <c r="F21" s="62">
        <f>IF(OR('Tabel 4 F'!F21&lt;5,'Tabel 4 Be'!F21&lt;0.5),"-",IFERROR('Tabel 4 Be'!F21/'Tabel 4 F'!F21*100,"-"))</f>
        <v>3.4816247582205029</v>
      </c>
      <c r="G21" s="63"/>
      <c r="H21" s="62">
        <f>IF(OR('Tabel 4 F'!H21&lt;5,'Tabel 4 Be'!H21&lt;0.5),"-",IFERROR('Tabel 4 Be'!H21/'Tabel 4 F'!H21*100,"-"))</f>
        <v>4.5939086294416249</v>
      </c>
    </row>
    <row r="22" spans="1:8" ht="15.75" customHeight="1" x14ac:dyDescent="0.2">
      <c r="A22" s="52" t="s">
        <v>36</v>
      </c>
      <c r="B22" s="63">
        <f>IF(OR('Tabel 4 F'!B22&lt;5,'Tabel 4 Be'!B22&lt;0.5),"-",IFERROR('Tabel 4 Be'!B22/'Tabel 4 F'!B22*100,"-"))</f>
        <v>18.181818181818183</v>
      </c>
      <c r="C22" s="63">
        <f>IF(OR('Tabel 4 F'!C22&lt;5,'Tabel 4 Be'!C22&lt;0.5),"-",IFERROR('Tabel 4 Be'!C22/'Tabel 4 F'!C22*100,"-"))</f>
        <v>3.3898305084745761</v>
      </c>
      <c r="D22" s="63" t="str">
        <f>IF(OR('Tabel 4 F'!D22&lt;5,'Tabel 4 Be'!D22&lt;0.5),"-",IFERROR('Tabel 4 Be'!D22/'Tabel 4 F'!D22*100,"-"))</f>
        <v>-</v>
      </c>
      <c r="E22" s="63">
        <f>IF(OR('Tabel 4 F'!E22&lt;5,'Tabel 4 Be'!E22&lt;0.5),"-",IFERROR('Tabel 4 Be'!E22/'Tabel 4 F'!E22*100,"-"))</f>
        <v>3.8461538461538463</v>
      </c>
      <c r="F22" s="63">
        <f>IF(OR('Tabel 4 F'!F22&lt;5,'Tabel 4 Be'!F22&lt;0.5),"-",IFERROR('Tabel 4 Be'!F22/'Tabel 4 F'!F22*100,"-"))</f>
        <v>1.8181818181818181</v>
      </c>
      <c r="G22" s="63"/>
      <c r="H22" s="63">
        <f>IF(OR('Tabel 4 F'!H22&lt;5,'Tabel 4 Be'!H22&lt;0.5),"-",IFERROR('Tabel 4 Be'!H22/'Tabel 4 F'!H22*100,"-"))</f>
        <v>3.9548022598870061</v>
      </c>
    </row>
    <row r="23" spans="1:8" ht="15.75" customHeight="1" x14ac:dyDescent="0.2">
      <c r="A23" s="50" t="s">
        <v>37</v>
      </c>
      <c r="B23" s="62">
        <f>IF(OR('Tabel 4 F'!B23&lt;5,'Tabel 4 Be'!B23&lt;0.5),"-",IFERROR('Tabel 4 Be'!B23/'Tabel 4 F'!B23*100,"-"))</f>
        <v>26.732673267326735</v>
      </c>
      <c r="C23" s="62">
        <f>IF(OR('Tabel 4 F'!C23&lt;5,'Tabel 4 Be'!C23&lt;0.5),"-",IFERROR('Tabel 4 Be'!C23/'Tabel 4 F'!C23*100,"-"))</f>
        <v>8.3769633507853403</v>
      </c>
      <c r="D23" s="62">
        <f>IF(OR('Tabel 4 F'!D23&lt;5,'Tabel 4 Be'!D23&lt;0.5),"-",IFERROR('Tabel 4 Be'!D23/'Tabel 4 F'!D23*100,"-"))</f>
        <v>7.3684210526315779</v>
      </c>
      <c r="E23" s="62">
        <f>IF(OR('Tabel 4 F'!E23&lt;5,'Tabel 4 Be'!E23&lt;0.5),"-",IFERROR('Tabel 4 Be'!E23/'Tabel 4 F'!E23*100,"-"))</f>
        <v>25</v>
      </c>
      <c r="F23" s="62" t="str">
        <f>IF(OR('Tabel 4 F'!F23&lt;5,'Tabel 4 Be'!F23&lt;0.5),"-",IFERROR('Tabel 4 Be'!F23/'Tabel 4 F'!F23*100,"-"))</f>
        <v>-</v>
      </c>
      <c r="G23" s="63"/>
      <c r="H23" s="62">
        <f>IF(OR('Tabel 4 F'!H23&lt;5,'Tabel 4 Be'!H23&lt;0.5),"-",IFERROR('Tabel 4 Be'!H23/'Tabel 4 F'!H23*100,"-"))</f>
        <v>13.184079601990051</v>
      </c>
    </row>
    <row r="24" spans="1:8" ht="15.75" customHeight="1" x14ac:dyDescent="0.2">
      <c r="A24" s="52" t="s">
        <v>38</v>
      </c>
      <c r="B24" s="63">
        <f>IF(OR('Tabel 4 F'!B24&lt;5,'Tabel 4 Be'!B24&lt;0.5),"-",IFERROR('Tabel 4 Be'!B24/'Tabel 4 F'!B24*100,"-"))</f>
        <v>10.469314079422382</v>
      </c>
      <c r="C24" s="63">
        <f>IF(OR('Tabel 4 F'!C24&lt;5,'Tabel 4 Be'!C24&lt;0.5),"-",IFERROR('Tabel 4 Be'!C24/'Tabel 4 F'!C24*100,"-"))</f>
        <v>3.9692701664532648</v>
      </c>
      <c r="D24" s="63">
        <f>IF(OR('Tabel 4 F'!D24&lt;5,'Tabel 4 Be'!D24&lt;0.5),"-",IFERROR('Tabel 4 Be'!D24/'Tabel 4 F'!D24*100,"-"))</f>
        <v>1.7488076311605723</v>
      </c>
      <c r="E24" s="63">
        <f>IF(OR('Tabel 4 F'!E24&lt;5,'Tabel 4 Be'!E24&lt;0.5),"-",IFERROR('Tabel 4 Be'!E24/'Tabel 4 F'!E24*100,"-"))</f>
        <v>1.4925373134328357</v>
      </c>
      <c r="F24" s="63">
        <f>IF(OR('Tabel 4 F'!F24&lt;5,'Tabel 4 Be'!F24&lt;0.5),"-",IFERROR('Tabel 4 Be'!F24/'Tabel 4 F'!F24*100,"-"))</f>
        <v>2.666666666666667</v>
      </c>
      <c r="G24" s="63"/>
      <c r="H24" s="63">
        <f>IF(OR('Tabel 4 F'!H24&lt;5,'Tabel 4 Be'!H24&lt;0.5),"-",IFERROR('Tabel 4 Be'!H24/'Tabel 4 F'!H24*100,"-"))</f>
        <v>3.5559410234171724</v>
      </c>
    </row>
    <row r="25" spans="1:8" ht="15.75" customHeight="1" x14ac:dyDescent="0.2">
      <c r="A25" s="50" t="s">
        <v>39</v>
      </c>
      <c r="B25" s="62">
        <f>IF(OR('Tabel 4 F'!B25&lt;5,'Tabel 4 Be'!B25&lt;0.5),"-",IFERROR('Tabel 4 Be'!B25/'Tabel 4 F'!B25*100,"-"))</f>
        <v>15.894736842105264</v>
      </c>
      <c r="C25" s="62">
        <f>IF(OR('Tabel 4 F'!C25&lt;5,'Tabel 4 Be'!C25&lt;0.5),"-",IFERROR('Tabel 4 Be'!C25/'Tabel 4 F'!C25*100,"-"))</f>
        <v>3.4282393957001744</v>
      </c>
      <c r="D25" s="62">
        <f>IF(OR('Tabel 4 F'!D25&lt;5,'Tabel 4 Be'!D25&lt;0.5),"-",IFERROR('Tabel 4 Be'!D25/'Tabel 4 F'!D25*100,"-"))</f>
        <v>0.86580086580086579</v>
      </c>
      <c r="E25" s="62">
        <f>IF(OR('Tabel 4 F'!E25&lt;5,'Tabel 4 Be'!E25&lt;0.5),"-",IFERROR('Tabel 4 Be'!E25/'Tabel 4 F'!E25*100,"-"))</f>
        <v>2.1834061135371177</v>
      </c>
      <c r="F25" s="62">
        <f>IF(OR('Tabel 4 F'!F25&lt;5,'Tabel 4 Be'!F25&lt;0.5),"-",IFERROR('Tabel 4 Be'!F25/'Tabel 4 F'!F25*100,"-"))</f>
        <v>3.4602076124567476</v>
      </c>
      <c r="G25" s="63"/>
      <c r="H25" s="62">
        <f>IF(OR('Tabel 4 F'!H25&lt;5,'Tabel 4 Be'!H25&lt;0.5),"-",IFERROR('Tabel 4 Be'!H25/'Tabel 4 F'!H25*100,"-"))</f>
        <v>4.7890535917901937</v>
      </c>
    </row>
    <row r="26" spans="1:8" ht="15.75" customHeight="1" x14ac:dyDescent="0.2">
      <c r="A26" s="52" t="s">
        <v>40</v>
      </c>
      <c r="B26" s="63">
        <f>IF(OR('Tabel 4 F'!B26&lt;5,'Tabel 4 Be'!B26&lt;0.5),"-",IFERROR('Tabel 4 Be'!B26/'Tabel 4 F'!B26*100,"-"))</f>
        <v>7.463465553235908</v>
      </c>
      <c r="C26" s="63">
        <f>IF(OR('Tabel 4 F'!C26&lt;5,'Tabel 4 Be'!C26&lt;0.5),"-",IFERROR('Tabel 4 Be'!C26/'Tabel 4 F'!C26*100,"-"))</f>
        <v>1.7379969585053228</v>
      </c>
      <c r="D26" s="63">
        <f>IF(OR('Tabel 4 F'!D26&lt;5,'Tabel 4 Be'!D26&lt;0.5),"-",IFERROR('Tabel 4 Be'!D26/'Tabel 4 F'!D26*100,"-"))</f>
        <v>0.53897180762852404</v>
      </c>
      <c r="E26" s="63">
        <f>IF(OR('Tabel 4 F'!E26&lt;5,'Tabel 4 Be'!E26&lt;0.5),"-",IFERROR('Tabel 4 Be'!E26/'Tabel 4 F'!E26*100,"-"))</f>
        <v>0.60790273556231</v>
      </c>
      <c r="F26" s="63">
        <f>IF(OR('Tabel 4 F'!F26&lt;5,'Tabel 4 Be'!F26&lt;0.5),"-",IFERROR('Tabel 4 Be'!F26/'Tabel 4 F'!F26*100,"-"))</f>
        <v>0.35971223021582738</v>
      </c>
      <c r="G26" s="63"/>
      <c r="H26" s="63">
        <f>IF(OR('Tabel 4 F'!H26&lt;5,'Tabel 4 Be'!H26&lt;0.5),"-",IFERROR('Tabel 4 Be'!H26/'Tabel 4 F'!H26*100,"-"))</f>
        <v>2.1822962313759859</v>
      </c>
    </row>
    <row r="27" spans="1:8" ht="15.75" customHeight="1" x14ac:dyDescent="0.2">
      <c r="A27" s="50" t="s">
        <v>41</v>
      </c>
      <c r="B27" s="62">
        <f>IF(OR('Tabel 4 F'!B27&lt;5,'Tabel 4 Be'!B27&lt;0.5),"-",IFERROR('Tabel 4 Be'!B27/'Tabel 4 F'!B27*100,"-"))</f>
        <v>7.7134986225895315</v>
      </c>
      <c r="C27" s="62">
        <f>IF(OR('Tabel 4 F'!C27&lt;5,'Tabel 4 Be'!C27&lt;0.5),"-",IFERROR('Tabel 4 Be'!C27/'Tabel 4 F'!C27*100,"-"))</f>
        <v>0.76687116564417179</v>
      </c>
      <c r="D27" s="62">
        <f>IF(OR('Tabel 4 F'!D27&lt;5,'Tabel 4 Be'!D27&lt;0.5),"-",IFERROR('Tabel 4 Be'!D27/'Tabel 4 F'!D27*100,"-"))</f>
        <v>0.22624434389140274</v>
      </c>
      <c r="E27" s="62">
        <f>IF(OR('Tabel 4 F'!E27&lt;5,'Tabel 4 Be'!E27&lt;0.5),"-",IFERROR('Tabel 4 Be'!E27/'Tabel 4 F'!E27*100,"-"))</f>
        <v>0.76530612244897955</v>
      </c>
      <c r="F27" s="62">
        <f>IF(OR('Tabel 4 F'!F27&lt;5,'Tabel 4 Be'!F27&lt;0.5),"-",IFERROR('Tabel 4 Be'!F27/'Tabel 4 F'!F27*100,"-"))</f>
        <v>2.197802197802198</v>
      </c>
      <c r="G27" s="63"/>
      <c r="H27" s="62">
        <f>IF(OR('Tabel 4 F'!H27&lt;5,'Tabel 4 Be'!H27&lt;0.5),"-",IFERROR('Tabel 4 Be'!H27/'Tabel 4 F'!H27*100,"-"))</f>
        <v>2.0187099950763168</v>
      </c>
    </row>
    <row r="28" spans="1:8" ht="15.75" customHeight="1" x14ac:dyDescent="0.2">
      <c r="A28" s="52" t="s">
        <v>191</v>
      </c>
      <c r="B28" s="63">
        <f>IF(OR('Tabel 4 F'!B28&lt;5,'Tabel 4 Be'!B28&lt;0.5),"-",IFERROR('Tabel 4 Be'!B28/'Tabel 4 F'!B28*100,"-"))</f>
        <v>31.276297335203367</v>
      </c>
      <c r="C28" s="63">
        <f>IF(OR('Tabel 4 F'!C28&lt;5,'Tabel 4 Be'!C28&lt;0.5),"-",IFERROR('Tabel 4 Be'!C28/'Tabel 4 F'!C28*100,"-"))</f>
        <v>9.4884127678181027</v>
      </c>
      <c r="D28" s="63">
        <f>IF(OR('Tabel 4 F'!D28&lt;5,'Tabel 4 Be'!D28&lt;0.5),"-",IFERROR('Tabel 4 Be'!D28/'Tabel 4 F'!D28*100,"-"))</f>
        <v>4.294478527607362</v>
      </c>
      <c r="E28" s="63">
        <f>IF(OR('Tabel 4 F'!E28&lt;5,'Tabel 4 Be'!E28&lt;0.5),"-",IFERROR('Tabel 4 Be'!E28/'Tabel 4 F'!E28*100,"-"))</f>
        <v>5.1364365971107544</v>
      </c>
      <c r="F28" s="63">
        <f>IF(OR('Tabel 4 F'!F28&lt;5,'Tabel 4 Be'!F28&lt;0.5),"-",IFERROR('Tabel 4 Be'!F28/'Tabel 4 F'!F28*100,"-"))</f>
        <v>4.4871794871794872</v>
      </c>
      <c r="G28" s="63"/>
      <c r="H28" s="63">
        <f>IF(OR('Tabel 4 F'!H28&lt;5,'Tabel 4 Be'!H28&lt;0.5),"-",IFERROR('Tabel 4 Be'!H28/'Tabel 4 F'!H28*100,"-"))</f>
        <v>9.0243187811309706</v>
      </c>
    </row>
    <row r="29" spans="1:8" ht="15.75" customHeight="1" x14ac:dyDescent="0.2">
      <c r="A29" s="50" t="s">
        <v>43</v>
      </c>
      <c r="B29" s="62">
        <f>IF(OR('Tabel 4 F'!B29&lt;5,'Tabel 4 Be'!B29&lt;0.5),"-",IFERROR('Tabel 4 Be'!B29/'Tabel 4 F'!B29*100,"-"))</f>
        <v>8.4745762711864394</v>
      </c>
      <c r="C29" s="62">
        <f>IF(OR('Tabel 4 F'!C29&lt;5,'Tabel 4 Be'!C29&lt;0.5),"-",IFERROR('Tabel 4 Be'!C29/'Tabel 4 F'!C29*100,"-"))</f>
        <v>1.4285714285714286</v>
      </c>
      <c r="D29" s="62">
        <f>IF(OR('Tabel 4 F'!D29&lt;5,'Tabel 4 Be'!D29&lt;0.5),"-",IFERROR('Tabel 4 Be'!D29/'Tabel 4 F'!D29*100,"-"))</f>
        <v>1.5873015873015872</v>
      </c>
      <c r="E29" s="62" t="str">
        <f>IF(OR('Tabel 4 F'!E29&lt;5,'Tabel 4 Be'!E29&lt;0.5),"-",IFERROR('Tabel 4 Be'!E29/'Tabel 4 F'!E29*100,"-"))</f>
        <v>-</v>
      </c>
      <c r="F29" s="62">
        <f>IF(OR('Tabel 4 F'!F29&lt;5,'Tabel 4 Be'!F29&lt;0.5),"-",IFERROR('Tabel 4 Be'!F29/'Tabel 4 F'!F29*100,"-"))</f>
        <v>0.91743119266055051</v>
      </c>
      <c r="G29" s="63"/>
      <c r="H29" s="62">
        <f>IF(OR('Tabel 4 F'!H29&lt;5,'Tabel 4 Be'!H29&lt;0.5),"-",IFERROR('Tabel 4 Be'!H29/'Tabel 4 F'!H29*100,"-"))</f>
        <v>1.5240328253223916</v>
      </c>
    </row>
    <row r="30" spans="1:8" ht="15.75" customHeight="1" x14ac:dyDescent="0.2">
      <c r="A30" s="52" t="s">
        <v>44</v>
      </c>
      <c r="B30" s="63">
        <f>IF(OR('Tabel 4 F'!B30&lt;5,'Tabel 4 Be'!B30&lt;0.5),"-",IFERROR('Tabel 4 Be'!B30/'Tabel 4 F'!B30*100,"-"))</f>
        <v>22.115384615384613</v>
      </c>
      <c r="C30" s="63">
        <f>IF(OR('Tabel 4 F'!C30&lt;5,'Tabel 4 Be'!C30&lt;0.5),"-",IFERROR('Tabel 4 Be'!C30/'Tabel 4 F'!C30*100,"-"))</f>
        <v>6.5073041168658694</v>
      </c>
      <c r="D30" s="63">
        <f>IF(OR('Tabel 4 F'!D30&lt;5,'Tabel 4 Be'!D30&lt;0.5),"-",IFERROR('Tabel 4 Be'!D30/'Tabel 4 F'!D30*100,"-"))</f>
        <v>3.3649698015530629</v>
      </c>
      <c r="E30" s="63">
        <f>IF(OR('Tabel 4 F'!E30&lt;5,'Tabel 4 Be'!E30&lt;0.5),"-",IFERROR('Tabel 4 Be'!E30/'Tabel 4 F'!E30*100,"-"))</f>
        <v>3.296703296703297</v>
      </c>
      <c r="F30" s="63">
        <f>IF(OR('Tabel 4 F'!F30&lt;5,'Tabel 4 Be'!F30&lt;0.5),"-",IFERROR('Tabel 4 Be'!F30/'Tabel 4 F'!F30*100,"-"))</f>
        <v>3.4035656401944889</v>
      </c>
      <c r="G30" s="63"/>
      <c r="H30" s="63">
        <f>IF(OR('Tabel 4 F'!H30&lt;5,'Tabel 4 Be'!H30&lt;0.5),"-",IFERROR('Tabel 4 Be'!H30/'Tabel 4 F'!H30*100,"-"))</f>
        <v>4.5723962743437765</v>
      </c>
    </row>
    <row r="31" spans="1:8" ht="15.75" customHeight="1" x14ac:dyDescent="0.2">
      <c r="A31" s="50" t="s">
        <v>45</v>
      </c>
      <c r="B31" s="62">
        <f>IF(OR('Tabel 4 F'!B31&lt;5,'Tabel 4 Be'!B31&lt;0.5),"-",IFERROR('Tabel 4 Be'!B31/'Tabel 4 F'!B31*100,"-"))</f>
        <v>16.666666666666664</v>
      </c>
      <c r="C31" s="62">
        <f>IF(OR('Tabel 4 F'!C31&lt;5,'Tabel 4 Be'!C31&lt;0.5),"-",IFERROR('Tabel 4 Be'!C31/'Tabel 4 F'!C31*100,"-"))</f>
        <v>4.6511627906976747</v>
      </c>
      <c r="D31" s="62">
        <f>IF(OR('Tabel 4 F'!D31&lt;5,'Tabel 4 Be'!D31&lt;0.5),"-",IFERROR('Tabel 4 Be'!D31/'Tabel 4 F'!D31*100,"-"))</f>
        <v>0.99502487562189057</v>
      </c>
      <c r="E31" s="62">
        <f>IF(OR('Tabel 4 F'!E31&lt;5,'Tabel 4 Be'!E31&lt;0.5),"-",IFERROR('Tabel 4 Be'!E31/'Tabel 4 F'!E31*100,"-"))</f>
        <v>2.0942408376963351</v>
      </c>
      <c r="F31" s="62">
        <f>IF(OR('Tabel 4 F'!F31&lt;5,'Tabel 4 Be'!F31&lt;0.5),"-",IFERROR('Tabel 4 Be'!F31/'Tabel 4 F'!F31*100,"-"))</f>
        <v>2.5862068965517242</v>
      </c>
      <c r="G31" s="63"/>
      <c r="H31" s="62">
        <f>IF(OR('Tabel 4 F'!H31&lt;5,'Tabel 4 Be'!H31&lt;0.5),"-",IFERROR('Tabel 4 Be'!H31/'Tabel 4 F'!H31*100,"-"))</f>
        <v>2.5987525987525988</v>
      </c>
    </row>
    <row r="32" spans="1:8" ht="15.75" customHeight="1" x14ac:dyDescent="0.2">
      <c r="A32" s="52" t="s">
        <v>46</v>
      </c>
      <c r="B32" s="63">
        <f>IF(OR('Tabel 4 F'!B32&lt;5,'Tabel 4 Be'!B32&lt;0.5),"-",IFERROR('Tabel 4 Be'!B32/'Tabel 4 F'!B32*100,"-"))</f>
        <v>21.428571428571427</v>
      </c>
      <c r="C32" s="63">
        <f>IF(OR('Tabel 4 F'!C32&lt;5,'Tabel 4 Be'!C32&lt;0.5),"-",IFERROR('Tabel 4 Be'!C32/'Tabel 4 F'!C32*100,"-"))</f>
        <v>6.6006600660065997</v>
      </c>
      <c r="D32" s="63">
        <f>IF(OR('Tabel 4 F'!D32&lt;5,'Tabel 4 Be'!D32&lt;0.5),"-",IFERROR('Tabel 4 Be'!D32/'Tabel 4 F'!D32*100,"-"))</f>
        <v>2.4263431542461005</v>
      </c>
      <c r="E32" s="63">
        <f>IF(OR('Tabel 4 F'!E32&lt;5,'Tabel 4 Be'!E32&lt;0.5),"-",IFERROR('Tabel 4 Be'!E32/'Tabel 4 F'!E32*100,"-"))</f>
        <v>3.494176372712146</v>
      </c>
      <c r="F32" s="63">
        <f>IF(OR('Tabel 4 F'!F32&lt;5,'Tabel 4 Be'!F32&lt;0.5),"-",IFERROR('Tabel 4 Be'!F32/'Tabel 4 F'!F32*100,"-"))</f>
        <v>1.2987012987012987</v>
      </c>
      <c r="G32" s="63"/>
      <c r="H32" s="63">
        <f>IF(OR('Tabel 4 F'!H32&lt;5,'Tabel 4 Be'!H32&lt;0.5),"-",IFERROR('Tabel 4 Be'!H32/'Tabel 4 F'!H32*100,"-"))</f>
        <v>3.8198403648802741</v>
      </c>
    </row>
    <row r="33" spans="1:19" ht="15.75" customHeight="1" x14ac:dyDescent="0.2">
      <c r="A33" s="50" t="s">
        <v>47</v>
      </c>
      <c r="B33" s="62">
        <f>IF(OR('Tabel 4 F'!B33&lt;5,'Tabel 4 Be'!B33&lt;0.5),"-",IFERROR('Tabel 4 Be'!B33/'Tabel 4 F'!B33*100,"-"))</f>
        <v>22.3841059602649</v>
      </c>
      <c r="C33" s="62">
        <f>IF(OR('Tabel 4 F'!C33&lt;5,'Tabel 4 Be'!C33&lt;0.5),"-",IFERROR('Tabel 4 Be'!C33/'Tabel 4 F'!C33*100,"-"))</f>
        <v>6.030507272082299</v>
      </c>
      <c r="D33" s="62">
        <f>IF(OR('Tabel 4 F'!D33&lt;5,'Tabel 4 Be'!D33&lt;0.5),"-",IFERROR('Tabel 4 Be'!D33/'Tabel 4 F'!D33*100,"-"))</f>
        <v>1.9230769230769231</v>
      </c>
      <c r="E33" s="62">
        <f>IF(OR('Tabel 4 F'!E33&lt;5,'Tabel 4 Be'!E33&lt;0.5),"-",IFERROR('Tabel 4 Be'!E33/'Tabel 4 F'!E33*100,"-"))</f>
        <v>1.935483870967742</v>
      </c>
      <c r="F33" s="62">
        <f>IF(OR('Tabel 4 F'!F33&lt;5,'Tabel 4 Be'!F33&lt;0.5),"-",IFERROR('Tabel 4 Be'!F33/'Tabel 4 F'!F33*100,"-"))</f>
        <v>2.3529411764705883</v>
      </c>
      <c r="G33" s="63"/>
      <c r="H33" s="62">
        <f>IF(OR('Tabel 4 F'!H33&lt;5,'Tabel 4 Be'!H33&lt;0.5),"-",IFERROR('Tabel 4 Be'!H33/'Tabel 4 F'!H33*100,"-"))</f>
        <v>7.3291139240506329</v>
      </c>
    </row>
    <row r="34" spans="1:19" ht="15.75" customHeight="1" x14ac:dyDescent="0.2">
      <c r="A34" s="52" t="s">
        <v>48</v>
      </c>
      <c r="B34" s="63">
        <f>IF(OR('Tabel 4 F'!B34&lt;5,'Tabel 4 Be'!B34&lt;0.5),"-",IFERROR('Tabel 4 Be'!B34/'Tabel 4 F'!B34*100,"-"))</f>
        <v>6.383750453391368</v>
      </c>
      <c r="C34" s="63">
        <f>IF(OR('Tabel 4 F'!C34&lt;5,'Tabel 4 Be'!C34&lt;0.5),"-",IFERROR('Tabel 4 Be'!C34/'Tabel 4 F'!C34*100,"-"))</f>
        <v>1.921470342522974</v>
      </c>
      <c r="D34" s="63">
        <f>IF(OR('Tabel 4 F'!D34&lt;5,'Tabel 4 Be'!D34&lt;0.5),"-",IFERROR('Tabel 4 Be'!D34/'Tabel 4 F'!D34*100,"-"))</f>
        <v>1.7279684028634903</v>
      </c>
      <c r="E34" s="63">
        <f>IF(OR('Tabel 4 F'!E34&lt;5,'Tabel 4 Be'!E34&lt;0.5),"-",IFERROR('Tabel 4 Be'!E34/'Tabel 4 F'!E34*100,"-"))</f>
        <v>1.683381088825215</v>
      </c>
      <c r="F34" s="63">
        <f>IF(OR('Tabel 4 F'!F34&lt;5,'Tabel 4 Be'!F34&lt;0.5),"-",IFERROR('Tabel 4 Be'!F34/'Tabel 4 F'!F34*100,"-"))</f>
        <v>2.8571428571428572</v>
      </c>
      <c r="G34" s="63"/>
      <c r="H34" s="63">
        <f>IF(OR('Tabel 4 F'!H34&lt;5,'Tabel 4 Be'!H34&lt;0.5),"-",IFERROR('Tabel 4 Be'!H34/'Tabel 4 F'!H34*100,"-"))</f>
        <v>2.6850507982583456</v>
      </c>
    </row>
    <row r="35" spans="1:19" ht="15.75" customHeight="1" x14ac:dyDescent="0.2">
      <c r="A35" s="50" t="s">
        <v>49</v>
      </c>
      <c r="B35" s="62">
        <f>IF(OR('Tabel 4 F'!B35&lt;5,'Tabel 4 Be'!B35&lt;0.5),"-",IFERROR('Tabel 4 Be'!B35/'Tabel 4 F'!B35*100,"-"))</f>
        <v>8.0565805658056586</v>
      </c>
      <c r="C35" s="62">
        <f>IF(OR('Tabel 4 F'!C35&lt;5,'Tabel 4 Be'!C35&lt;0.5),"-",IFERROR('Tabel 4 Be'!C35/'Tabel 4 F'!C35*100,"-"))</f>
        <v>1.8474842767295596</v>
      </c>
      <c r="D35" s="62">
        <f>IF(OR('Tabel 4 F'!D35&lt;5,'Tabel 4 Be'!D35&lt;0.5),"-",IFERROR('Tabel 4 Be'!D35/'Tabel 4 F'!D35*100,"-"))</f>
        <v>1.1101973684210527</v>
      </c>
      <c r="E35" s="62">
        <f>IF(OR('Tabel 4 F'!E35&lt;5,'Tabel 4 Be'!E35&lt;0.5),"-",IFERROR('Tabel 4 Be'!E35/'Tabel 4 F'!E35*100,"-"))</f>
        <v>1.9860973187686197</v>
      </c>
      <c r="F35" s="62">
        <f>IF(OR('Tabel 4 F'!F35&lt;5,'Tabel 4 Be'!F35&lt;0.5),"-",IFERROR('Tabel 4 Be'!F35/'Tabel 4 F'!F35*100,"-"))</f>
        <v>5.9471365638766516</v>
      </c>
      <c r="G35" s="63"/>
      <c r="H35" s="62">
        <f>IF(OR('Tabel 4 F'!H35&lt;5,'Tabel 4 Be'!H35&lt;0.5),"-",IFERROR('Tabel 4 Be'!H35/'Tabel 4 F'!H35*100,"-"))</f>
        <v>2.9988974641675852</v>
      </c>
    </row>
    <row r="36" spans="1:19" ht="15.75" customHeight="1" x14ac:dyDescent="0.2">
      <c r="A36" s="52" t="s">
        <v>50</v>
      </c>
      <c r="B36" s="63">
        <f>IF(OR('Tabel 4 F'!B36&lt;5,'Tabel 4 Be'!B36&lt;0.5),"-",IFERROR('Tabel 4 Be'!B36/'Tabel 4 F'!B36*100,"-"))</f>
        <v>20.313253012048193</v>
      </c>
      <c r="C36" s="63">
        <f>IF(OR('Tabel 4 F'!C36&lt;5,'Tabel 4 Be'!C36&lt;0.5),"-",IFERROR('Tabel 4 Be'!C36/'Tabel 4 F'!C36*100,"-"))</f>
        <v>5.7562076749435667</v>
      </c>
      <c r="D36" s="63">
        <f>IF(OR('Tabel 4 F'!D36&lt;5,'Tabel 4 Be'!D36&lt;0.5),"-",IFERROR('Tabel 4 Be'!D36/'Tabel 4 F'!D36*100,"-"))</f>
        <v>2.8989547038327528</v>
      </c>
      <c r="E36" s="63">
        <f>IF(OR('Tabel 4 F'!E36&lt;5,'Tabel 4 Be'!E36&lt;0.5),"-",IFERROR('Tabel 4 Be'!E36/'Tabel 4 F'!E36*100,"-"))</f>
        <v>3.6588879285508495</v>
      </c>
      <c r="F36" s="63">
        <f>IF(OR('Tabel 4 F'!F36&lt;5,'Tabel 4 Be'!F36&lt;0.5),"-",IFERROR('Tabel 4 Be'!F36/'Tabel 4 F'!F36*100,"-"))</f>
        <v>3.8512616201859231</v>
      </c>
      <c r="G36" s="63"/>
      <c r="H36" s="63">
        <f>IF(OR('Tabel 4 F'!H36&lt;5,'Tabel 4 Be'!H36&lt;0.5),"-",IFERROR('Tabel 4 Be'!H36/'Tabel 4 F'!H36*100,"-"))</f>
        <v>6.9477865627745317</v>
      </c>
    </row>
    <row r="37" spans="1:19" ht="15.75" customHeight="1" x14ac:dyDescent="0.2">
      <c r="A37" s="50" t="s">
        <v>51</v>
      </c>
      <c r="B37" s="62">
        <f>IF(OR('Tabel 4 F'!B37&lt;5,'Tabel 4 Be'!B37&lt;0.5),"-",IFERROR('Tabel 4 Be'!B37/'Tabel 4 F'!B37*100,"-"))</f>
        <v>12.677991506370223</v>
      </c>
      <c r="C37" s="62">
        <f>IF(OR('Tabel 4 F'!C37&lt;5,'Tabel 4 Be'!C37&lt;0.5),"-",IFERROR('Tabel 4 Be'!C37/'Tabel 4 F'!C37*100,"-"))</f>
        <v>3.8319277999704098</v>
      </c>
      <c r="D37" s="62">
        <f>IF(OR('Tabel 4 F'!D37&lt;5,'Tabel 4 Be'!D37&lt;0.5),"-",IFERROR('Tabel 4 Be'!D37/'Tabel 4 F'!D37*100,"-"))</f>
        <v>3.0051552873129639</v>
      </c>
      <c r="E37" s="62">
        <f>IF(OR('Tabel 4 F'!E37&lt;5,'Tabel 4 Be'!E37&lt;0.5),"-",IFERROR('Tabel 4 Be'!E37/'Tabel 4 F'!E37*100,"-"))</f>
        <v>3.4758290051937673</v>
      </c>
      <c r="F37" s="62">
        <f>IF(OR('Tabel 4 F'!F37&lt;5,'Tabel 4 Be'!F37&lt;0.5),"-",IFERROR('Tabel 4 Be'!F37/'Tabel 4 F'!F37*100,"-"))</f>
        <v>5.7542768273716955</v>
      </c>
      <c r="G37" s="63"/>
      <c r="H37" s="62">
        <f>IF(OR('Tabel 4 F'!H37&lt;5,'Tabel 4 Be'!H37&lt;0.5),"-",IFERROR('Tabel 4 Be'!H37/'Tabel 4 F'!H37*100,"-"))</f>
        <v>5.6453908785515008</v>
      </c>
    </row>
    <row r="38" spans="1:19" ht="15.75" customHeight="1" x14ac:dyDescent="0.2">
      <c r="A38" s="52" t="s">
        <v>52</v>
      </c>
      <c r="B38" s="63">
        <f>IF(OR('Tabel 4 F'!B38&lt;5,'Tabel 4 Be'!B38&lt;0.5),"-",IFERROR('Tabel 4 Be'!B38/'Tabel 4 F'!B38*100,"-"))</f>
        <v>17.542441390460791</v>
      </c>
      <c r="C38" s="63">
        <f>IF(OR('Tabel 4 F'!C38&lt;5,'Tabel 4 Be'!C38&lt;0.5),"-",IFERROR('Tabel 4 Be'!C38/'Tabel 4 F'!C38*100,"-"))</f>
        <v>7.214428857715431</v>
      </c>
      <c r="D38" s="63">
        <f>IF(OR('Tabel 4 F'!D38&lt;5,'Tabel 4 Be'!D38&lt;0.5),"-",IFERROR('Tabel 4 Be'!D38/'Tabel 4 F'!D38*100,"-"))</f>
        <v>1.680672268907563</v>
      </c>
      <c r="E38" s="63">
        <f>IF(OR('Tabel 4 F'!E38&lt;5,'Tabel 4 Be'!E38&lt;0.5),"-",IFERROR('Tabel 4 Be'!E38/'Tabel 4 F'!E38*100,"-"))</f>
        <v>4.2414355628058731</v>
      </c>
      <c r="F38" s="63">
        <f>IF(OR('Tabel 4 F'!F38&lt;5,'Tabel 4 Be'!F38&lt;0.5),"-",IFERROR('Tabel 4 Be'!F38/'Tabel 4 F'!F38*100,"-"))</f>
        <v>5.3268765133171918</v>
      </c>
      <c r="G38" s="63"/>
      <c r="H38" s="63">
        <f>IF(OR('Tabel 4 F'!H38&lt;5,'Tabel 4 Be'!H38&lt;0.5),"-",IFERROR('Tabel 4 Be'!H38/'Tabel 4 F'!H38*100,"-"))</f>
        <v>7.0910973084886129</v>
      </c>
    </row>
    <row r="39" spans="1:19" ht="15.75" customHeight="1" x14ac:dyDescent="0.2">
      <c r="A39" s="50" t="s">
        <v>53</v>
      </c>
      <c r="B39" s="62">
        <f>IF(OR('Tabel 4 F'!B39&lt;5,'Tabel 4 Be'!B39&lt;0.5),"-",IFERROR('Tabel 4 Be'!B39/'Tabel 4 F'!B39*100,"-"))</f>
        <v>23.669201520912548</v>
      </c>
      <c r="C39" s="62">
        <f>IF(OR('Tabel 4 F'!C39&lt;5,'Tabel 4 Be'!C39&lt;0.5),"-",IFERROR('Tabel 4 Be'!C39/'Tabel 4 F'!C39*100,"-"))</f>
        <v>9.2272202998846602</v>
      </c>
      <c r="D39" s="62">
        <f>IF(OR('Tabel 4 F'!D39&lt;5,'Tabel 4 Be'!D39&lt;0.5),"-",IFERROR('Tabel 4 Be'!D39/'Tabel 4 F'!D39*100,"-"))</f>
        <v>1.2133468149646107</v>
      </c>
      <c r="E39" s="62">
        <f>IF(OR('Tabel 4 F'!E39&lt;5,'Tabel 4 Be'!E39&lt;0.5),"-",IFERROR('Tabel 4 Be'!E39/'Tabel 4 F'!E39*100,"-"))</f>
        <v>3.7912087912087911</v>
      </c>
      <c r="F39" s="62">
        <f>IF(OR('Tabel 4 F'!F39&lt;5,'Tabel 4 Be'!F39&lt;0.5),"-",IFERROR('Tabel 4 Be'!F39/'Tabel 4 F'!F39*100,"-"))</f>
        <v>5.6761268781302174</v>
      </c>
      <c r="G39" s="63"/>
      <c r="H39" s="62">
        <f>IF(OR('Tabel 4 F'!H39&lt;5,'Tabel 4 Be'!H39&lt;0.5),"-",IFERROR('Tabel 4 Be'!H39/'Tabel 4 F'!H39*100,"-"))</f>
        <v>8.3348976910080719</v>
      </c>
    </row>
    <row r="40" spans="1:19" ht="15.75" customHeight="1" x14ac:dyDescent="0.2">
      <c r="A40" s="52" t="s">
        <v>54</v>
      </c>
      <c r="B40" s="63">
        <f>IF(OR('Tabel 4 F'!B40&lt;5,'Tabel 4 Be'!B40&lt;0.5),"-",IFERROR('Tabel 4 Be'!B40/'Tabel 4 F'!B40*100,"-"))</f>
        <v>20.623281393217233</v>
      </c>
      <c r="C40" s="63">
        <f>IF(OR('Tabel 4 F'!C40&lt;5,'Tabel 4 Be'!C40&lt;0.5),"-",IFERROR('Tabel 4 Be'!C40/'Tabel 4 F'!C40*100,"-"))</f>
        <v>7.7362409138110069</v>
      </c>
      <c r="D40" s="63">
        <f>IF(OR('Tabel 4 F'!D40&lt;5,'Tabel 4 Be'!D40&lt;0.5),"-",IFERROR('Tabel 4 Be'!D40/'Tabel 4 F'!D40*100,"-"))</f>
        <v>4.120213281628696</v>
      </c>
      <c r="E40" s="63">
        <f>IF(OR('Tabel 4 F'!E40&lt;5,'Tabel 4 Be'!E40&lt;0.5),"-",IFERROR('Tabel 4 Be'!E40/'Tabel 4 F'!E40*100,"-"))</f>
        <v>4.6312178387650089</v>
      </c>
      <c r="F40" s="63">
        <f>IF(OR('Tabel 4 F'!F40&lt;5,'Tabel 4 Be'!F40&lt;0.5),"-",IFERROR('Tabel 4 Be'!F40/'Tabel 4 F'!F40*100,"-"))</f>
        <v>5.4545454545454541</v>
      </c>
      <c r="G40" s="63"/>
      <c r="H40" s="63">
        <f>IF(OR('Tabel 4 F'!H40&lt;5,'Tabel 4 Be'!H40&lt;0.5),"-",IFERROR('Tabel 4 Be'!H40/'Tabel 4 F'!H40*100,"-"))</f>
        <v>7.6912805447990378</v>
      </c>
    </row>
    <row r="41" spans="1:19" ht="15.75" customHeight="1" x14ac:dyDescent="0.2">
      <c r="A41" s="50" t="s">
        <v>55</v>
      </c>
      <c r="B41" s="62">
        <f>IF(OR('Tabel 4 F'!B41&lt;5,'Tabel 4 Be'!B41&lt;0.5),"-",IFERROR('Tabel 4 Be'!B41/'Tabel 4 F'!B41*100,"-"))</f>
        <v>18.600823045267489</v>
      </c>
      <c r="C41" s="62">
        <f>IF(OR('Tabel 4 F'!C41&lt;5,'Tabel 4 Be'!C41&lt;0.5),"-",IFERROR('Tabel 4 Be'!C41/'Tabel 4 F'!C41*100,"-"))</f>
        <v>6.2947067238912728</v>
      </c>
      <c r="D41" s="62">
        <f>IF(OR('Tabel 4 F'!D41&lt;5,'Tabel 4 Be'!D41&lt;0.5),"-",IFERROR('Tabel 4 Be'!D41/'Tabel 4 F'!D41*100,"-"))</f>
        <v>3.2873806998939554</v>
      </c>
      <c r="E41" s="62">
        <f>IF(OR('Tabel 4 F'!E41&lt;5,'Tabel 4 Be'!E41&lt;0.5),"-",IFERROR('Tabel 4 Be'!E41/'Tabel 4 F'!E41*100,"-"))</f>
        <v>8</v>
      </c>
      <c r="F41" s="62">
        <f>IF(OR('Tabel 4 F'!F41&lt;5,'Tabel 4 Be'!F41&lt;0.5),"-",IFERROR('Tabel 4 Be'!F41/'Tabel 4 F'!F41*100,"-"))</f>
        <v>41.666666666666671</v>
      </c>
      <c r="G41" s="63"/>
      <c r="H41" s="62">
        <f>IF(OR('Tabel 4 F'!H41&lt;5,'Tabel 4 Be'!H41&lt;0.5),"-",IFERROR('Tabel 4 Be'!H41/'Tabel 4 F'!H41*100,"-"))</f>
        <v>9.2054041676207934</v>
      </c>
    </row>
    <row r="42" spans="1:19" ht="15.75" customHeight="1" x14ac:dyDescent="0.2">
      <c r="A42" s="52" t="s">
        <v>56</v>
      </c>
      <c r="B42" s="63">
        <f>IF(OR('Tabel 4 F'!B42&lt;5,'Tabel 4 Be'!B42&lt;0.5),"-",IFERROR('Tabel 4 Be'!B42/'Tabel 4 F'!B42*100,"-"))</f>
        <v>17.194570135746606</v>
      </c>
      <c r="C42" s="63">
        <f>IF(OR('Tabel 4 F'!C42&lt;5,'Tabel 4 Be'!C42&lt;0.5),"-",IFERROR('Tabel 4 Be'!C42/'Tabel 4 F'!C42*100,"-"))</f>
        <v>5.5710306406685239</v>
      </c>
      <c r="D42" s="63">
        <f>IF(OR('Tabel 4 F'!D42&lt;5,'Tabel 4 Be'!D42&lt;0.5),"-",IFERROR('Tabel 4 Be'!D42/'Tabel 4 F'!D42*100,"-"))</f>
        <v>4.1450777202072544</v>
      </c>
      <c r="E42" s="63">
        <f>IF(OR('Tabel 4 F'!E42&lt;5,'Tabel 4 Be'!E42&lt;0.5),"-",IFERROR('Tabel 4 Be'!E42/'Tabel 4 F'!E42*100,"-"))</f>
        <v>4.2016806722689077</v>
      </c>
      <c r="F42" s="63">
        <f>IF(OR('Tabel 4 F'!F42&lt;5,'Tabel 4 Be'!F42&lt;0.5),"-",IFERROR('Tabel 4 Be'!F42/'Tabel 4 F'!F42*100,"-"))</f>
        <v>9.375</v>
      </c>
      <c r="G42" s="63"/>
      <c r="H42" s="63">
        <f>IF(OR('Tabel 4 F'!H42&lt;5,'Tabel 4 Be'!H42&lt;0.5),"-",IFERROR('Tabel 4 Be'!H42/'Tabel 4 F'!H42*100,"-"))</f>
        <v>7.0388349514563107</v>
      </c>
    </row>
    <row r="43" spans="1:19" ht="15.75" customHeight="1" x14ac:dyDescent="0.2">
      <c r="A43" s="50" t="s">
        <v>57</v>
      </c>
      <c r="B43" s="62">
        <f>IF(OR('Tabel 4 F'!B43&lt;5,'Tabel 4 Be'!B43&lt;0.5),"-",IFERROR('Tabel 4 Be'!B43/'Tabel 4 F'!B43*100,"-"))</f>
        <v>21.274834437086092</v>
      </c>
      <c r="C43" s="62">
        <f>IF(OR('Tabel 4 F'!C43&lt;5,'Tabel 4 Be'!C43&lt;0.5),"-",IFERROR('Tabel 4 Be'!C43/'Tabel 4 F'!C43*100,"-"))</f>
        <v>11.679790026246719</v>
      </c>
      <c r="D43" s="62">
        <f>IF(OR('Tabel 4 F'!D43&lt;5,'Tabel 4 Be'!D43&lt;0.5),"-",IFERROR('Tabel 4 Be'!D43/'Tabel 4 F'!D43*100,"-"))</f>
        <v>6.3854047890535917</v>
      </c>
      <c r="E43" s="62">
        <f>IF(OR('Tabel 4 F'!E43&lt;5,'Tabel 4 Be'!E43&lt;0.5),"-",IFERROR('Tabel 4 Be'!E43/'Tabel 4 F'!E43*100,"-"))</f>
        <v>5.78125</v>
      </c>
      <c r="F43" s="62">
        <f>IF(OR('Tabel 4 F'!F43&lt;5,'Tabel 4 Be'!F43&lt;0.5),"-",IFERROR('Tabel 4 Be'!F43/'Tabel 4 F'!F43*100,"-"))</f>
        <v>11.656441717791409</v>
      </c>
      <c r="G43" s="63"/>
      <c r="H43" s="62">
        <f>IF(OR('Tabel 4 F'!H43&lt;5,'Tabel 4 Be'!H43&lt;0.5),"-",IFERROR('Tabel 4 Be'!H43/'Tabel 4 F'!H43*100,"-"))</f>
        <v>12.547945205479452</v>
      </c>
    </row>
    <row r="44" spans="1:19" ht="15.75" customHeight="1" x14ac:dyDescent="0.2">
      <c r="A44" s="52" t="s">
        <v>58</v>
      </c>
      <c r="B44" s="63">
        <f>IF(OR('Tabel 4 F'!B44&lt;5,'Tabel 4 Be'!B44&lt;0.5),"-",IFERROR('Tabel 4 Be'!B44/'Tabel 4 F'!B44*100,"-"))</f>
        <v>18.030842230130485</v>
      </c>
      <c r="C44" s="63">
        <f>IF(OR('Tabel 4 F'!C44&lt;5,'Tabel 4 Be'!C44&lt;0.5),"-",IFERROR('Tabel 4 Be'!C44/'Tabel 4 F'!C44*100,"-"))</f>
        <v>5.6866952789699567</v>
      </c>
      <c r="D44" s="63">
        <f>IF(OR('Tabel 4 F'!D44&lt;5,'Tabel 4 Be'!D44&lt;0.5),"-",IFERROR('Tabel 4 Be'!D44/'Tabel 4 F'!D44*100,"-"))</f>
        <v>2.5062656641604009</v>
      </c>
      <c r="E44" s="63">
        <f>IF(OR('Tabel 4 F'!E44&lt;5,'Tabel 4 Be'!E44&lt;0.5),"-",IFERROR('Tabel 4 Be'!E44/'Tabel 4 F'!E44*100,"-"))</f>
        <v>5.5276381909547743</v>
      </c>
      <c r="F44" s="63" t="str">
        <f>IF(OR('Tabel 4 F'!F44&lt;5,'Tabel 4 Be'!F44&lt;0.5),"-",IFERROR('Tabel 4 Be'!F44/'Tabel 4 F'!F44*100,"-"))</f>
        <v>-</v>
      </c>
      <c r="G44" s="63"/>
      <c r="H44" s="63">
        <f>IF(OR('Tabel 4 F'!H44&lt;5,'Tabel 4 Be'!H44&lt;0.5),"-",IFERROR('Tabel 4 Be'!H44/'Tabel 4 F'!H44*100,"-"))</f>
        <v>9.4009983361064897</v>
      </c>
    </row>
    <row r="45" spans="1:19" ht="15.75" customHeight="1" x14ac:dyDescent="0.2">
      <c r="A45" s="50" t="s">
        <v>59</v>
      </c>
      <c r="B45" s="62">
        <f>IF(OR('Tabel 4 F'!B45&lt;5,'Tabel 4 Be'!B45&lt;0.5),"-",IFERROR('Tabel 4 Be'!B45/'Tabel 4 F'!B45*100,"-"))</f>
        <v>17.344589409056024</v>
      </c>
      <c r="C45" s="62">
        <f>IF(OR('Tabel 4 F'!C45&lt;5,'Tabel 4 Be'!C45&lt;0.5),"-",IFERROR('Tabel 4 Be'!C45/'Tabel 4 F'!C45*100,"-"))</f>
        <v>5.9503022162525188</v>
      </c>
      <c r="D45" s="62">
        <f>IF(OR('Tabel 4 F'!D45&lt;5,'Tabel 4 Be'!D45&lt;0.5),"-",IFERROR('Tabel 4 Be'!D45/'Tabel 4 F'!D45*100,"-"))</f>
        <v>4.2955630192681635</v>
      </c>
      <c r="E45" s="62">
        <f>IF(OR('Tabel 4 F'!E45&lt;5,'Tabel 4 Be'!E45&lt;0.5),"-",IFERROR('Tabel 4 Be'!E45/'Tabel 4 F'!E45*100,"-"))</f>
        <v>5.825242718446602</v>
      </c>
      <c r="F45" s="62">
        <f>IF(OR('Tabel 4 F'!F45&lt;5,'Tabel 4 Be'!F45&lt;0.5),"-",IFERROR('Tabel 4 Be'!F45/'Tabel 4 F'!F45*100,"-"))</f>
        <v>6.9502696225284595</v>
      </c>
      <c r="G45" s="63"/>
      <c r="H45" s="62">
        <f>IF(OR('Tabel 4 F'!H45&lt;5,'Tabel 4 Be'!H45&lt;0.5),"-",IFERROR('Tabel 4 Be'!H45/'Tabel 4 F'!H45*100,"-"))</f>
        <v>6.966207287143666</v>
      </c>
    </row>
    <row r="46" spans="1:19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9" ht="15.75" customHeight="1" x14ac:dyDescent="0.2">
      <c r="A47" s="53" t="s">
        <v>20</v>
      </c>
      <c r="B47" s="114">
        <f>IF(OR('Tabel 4 F'!B47&lt;5,'Tabel 4 Be'!B47&lt;0.5),"-",IFERROR('Tabel 4 Be'!B47/'Tabel 4 F'!B47*100,"-"))</f>
        <v>17.577845792936607</v>
      </c>
      <c r="C47" s="114">
        <f>IF(OR('Tabel 4 F'!C47&lt;5,'Tabel 4 Be'!C47&lt;0.5),"-",IFERROR('Tabel 4 Be'!C47/'Tabel 4 F'!C47*100,"-"))</f>
        <v>5.6756403310478829</v>
      </c>
      <c r="D47" s="114">
        <f>IF(OR('Tabel 4 F'!D47&lt;5,'Tabel 4 Be'!D47&lt;0.5),"-",IFERROR('Tabel 4 Be'!D47/'Tabel 4 F'!D47*100,"-"))</f>
        <v>2.8122926248827258</v>
      </c>
      <c r="E47" s="114">
        <f>IF(OR('Tabel 4 F'!E47&lt;5,'Tabel 4 Be'!E47&lt;0.5),"-",IFERROR('Tabel 4 Be'!E47/'Tabel 4 F'!E47*100,"-"))</f>
        <v>3.1160350593568227</v>
      </c>
      <c r="F47" s="114">
        <f>IF(OR('Tabel 4 F'!F47&lt;5,'Tabel 4 Be'!F47&lt;0.5),"-",IFERROR('Tabel 4 Be'!F47/'Tabel 4 F'!F47*100,"-"))</f>
        <v>4.1181426235195007</v>
      </c>
      <c r="G47" s="115"/>
      <c r="H47" s="114">
        <f>IF(OR('Tabel 4 F'!H47&lt;5,'Tabel 4 Be'!H47&lt;0.5),"-",IFERROR('Tabel 4 Be'!H47/'Tabel 4 F'!H47*100,"-"))</f>
        <v>6.2962884941211161</v>
      </c>
      <c r="I47" s="109"/>
      <c r="J47" s="109">
        <v>8.0403559900000001</v>
      </c>
      <c r="K47" s="109">
        <v>7.8312784300000002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>
      <c r="B48" s="64"/>
      <c r="C48" s="64"/>
      <c r="D48" s="64"/>
      <c r="E48" s="64"/>
      <c r="F48" s="64"/>
      <c r="G48" s="109"/>
      <c r="H48" s="64"/>
      <c r="I48" s="64"/>
    </row>
    <row r="49" spans="1:21" ht="15.75" customHeight="1" x14ac:dyDescent="0.2">
      <c r="A49" s="35" t="s">
        <v>60</v>
      </c>
      <c r="B49" s="62">
        <f>IF(OR('Tabel 4 F'!B49&lt;5,'Tabel 4 Be'!B49&lt;0.5),"-",IFERROR('Tabel 4 Be'!B49/'Tabel 4 F'!B49*100,"-"))</f>
        <v>12.589103869653767</v>
      </c>
      <c r="C49" s="62">
        <f>IF(OR('Tabel 4 F'!C49&lt;5,'Tabel 4 Be'!C49&lt;0.5),"-",IFERROR('Tabel 4 Be'!C49/'Tabel 4 F'!C49*100,"-"))</f>
        <v>2.4567178736893442</v>
      </c>
      <c r="D49" s="62">
        <f>IF(OR('Tabel 4 F'!D49&lt;5,'Tabel 4 Be'!D49&lt;0.5),"-",IFERROR('Tabel 4 Be'!D49/'Tabel 4 F'!D49*100,"-"))</f>
        <v>1.3677811550151975</v>
      </c>
      <c r="E49" s="62">
        <f>IF(OR('Tabel 4 F'!E49&lt;5,'Tabel 4 Be'!E49&lt;0.5),"-",IFERROR('Tabel 4 Be'!E49/'Tabel 4 F'!E49*100,"-"))</f>
        <v>1.9162911894033983</v>
      </c>
      <c r="F49" s="62">
        <f>IF(OR('Tabel 4 F'!F49&lt;5,'Tabel 4 Be'!F49&lt;0.5),"-",IFERROR('Tabel 4 Be'!F49/'Tabel 4 F'!F49*100,"-"))</f>
        <v>2.9666011787819255</v>
      </c>
      <c r="G49" s="63"/>
      <c r="H49" s="62">
        <f>IF(OR('Tabel 4 F'!H49&lt;5,'Tabel 4 Be'!H49&lt;0.5),"-",IFERROR('Tabel 4 Be'!H49/'Tabel 4 F'!H49*100,"-"))</f>
        <v>3.2830345720495075</v>
      </c>
      <c r="I49" s="63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Be'!B50&lt;0.5),"-",IFERROR('Tabel 4 Be'!B50/'Tabel 4 F'!B50*100,"-"))</f>
        <v>27.357512953367873</v>
      </c>
      <c r="C50" s="63">
        <f>IF(OR('Tabel 4 F'!C50&lt;5,'Tabel 4 Be'!C50&lt;0.5),"-",IFERROR('Tabel 4 Be'!C50/'Tabel 4 F'!C50*100,"-"))</f>
        <v>10.222414372868329</v>
      </c>
      <c r="D50" s="63">
        <f>IF(OR('Tabel 4 F'!D50&lt;5,'Tabel 4 Be'!D50&lt;0.5),"-",IFERROR('Tabel 4 Be'!D50/'Tabel 4 F'!D50*100,"-"))</f>
        <v>4.1432152485456184</v>
      </c>
      <c r="E50" s="63">
        <f>IF(OR('Tabel 4 F'!E50&lt;5,'Tabel 4 Be'!E50&lt;0.5),"-",IFERROR('Tabel 4 Be'!E50/'Tabel 4 F'!E50*100,"-"))</f>
        <v>4.177497215001857</v>
      </c>
      <c r="F50" s="63">
        <f>IF(OR('Tabel 4 F'!F50&lt;5,'Tabel 4 Be'!F50&lt;0.5),"-",IFERROR('Tabel 4 Be'!F50/'Tabel 4 F'!F50*100,"-"))</f>
        <v>4.7323684815070068</v>
      </c>
      <c r="G50" s="63"/>
      <c r="H50" s="63">
        <f>IF(OR('Tabel 4 F'!H50&lt;5,'Tabel 4 Be'!H50&lt;0.5),"-",IFERROR('Tabel 4 Be'!H50/'Tabel 4 F'!H50*100,"-"))</f>
        <v>9.1774365212102769</v>
      </c>
      <c r="I50" s="63"/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Be'!B51&lt;0.5),"-",IFERROR('Tabel 4 Be'!B51/'Tabel 4 F'!B51*100,"-"))</f>
        <v>13.4000900090009</v>
      </c>
      <c r="C51" s="62">
        <f>IF(OR('Tabel 4 F'!C51&lt;5,'Tabel 4 Be'!C51&lt;0.5),"-",IFERROR('Tabel 4 Be'!C51/'Tabel 4 F'!C51*100,"-"))</f>
        <v>4.1286945812807883</v>
      </c>
      <c r="D51" s="62">
        <f>IF(OR('Tabel 4 F'!D51&lt;5,'Tabel 4 Be'!D51&lt;0.5),"-",IFERROR('Tabel 4 Be'!D51/'Tabel 4 F'!D51*100,"-"))</f>
        <v>2.4694589877835953</v>
      </c>
      <c r="E51" s="62">
        <f>IF(OR('Tabel 4 F'!E51&lt;5,'Tabel 4 Be'!E51&lt;0.5),"-",IFERROR('Tabel 4 Be'!E51/'Tabel 4 F'!E51*100,"-"))</f>
        <v>3.0816029625710883</v>
      </c>
      <c r="F51" s="62">
        <f>IF(OR('Tabel 4 F'!F51&lt;5,'Tabel 4 Be'!F51&lt;0.5),"-",IFERROR('Tabel 4 Be'!F51/'Tabel 4 F'!F51*100,"-"))</f>
        <v>4.5169798878997689</v>
      </c>
      <c r="G51" s="99"/>
      <c r="H51" s="62">
        <f>IF(OR('Tabel 4 F'!H51&lt;5,'Tabel 4 Be'!H51&lt;0.5),"-",IFERROR('Tabel 4 Be'!H51/'Tabel 4 F'!H51*100,"-"))</f>
        <v>5.3563412203961418</v>
      </c>
      <c r="I51" s="63"/>
      <c r="J51" s="41"/>
      <c r="K51" s="41"/>
      <c r="L51" s="41"/>
      <c r="M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U53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204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Br'!B9&lt;0.5),"-",IFERROR('Tabel 4 Br'!B9/'Tabel 4 F'!B9*100,"-"))</f>
        <v>12.358433958459367</v>
      </c>
      <c r="C9" s="62">
        <f>IF(OR('Tabel 4 F'!C9&lt;5,'Tabel 4 Br'!C9&lt;0.5),"-",IFERROR('Tabel 4 Br'!C9/'Tabel 4 F'!C9*100,"-"))</f>
        <v>2.0845006259027445</v>
      </c>
      <c r="D9" s="62">
        <f>IF(OR('Tabel 4 F'!D9&lt;5,'Tabel 4 Br'!D9&lt;0.5),"-",IFERROR('Tabel 4 Br'!D9/'Tabel 4 F'!D9*100,"-"))</f>
        <v>1.1383659513960702</v>
      </c>
      <c r="E9" s="62">
        <f>IF(OR('Tabel 4 F'!E9&lt;5,'Tabel 4 Br'!E9&lt;0.5),"-",IFERROR('Tabel 4 Br'!E9/'Tabel 4 F'!E9*100,"-"))</f>
        <v>1.4897830188679246</v>
      </c>
      <c r="F9" s="62">
        <f>IF(OR('Tabel 4 F'!F9&lt;5,'Tabel 4 Br'!F9&lt;0.5),"-",IFERROR('Tabel 4 Br'!F9/'Tabel 4 F'!F9*100,"-"))</f>
        <v>2.2569315789473685</v>
      </c>
      <c r="G9" s="63"/>
      <c r="H9" s="62">
        <f>IF(OR('Tabel 4 F'!H9&lt;5,'Tabel 4 Br'!H9&lt;0.5),"-",IFERROR('Tabel 4 Br'!H9/'Tabel 4 F'!H9*100,"-"))</f>
        <v>3.3731552166934193</v>
      </c>
    </row>
    <row r="10" spans="1:8" ht="15.75" customHeight="1" x14ac:dyDescent="0.2">
      <c r="A10" s="52" t="s">
        <v>230</v>
      </c>
      <c r="B10" s="63">
        <f>IF(OR('Tabel 4 F'!B10&lt;5,'Tabel 4 Br'!B10&lt;0.5),"-",IFERROR('Tabel 4 Br'!B10/'Tabel 4 F'!B10*100,"-"))</f>
        <v>9.0326085605799111</v>
      </c>
      <c r="C10" s="63">
        <f>IF(OR('Tabel 4 F'!C10&lt;5,'Tabel 4 Br'!C10&lt;0.5),"-",IFERROR('Tabel 4 Br'!C10/'Tabel 4 F'!C10*100,"-"))</f>
        <v>2.2291103173284603</v>
      </c>
      <c r="D10" s="63">
        <f>IF(OR('Tabel 4 F'!D10&lt;5,'Tabel 4 Br'!D10&lt;0.5),"-",IFERROR('Tabel 4 Br'!D10/'Tabel 4 F'!D10*100,"-"))</f>
        <v>1.3001952624839948</v>
      </c>
      <c r="E10" s="63">
        <f>IF(OR('Tabel 4 F'!E10&lt;5,'Tabel 4 Br'!E10&lt;0.5),"-",IFERROR('Tabel 4 Br'!E10/'Tabel 4 F'!E10*100,"-"))</f>
        <v>1.7466876710057211</v>
      </c>
      <c r="F10" s="63">
        <f>IF(OR('Tabel 4 F'!F10&lt;5,'Tabel 4 Br'!F10&lt;0.5),"-",IFERROR('Tabel 4 Br'!F10/'Tabel 4 F'!F10*100,"-"))</f>
        <v>2.7846781065088755</v>
      </c>
      <c r="G10" s="63"/>
      <c r="H10" s="63">
        <f>IF(OR('Tabel 4 F'!H10&lt;5,'Tabel 4 Br'!H10&lt;0.5),"-",IFERROR('Tabel 4 Br'!H10/'Tabel 4 F'!H10*100,"-"))</f>
        <v>2.4385224584185714</v>
      </c>
    </row>
    <row r="11" spans="1:8" ht="15.75" customHeight="1" x14ac:dyDescent="0.2">
      <c r="A11" s="50" t="s">
        <v>231</v>
      </c>
      <c r="B11" s="62">
        <f>IF(OR('Tabel 4 F'!B11&lt;5,'Tabel 4 Br'!B11&lt;0.5),"-",IFERROR('Tabel 4 Br'!B11/'Tabel 4 F'!B11*100,"-"))</f>
        <v>17.948236453201972</v>
      </c>
      <c r="C11" s="62">
        <f>IF(OR('Tabel 4 F'!C11&lt;5,'Tabel 4 Br'!C11&lt;0.5),"-",IFERROR('Tabel 4 Br'!C11/'Tabel 4 F'!C11*100,"-"))</f>
        <v>5.9229023607903519</v>
      </c>
      <c r="D11" s="62">
        <f>IF(OR('Tabel 4 F'!D11&lt;5,'Tabel 4 Br'!D11&lt;0.5),"-",IFERROR('Tabel 4 Br'!D11/'Tabel 4 F'!D11*100,"-"))</f>
        <v>2.9082671125098347</v>
      </c>
      <c r="E11" s="62">
        <f>IF(OR('Tabel 4 F'!E11&lt;5,'Tabel 4 Br'!E11&lt;0.5),"-",IFERROR('Tabel 4 Br'!E11/'Tabel 4 F'!E11*100,"-"))</f>
        <v>3.1934407530454045</v>
      </c>
      <c r="F11" s="62">
        <f>IF(OR('Tabel 4 F'!F11&lt;5,'Tabel 4 Br'!F11&lt;0.5),"-",IFERROR('Tabel 4 Br'!F11/'Tabel 4 F'!F11*100,"-"))</f>
        <v>6.0022282608695656</v>
      </c>
      <c r="G11" s="63"/>
      <c r="H11" s="62">
        <f>IF(OR('Tabel 4 F'!H11&lt;5,'Tabel 4 Br'!H11&lt;0.5),"-",IFERROR('Tabel 4 Br'!H11/'Tabel 4 F'!H11*100,"-"))</f>
        <v>9.3272800023382256</v>
      </c>
    </row>
    <row r="12" spans="1:8" ht="15.75" customHeight="1" x14ac:dyDescent="0.2">
      <c r="A12" s="52" t="s">
        <v>26</v>
      </c>
      <c r="B12" s="63">
        <f>IF(OR('Tabel 4 F'!B12&lt;5,'Tabel 4 Br'!B12&lt;0.5),"-",IFERROR('Tabel 4 Br'!B12/'Tabel 4 F'!B12*100,"-"))</f>
        <v>25.377468026270311</v>
      </c>
      <c r="C12" s="63">
        <f>IF(OR('Tabel 4 F'!C12&lt;5,'Tabel 4 Br'!C12&lt;0.5),"-",IFERROR('Tabel 4 Br'!C12/'Tabel 4 F'!C12*100,"-"))</f>
        <v>9.2724491207840884</v>
      </c>
      <c r="D12" s="63">
        <f>IF(OR('Tabel 4 F'!D12&lt;5,'Tabel 4 Br'!D12&lt;0.5),"-",IFERROR('Tabel 4 Br'!D12/'Tabel 4 F'!D12*100,"-"))</f>
        <v>4.1726245741539856</v>
      </c>
      <c r="E12" s="63">
        <f>IF(OR('Tabel 4 F'!E12&lt;5,'Tabel 4 Br'!E12&lt;0.5),"-",IFERROR('Tabel 4 Br'!E12/'Tabel 4 F'!E12*100,"-"))</f>
        <v>4.7562178030303031</v>
      </c>
      <c r="F12" s="63">
        <f>IF(OR('Tabel 4 F'!F12&lt;5,'Tabel 4 Br'!F12&lt;0.5),"-",IFERROR('Tabel 4 Br'!F12/'Tabel 4 F'!F12*100,"-"))</f>
        <v>5.0381635974304073</v>
      </c>
      <c r="G12" s="63"/>
      <c r="H12" s="63">
        <f>IF(OR('Tabel 4 F'!H12&lt;5,'Tabel 4 Br'!H12&lt;0.5),"-",IFERROR('Tabel 4 Br'!H12/'Tabel 4 F'!H12*100,"-"))</f>
        <v>9.0770062243738572</v>
      </c>
    </row>
    <row r="13" spans="1:8" ht="15.75" customHeight="1" x14ac:dyDescent="0.2">
      <c r="A13" s="50" t="s">
        <v>27</v>
      </c>
      <c r="B13" s="62">
        <f>IF(OR('Tabel 4 F'!B13&lt;5,'Tabel 4 Br'!B13&lt;0.5),"-",IFERROR('Tabel 4 Br'!B13/'Tabel 4 F'!B13*100,"-"))</f>
        <v>15.673071364046972</v>
      </c>
      <c r="C13" s="62">
        <f>IF(OR('Tabel 4 F'!C13&lt;5,'Tabel 4 Br'!C13&lt;0.5),"-",IFERROR('Tabel 4 Br'!C13/'Tabel 4 F'!C13*100,"-"))</f>
        <v>5.1802022877784468</v>
      </c>
      <c r="D13" s="62">
        <f>IF(OR('Tabel 4 F'!D13&lt;5,'Tabel 4 Br'!D13&lt;0.5),"-",IFERROR('Tabel 4 Br'!D13/'Tabel 4 F'!D13*100,"-"))</f>
        <v>1.5087484360189574</v>
      </c>
      <c r="E13" s="62">
        <f>IF(OR('Tabel 4 F'!E13&lt;5,'Tabel 4 Br'!E13&lt;0.5),"-",IFERROR('Tabel 4 Br'!E13/'Tabel 4 F'!E13*100,"-"))</f>
        <v>1.760390243902439</v>
      </c>
      <c r="F13" s="62">
        <f>IF(OR('Tabel 4 F'!F13&lt;5,'Tabel 4 Br'!F13&lt;0.5),"-",IFERROR('Tabel 4 Br'!F13/'Tabel 4 F'!F13*100,"-"))</f>
        <v>1.9476836734693876</v>
      </c>
      <c r="G13" s="63"/>
      <c r="H13" s="62">
        <f>IF(OR('Tabel 4 F'!H13&lt;5,'Tabel 4 Br'!H13&lt;0.5),"-",IFERROR('Tabel 4 Br'!H13/'Tabel 4 F'!H13*100,"-"))</f>
        <v>3.4853056692385107</v>
      </c>
    </row>
    <row r="14" spans="1:8" ht="15.75" customHeight="1" x14ac:dyDescent="0.2">
      <c r="A14" s="52" t="s">
        <v>28</v>
      </c>
      <c r="B14" s="63">
        <f>IF(OR('Tabel 4 F'!B14&lt;5,'Tabel 4 Br'!B14&lt;0.5),"-",IFERROR('Tabel 4 Br'!B14/'Tabel 4 F'!B14*100,"-"))</f>
        <v>9.7542682926829265</v>
      </c>
      <c r="C14" s="63">
        <f>IF(OR('Tabel 4 F'!C14&lt;5,'Tabel 4 Br'!C14&lt;0.5),"-",IFERROR('Tabel 4 Br'!C14/'Tabel 4 F'!C14*100,"-"))</f>
        <v>5.1686767810026391</v>
      </c>
      <c r="D14" s="63">
        <f>IF(OR('Tabel 4 F'!D14&lt;5,'Tabel 4 Br'!D14&lt;0.5),"-",IFERROR('Tabel 4 Br'!D14/'Tabel 4 F'!D14*100,"-"))</f>
        <v>3.2998416184971098</v>
      </c>
      <c r="E14" s="63">
        <f>IF(OR('Tabel 4 F'!E14&lt;5,'Tabel 4 Br'!E14&lt;0.5),"-",IFERROR('Tabel 4 Br'!E14/'Tabel 4 F'!E14*100,"-"))</f>
        <v>2.8170344827586202</v>
      </c>
      <c r="F14" s="63">
        <f>IF(OR('Tabel 4 F'!F14&lt;5,'Tabel 4 Br'!F14&lt;0.5),"-",IFERROR('Tabel 4 Br'!F14/'Tabel 4 F'!F14*100,"-"))</f>
        <v>5.7503695652173912</v>
      </c>
      <c r="G14" s="63"/>
      <c r="H14" s="63">
        <f>IF(OR('Tabel 4 F'!H14&lt;5,'Tabel 4 Br'!H14&lt;0.5),"-",IFERROR('Tabel 4 Br'!H14/'Tabel 4 F'!H14*100,"-"))</f>
        <v>4.0300486985726272</v>
      </c>
    </row>
    <row r="15" spans="1:8" ht="15.75" customHeight="1" x14ac:dyDescent="0.2">
      <c r="A15" s="50" t="s">
        <v>29</v>
      </c>
      <c r="B15" s="62">
        <f>IF(OR('Tabel 4 F'!B15&lt;5,'Tabel 4 Br'!B15&lt;0.5),"-",IFERROR('Tabel 4 Br'!B15/'Tabel 4 F'!B15*100,"-"))</f>
        <v>22.733775850104092</v>
      </c>
      <c r="C15" s="62">
        <f>IF(OR('Tabel 4 F'!C15&lt;5,'Tabel 4 Br'!C15&lt;0.5),"-",IFERROR('Tabel 4 Br'!C15/'Tabel 4 F'!C15*100,"-"))</f>
        <v>10.884662224264705</v>
      </c>
      <c r="D15" s="62">
        <f>IF(OR('Tabel 4 F'!D15&lt;5,'Tabel 4 Br'!D15&lt;0.5),"-",IFERROR('Tabel 4 Br'!D15/'Tabel 4 F'!D15*100,"-"))</f>
        <v>4.6305303225806451</v>
      </c>
      <c r="E15" s="62">
        <f>IF(OR('Tabel 4 F'!E15&lt;5,'Tabel 4 Br'!E15&lt;0.5),"-",IFERROR('Tabel 4 Br'!E15/'Tabel 4 F'!E15*100,"-"))</f>
        <v>6.2760162337662333</v>
      </c>
      <c r="F15" s="62">
        <f>IF(OR('Tabel 4 F'!F15&lt;5,'Tabel 4 Br'!F15&lt;0.5),"-",IFERROR('Tabel 4 Br'!F15/'Tabel 4 F'!F15*100,"-"))</f>
        <v>6.2514594594594586</v>
      </c>
      <c r="G15" s="63"/>
      <c r="H15" s="62">
        <f>IF(OR('Tabel 4 F'!H15&lt;5,'Tabel 4 Br'!H15&lt;0.5),"-",IFERROR('Tabel 4 Br'!H15/'Tabel 4 F'!H15*100,"-"))</f>
        <v>13.07680728948471</v>
      </c>
    </row>
    <row r="16" spans="1:8" ht="15.75" customHeight="1" x14ac:dyDescent="0.2">
      <c r="A16" s="52" t="s">
        <v>30</v>
      </c>
      <c r="B16" s="63">
        <f>IF(OR('Tabel 4 F'!B16&lt;5,'Tabel 4 Br'!B16&lt;0.5),"-",IFERROR('Tabel 4 Br'!B16/'Tabel 4 F'!B16*100,"-"))</f>
        <v>20.784751612903225</v>
      </c>
      <c r="C16" s="63">
        <f>IF(OR('Tabel 4 F'!C16&lt;5,'Tabel 4 Br'!C16&lt;0.5),"-",IFERROR('Tabel 4 Br'!C16/'Tabel 4 F'!C16*100,"-"))</f>
        <v>10.619975182481753</v>
      </c>
      <c r="D16" s="63">
        <f>IF(OR('Tabel 4 F'!D16&lt;5,'Tabel 4 Br'!D16&lt;0.5),"-",IFERROR('Tabel 4 Br'!D16/'Tabel 4 F'!D16*100,"-"))</f>
        <v>5.3663238469087338</v>
      </c>
      <c r="E16" s="63">
        <f>IF(OR('Tabel 4 F'!E16&lt;5,'Tabel 4 Br'!E16&lt;0.5),"-",IFERROR('Tabel 4 Br'!E16/'Tabel 4 F'!E16*100,"-"))</f>
        <v>3.1920137457044673</v>
      </c>
      <c r="F16" s="63">
        <f>IF(OR('Tabel 4 F'!F16&lt;5,'Tabel 4 Br'!F16&lt;0.5),"-",IFERROR('Tabel 4 Br'!F16/'Tabel 4 F'!F16*100,"-"))</f>
        <v>4.827098214285714</v>
      </c>
      <c r="G16" s="63"/>
      <c r="H16" s="63">
        <f>IF(OR('Tabel 4 F'!H16&lt;5,'Tabel 4 Br'!H16&lt;0.5),"-",IFERROR('Tabel 4 Br'!H16/'Tabel 4 F'!H16*100,"-"))</f>
        <v>7.3207486813527778</v>
      </c>
    </row>
    <row r="17" spans="1:8" ht="15.75" hidden="1" customHeight="1" x14ac:dyDescent="0.2">
      <c r="A17" s="50" t="s">
        <v>31</v>
      </c>
      <c r="B17" s="62">
        <f>IF(OR('Tabel 4 F'!B17&lt;5,'Tabel 4 Br'!B17&lt;0.5),"-",IFERROR('Tabel 4 Br'!B17/'Tabel 4 F'!B17*100,"-"))</f>
        <v>17.450849624060151</v>
      </c>
      <c r="C17" s="62">
        <f>IF(OR('Tabel 4 F'!C17&lt;5,'Tabel 4 Br'!C17&lt;0.5),"-",IFERROR('Tabel 4 Br'!C17/'Tabel 4 F'!C17*100,"-"))</f>
        <v>5.6384475308641973</v>
      </c>
      <c r="D17" s="62">
        <f>IF(OR('Tabel 4 F'!D17&lt;5,'Tabel 4 Br'!D17&lt;0.5),"-",IFERROR('Tabel 4 Br'!D17/'Tabel 4 F'!D17*100,"-"))</f>
        <v>1.9328779069767443</v>
      </c>
      <c r="E17" s="62">
        <f>IF(OR('Tabel 4 F'!E17&lt;5,'Tabel 4 Br'!E17&lt;0.5),"-",IFERROR('Tabel 4 Br'!E17/'Tabel 4 F'!E17*100,"-"))</f>
        <v>1.9503654485049833</v>
      </c>
      <c r="F17" s="62">
        <f>IF(OR('Tabel 4 F'!F17&lt;5,'Tabel 4 Br'!F17&lt;0.5),"-",IFERROR('Tabel 4 Br'!F17/'Tabel 4 F'!F17*100,"-"))</f>
        <v>2.7245888888888889</v>
      </c>
      <c r="G17" s="63"/>
      <c r="H17" s="62">
        <f>IF(OR('Tabel 4 F'!H17&lt;5,'Tabel 4 Br'!H17&lt;0.5),"-",IFERROR('Tabel 4 Br'!H17/'Tabel 4 F'!H17*100,"-"))</f>
        <v>3.4134850498338873</v>
      </c>
    </row>
    <row r="18" spans="1:8" ht="15.75" hidden="1" customHeight="1" x14ac:dyDescent="0.2">
      <c r="A18" s="52" t="s">
        <v>32</v>
      </c>
      <c r="B18" s="63">
        <f>IF(OR('Tabel 4 F'!B18&lt;5,'Tabel 4 Br'!B18&lt;0.5),"-",IFERROR('Tabel 4 Br'!B18/'Tabel 4 F'!B18*100,"-"))</f>
        <v>26.640675324675321</v>
      </c>
      <c r="C18" s="63">
        <f>IF(OR('Tabel 4 F'!C18&lt;5,'Tabel 4 Br'!C18&lt;0.5),"-",IFERROR('Tabel 4 Br'!C18/'Tabel 4 F'!C18*100,"-"))</f>
        <v>7.7545657894736832</v>
      </c>
      <c r="D18" s="63">
        <f>IF(OR('Tabel 4 F'!D18&lt;5,'Tabel 4 Br'!D18&lt;0.5),"-",IFERROR('Tabel 4 Br'!D18/'Tabel 4 F'!D18*100,"-"))</f>
        <v>2.8416146788990826</v>
      </c>
      <c r="E18" s="63">
        <f>IF(OR('Tabel 4 F'!E18&lt;5,'Tabel 4 Br'!E18&lt;0.5),"-",IFERROR('Tabel 4 Br'!E18/'Tabel 4 F'!E18*100,"-"))</f>
        <v>3.7011984126984121</v>
      </c>
      <c r="F18" s="63">
        <f>IF(OR('Tabel 4 F'!F18&lt;5,'Tabel 4 Br'!F18&lt;0.5),"-",IFERROR('Tabel 4 Br'!F18/'Tabel 4 F'!F18*100,"-"))</f>
        <v>1.8930540540540541</v>
      </c>
      <c r="G18" s="63"/>
      <c r="H18" s="63">
        <f>IF(OR('Tabel 4 F'!H18&lt;5,'Tabel 4 Br'!H18&lt;0.5),"-",IFERROR('Tabel 4 Br'!H18/'Tabel 4 F'!H18*100,"-"))</f>
        <v>7.2525349854227414</v>
      </c>
    </row>
    <row r="19" spans="1:8" ht="15.75" hidden="1" customHeight="1" x14ac:dyDescent="0.2">
      <c r="A19" s="50" t="s">
        <v>33</v>
      </c>
      <c r="B19" s="62" t="str">
        <f>IF(OR('Tabel 4 F'!B19&lt;5,'Tabel 4 Br'!B19&lt;0.5),"-",IFERROR('Tabel 4 Br'!B19/'Tabel 4 F'!B19*100,"-"))</f>
        <v>-</v>
      </c>
      <c r="C19" s="62" t="str">
        <f>IF(OR('Tabel 4 F'!C19&lt;5,'Tabel 4 Br'!C19&lt;0.5),"-",IFERROR('Tabel 4 Br'!C19/'Tabel 4 F'!C19*100,"-"))</f>
        <v>-</v>
      </c>
      <c r="D19" s="62" t="str">
        <f>IF(OR('Tabel 4 F'!D19&lt;5,'Tabel 4 Br'!D19&lt;0.5),"-",IFERROR('Tabel 4 Br'!D19/'Tabel 4 F'!D19*100,"-"))</f>
        <v>-</v>
      </c>
      <c r="E19" s="62">
        <f>IF(OR('Tabel 4 F'!E19&lt;5,'Tabel 4 Br'!E19&lt;0.5),"-",IFERROR('Tabel 4 Br'!E19/'Tabel 4 F'!E19*100,"-"))</f>
        <v>2.5194625850340135</v>
      </c>
      <c r="F19" s="62">
        <f>IF(OR('Tabel 4 F'!F19&lt;5,'Tabel 4 Br'!F19&lt;0.5),"-",IFERROR('Tabel 4 Br'!F19/'Tabel 4 F'!F19*100,"-"))</f>
        <v>1.4877049180327868</v>
      </c>
      <c r="G19" s="63"/>
      <c r="H19" s="62">
        <f>IF(OR('Tabel 4 F'!H19&lt;5,'Tabel 4 Br'!H19&lt;0.5),"-",IFERROR('Tabel 4 Br'!H19/'Tabel 4 F'!H19*100,"-"))</f>
        <v>1.3973060606060608</v>
      </c>
    </row>
    <row r="20" spans="1:8" ht="15.75" hidden="1" customHeight="1" x14ac:dyDescent="0.2">
      <c r="A20" s="52" t="s">
        <v>34</v>
      </c>
      <c r="B20" s="63">
        <f>IF(OR('Tabel 4 F'!B20&lt;5,'Tabel 4 Br'!B20&lt;0.5),"-",IFERROR('Tabel 4 Br'!B20/'Tabel 4 F'!B20*100,"-"))</f>
        <v>19.611321428571429</v>
      </c>
      <c r="C20" s="63">
        <f>IF(OR('Tabel 4 F'!C20&lt;5,'Tabel 4 Br'!C20&lt;0.5),"-",IFERROR('Tabel 4 Br'!C20/'Tabel 4 F'!C20*100,"-"))</f>
        <v>4.88037037037037</v>
      </c>
      <c r="D20" s="63" t="str">
        <f>IF(OR('Tabel 4 F'!D20&lt;5,'Tabel 4 Br'!D20&lt;0.5),"-",IFERROR('Tabel 4 Br'!D20/'Tabel 4 F'!D20*100,"-"))</f>
        <v>-</v>
      </c>
      <c r="E20" s="63">
        <f>IF(OR('Tabel 4 F'!E20&lt;5,'Tabel 4 Br'!E20&lt;0.5),"-",IFERROR('Tabel 4 Br'!E20/'Tabel 4 F'!E20*100,"-"))</f>
        <v>2.9823969465648856</v>
      </c>
      <c r="F20" s="63">
        <f>IF(OR('Tabel 4 F'!F20&lt;5,'Tabel 4 Br'!F20&lt;0.5),"-",IFERROR('Tabel 4 Br'!F20/'Tabel 4 F'!F20*100,"-"))</f>
        <v>2.5286779661016947</v>
      </c>
      <c r="G20" s="63"/>
      <c r="H20" s="63">
        <f>IF(OR('Tabel 4 F'!H20&lt;5,'Tabel 4 Br'!H20&lt;0.5),"-",IFERROR('Tabel 4 Br'!H20/'Tabel 4 F'!H20*100,"-"))</f>
        <v>2.8765755813953486</v>
      </c>
    </row>
    <row r="21" spans="1:8" ht="15.75" customHeight="1" x14ac:dyDescent="0.2">
      <c r="A21" s="50" t="s">
        <v>35</v>
      </c>
      <c r="B21" s="62">
        <f>IF(OR('Tabel 4 F'!B21&lt;5,'Tabel 4 Br'!B21&lt;0.5),"-",IFERROR('Tabel 4 Br'!B21/'Tabel 4 F'!B21*100,"-"))</f>
        <v>20.505883333333333</v>
      </c>
      <c r="C21" s="62">
        <f>IF(OR('Tabel 4 F'!C21&lt;5,'Tabel 4 Br'!C21&lt;0.5),"-",IFERROR('Tabel 4 Br'!C21/'Tabel 4 F'!C21*100,"-"))</f>
        <v>6.0184132730015074</v>
      </c>
      <c r="D21" s="62">
        <f>IF(OR('Tabel 4 F'!D21&lt;5,'Tabel 4 Br'!D21&lt;0.5),"-",IFERROR('Tabel 4 Br'!D21/'Tabel 4 F'!D21*100,"-"))</f>
        <v>1.6070008244023084</v>
      </c>
      <c r="E21" s="62">
        <f>IF(OR('Tabel 4 F'!E21&lt;5,'Tabel 4 Br'!E21&lt;0.5),"-",IFERROR('Tabel 4 Br'!E21/'Tabel 4 F'!E21*100,"-"))</f>
        <v>2.2865998469778117</v>
      </c>
      <c r="F21" s="62">
        <f>IF(OR('Tabel 4 F'!F21&lt;5,'Tabel 4 Br'!F21&lt;0.5),"-",IFERROR('Tabel 4 Br'!F21/'Tabel 4 F'!F21*100,"-"))</f>
        <v>2.4967852998065765</v>
      </c>
      <c r="G21" s="63"/>
      <c r="H21" s="62">
        <f>IF(OR('Tabel 4 F'!H21&lt;5,'Tabel 4 Br'!H21&lt;0.5),"-",IFERROR('Tabel 4 Br'!H21/'Tabel 4 F'!H21*100,"-"))</f>
        <v>3.8427248730964467</v>
      </c>
    </row>
    <row r="22" spans="1:8" ht="15.75" customHeight="1" x14ac:dyDescent="0.2">
      <c r="A22" s="52" t="s">
        <v>36</v>
      </c>
      <c r="B22" s="63">
        <f>IF(OR('Tabel 4 F'!B22&lt;5,'Tabel 4 Br'!B22&lt;0.5),"-",IFERROR('Tabel 4 Br'!B22/'Tabel 4 F'!B22*100,"-"))</f>
        <v>15.796969696969699</v>
      </c>
      <c r="C22" s="63">
        <f>IF(OR('Tabel 4 F'!C22&lt;5,'Tabel 4 Br'!C22&lt;0.5),"-",IFERROR('Tabel 4 Br'!C22/'Tabel 4 F'!C22*100,"-"))</f>
        <v>2.372220338983051</v>
      </c>
      <c r="D22" s="63" t="str">
        <f>IF(OR('Tabel 4 F'!D22&lt;5,'Tabel 4 Br'!D22&lt;0.5),"-",IFERROR('Tabel 4 Br'!D22/'Tabel 4 F'!D22*100,"-"))</f>
        <v>-</v>
      </c>
      <c r="E22" s="63">
        <f>IF(OR('Tabel 4 F'!E22&lt;5,'Tabel 4 Br'!E22&lt;0.5),"-",IFERROR('Tabel 4 Br'!E22/'Tabel 4 F'!E22*100,"-"))</f>
        <v>3.6324153846153839</v>
      </c>
      <c r="F22" s="63">
        <f>IF(OR('Tabel 4 F'!F22&lt;5,'Tabel 4 Br'!F22&lt;0.5),"-",IFERROR('Tabel 4 Br'!F22/'Tabel 4 F'!F22*100,"-"))</f>
        <v>1.8178363636363635</v>
      </c>
      <c r="G22" s="63"/>
      <c r="H22" s="63">
        <f>IF(OR('Tabel 4 F'!H22&lt;5,'Tabel 4 Br'!H22&lt;0.5),"-",IFERROR('Tabel 4 Br'!H22/'Tabel 4 F'!H22*100,"-"))</f>
        <v>3.4843389830508475</v>
      </c>
    </row>
    <row r="23" spans="1:8" ht="15.75" customHeight="1" x14ac:dyDescent="0.2">
      <c r="A23" s="50" t="s">
        <v>37</v>
      </c>
      <c r="B23" s="62">
        <f>IF(OR('Tabel 4 F'!B23&lt;5,'Tabel 4 Br'!B23&lt;0.5),"-",IFERROR('Tabel 4 Br'!B23/'Tabel 4 F'!B23*100,"-"))</f>
        <v>22.383287128712869</v>
      </c>
      <c r="C23" s="62">
        <f>IF(OR('Tabel 4 F'!C23&lt;5,'Tabel 4 Br'!C23&lt;0.5),"-",IFERROR('Tabel 4 Br'!C23/'Tabel 4 F'!C23*100,"-"))</f>
        <v>7.4577853403141363</v>
      </c>
      <c r="D23" s="62">
        <f>IF(OR('Tabel 4 F'!D23&lt;5,'Tabel 4 Br'!D23&lt;0.5),"-",IFERROR('Tabel 4 Br'!D23/'Tabel 4 F'!D23*100,"-"))</f>
        <v>6.2338526315789471</v>
      </c>
      <c r="E23" s="62">
        <f>IF(OR('Tabel 4 F'!E23&lt;5,'Tabel 4 Br'!E23&lt;0.5),"-",IFERROR('Tabel 4 Br'!E23/'Tabel 4 F'!E23*100,"-"))</f>
        <v>22.916250000000002</v>
      </c>
      <c r="F23" s="62" t="str">
        <f>IF(OR('Tabel 4 F'!F23&lt;5,'Tabel 4 Br'!F23&lt;0.5),"-",IFERROR('Tabel 4 Br'!F23/'Tabel 4 F'!F23*100,"-"))</f>
        <v>-</v>
      </c>
      <c r="G23" s="63"/>
      <c r="H23" s="62">
        <f>IF(OR('Tabel 4 F'!H23&lt;5,'Tabel 4 Br'!H23&lt;0.5),"-",IFERROR('Tabel 4 Br'!H23/'Tabel 4 F'!H23*100,"-"))</f>
        <v>11.324278606965173</v>
      </c>
    </row>
    <row r="24" spans="1:8" ht="15.75" customHeight="1" x14ac:dyDescent="0.2">
      <c r="A24" s="52" t="s">
        <v>38</v>
      </c>
      <c r="B24" s="63">
        <f>IF(OR('Tabel 4 F'!B24&lt;5,'Tabel 4 Br'!B24&lt;0.5),"-",IFERROR('Tabel 4 Br'!B24/'Tabel 4 F'!B24*100,"-"))</f>
        <v>7.6284440433213003</v>
      </c>
      <c r="C24" s="63">
        <f>IF(OR('Tabel 4 F'!C24&lt;5,'Tabel 4 Br'!C24&lt;0.5),"-",IFERROR('Tabel 4 Br'!C24/'Tabel 4 F'!C24*100,"-"))</f>
        <v>2.9763354673495517</v>
      </c>
      <c r="D24" s="63">
        <f>IF(OR('Tabel 4 F'!D24&lt;5,'Tabel 4 Br'!D24&lt;0.5),"-",IFERROR('Tabel 4 Br'!D24/'Tabel 4 F'!D24*100,"-"))</f>
        <v>1.4763863275039746</v>
      </c>
      <c r="E24" s="63">
        <f>IF(OR('Tabel 4 F'!E24&lt;5,'Tabel 4 Br'!E24&lt;0.5),"-",IFERROR('Tabel 4 Br'!E24/'Tabel 4 F'!E24*100,"-"))</f>
        <v>1.2898507462686568</v>
      </c>
      <c r="F24" s="63">
        <f>IF(OR('Tabel 4 F'!F24&lt;5,'Tabel 4 Br'!F24&lt;0.5),"-",IFERROR('Tabel 4 Br'!F24/'Tabel 4 F'!F24*100,"-"))</f>
        <v>2.1580466666666664</v>
      </c>
      <c r="G24" s="63"/>
      <c r="H24" s="63">
        <f>IF(OR('Tabel 4 F'!H24&lt;5,'Tabel 4 Br'!H24&lt;0.5),"-",IFERROR('Tabel 4 Br'!H24/'Tabel 4 F'!H24*100,"-"))</f>
        <v>2.7297879444926281</v>
      </c>
    </row>
    <row r="25" spans="1:8" ht="15.75" customHeight="1" x14ac:dyDescent="0.2">
      <c r="A25" s="50" t="s">
        <v>39</v>
      </c>
      <c r="B25" s="62">
        <f>IF(OR('Tabel 4 F'!B25&lt;5,'Tabel 4 Br'!B25&lt;0.5),"-",IFERROR('Tabel 4 Br'!B25/'Tabel 4 F'!B25*100,"-"))</f>
        <v>12.422667368421052</v>
      </c>
      <c r="C25" s="62">
        <f>IF(OR('Tabel 4 F'!C25&lt;5,'Tabel 4 Br'!C25&lt;0.5),"-",IFERROR('Tabel 4 Br'!C25/'Tabel 4 F'!C25*100,"-"))</f>
        <v>3.1201260894828589</v>
      </c>
      <c r="D25" s="62">
        <f>IF(OR('Tabel 4 F'!D25&lt;5,'Tabel 4 Br'!D25&lt;0.5),"-",IFERROR('Tabel 4 Br'!D25/'Tabel 4 F'!D25*100,"-"))</f>
        <v>0.77374675324675335</v>
      </c>
      <c r="E25" s="62">
        <f>IF(OR('Tabel 4 F'!E25&lt;5,'Tabel 4 Br'!E25&lt;0.5),"-",IFERROR('Tabel 4 Br'!E25/'Tabel 4 F'!E25*100,"-"))</f>
        <v>1.9915262008733625</v>
      </c>
      <c r="F25" s="62">
        <f>IF(OR('Tabel 4 F'!F25&lt;5,'Tabel 4 Br'!F25&lt;0.5),"-",IFERROR('Tabel 4 Br'!F25/'Tabel 4 F'!F25*100,"-"))</f>
        <v>2.749304498269896</v>
      </c>
      <c r="G25" s="63"/>
      <c r="H25" s="62">
        <f>IF(OR('Tabel 4 F'!H25&lt;5,'Tabel 4 Br'!H25&lt;0.5),"-",IFERROR('Tabel 4 Br'!H25/'Tabel 4 F'!H25*100,"-"))</f>
        <v>3.9647417331812997</v>
      </c>
    </row>
    <row r="26" spans="1:8" ht="15.75" customHeight="1" x14ac:dyDescent="0.2">
      <c r="A26" s="52" t="s">
        <v>40</v>
      </c>
      <c r="B26" s="63">
        <f>IF(OR('Tabel 4 F'!B26&lt;5,'Tabel 4 Br'!B26&lt;0.5),"-",IFERROR('Tabel 4 Br'!B26/'Tabel 4 F'!B26*100,"-"))</f>
        <v>6.1255772442588725</v>
      </c>
      <c r="C26" s="63">
        <f>IF(OR('Tabel 4 F'!C26&lt;5,'Tabel 4 Br'!C26&lt;0.5),"-",IFERROR('Tabel 4 Br'!C26/'Tabel 4 F'!C26*100,"-"))</f>
        <v>1.4474410167282208</v>
      </c>
      <c r="D26" s="63">
        <f>IF(OR('Tabel 4 F'!D26&lt;5,'Tabel 4 Br'!D26&lt;0.5),"-",IFERROR('Tabel 4 Br'!D26/'Tabel 4 F'!D26*100,"-"))</f>
        <v>0.47955099502487564</v>
      </c>
      <c r="E26" s="63">
        <f>IF(OR('Tabel 4 F'!E26&lt;5,'Tabel 4 Br'!E26&lt;0.5),"-",IFERROR('Tabel 4 Br'!E26/'Tabel 4 F'!E26*100,"-"))</f>
        <v>0.42302553191489362</v>
      </c>
      <c r="F26" s="63">
        <f>IF(OR('Tabel 4 F'!F26&lt;5,'Tabel 4 Br'!F26&lt;0.5),"-",IFERROR('Tabel 4 Br'!F26/'Tabel 4 F'!F26*100,"-"))</f>
        <v>0.2668357314148681</v>
      </c>
      <c r="G26" s="63"/>
      <c r="H26" s="63">
        <f>IF(OR('Tabel 4 F'!H26&lt;5,'Tabel 4 Br'!H26&lt;0.5),"-",IFERROR('Tabel 4 Br'!H26/'Tabel 4 F'!H26*100,"-"))</f>
        <v>1.7944147239263804</v>
      </c>
    </row>
    <row r="27" spans="1:8" ht="15.75" customHeight="1" x14ac:dyDescent="0.2">
      <c r="A27" s="50" t="s">
        <v>41</v>
      </c>
      <c r="B27" s="62">
        <f>IF(OR('Tabel 4 F'!B27&lt;5,'Tabel 4 Br'!B27&lt;0.5),"-",IFERROR('Tabel 4 Br'!B27/'Tabel 4 F'!B27*100,"-"))</f>
        <v>5.5366170798898064</v>
      </c>
      <c r="C27" s="62">
        <f>IF(OR('Tabel 4 F'!C27&lt;5,'Tabel 4 Br'!C27&lt;0.5),"-",IFERROR('Tabel 4 Br'!C27/'Tabel 4 F'!C27*100,"-"))</f>
        <v>0.68656288343558292</v>
      </c>
      <c r="D27" s="62">
        <f>IF(OR('Tabel 4 F'!D27&lt;5,'Tabel 4 Br'!D27&lt;0.5),"-",IFERROR('Tabel 4 Br'!D27/'Tabel 4 F'!D27*100,"-"))</f>
        <v>0.22620135746606335</v>
      </c>
      <c r="E27" s="62">
        <f>IF(OR('Tabel 4 F'!E27&lt;5,'Tabel 4 Br'!E27&lt;0.5),"-",IFERROR('Tabel 4 Br'!E27/'Tabel 4 F'!E27*100,"-"))</f>
        <v>0.74049999999999994</v>
      </c>
      <c r="F27" s="62">
        <f>IF(OR('Tabel 4 F'!F27&lt;5,'Tabel 4 Br'!F27&lt;0.5),"-",IFERROR('Tabel 4 Br'!F27/'Tabel 4 F'!F27*100,"-"))</f>
        <v>1.5921813186813187</v>
      </c>
      <c r="G27" s="63"/>
      <c r="H27" s="62">
        <f>IF(OR('Tabel 4 F'!H27&lt;5,'Tabel 4 Br'!H27&lt;0.5),"-",IFERROR('Tabel 4 Br'!H27/'Tabel 4 F'!H27*100,"-"))</f>
        <v>1.5447882816346628</v>
      </c>
    </row>
    <row r="28" spans="1:8" ht="15.75" customHeight="1" x14ac:dyDescent="0.2">
      <c r="A28" s="52" t="s">
        <v>191</v>
      </c>
      <c r="B28" s="63">
        <f>IF(OR('Tabel 4 F'!B28&lt;5,'Tabel 4 Br'!B28&lt;0.5),"-",IFERROR('Tabel 4 Br'!B28/'Tabel 4 F'!B28*100,"-"))</f>
        <v>27.909652173913045</v>
      </c>
      <c r="C28" s="63">
        <f>IF(OR('Tabel 4 F'!C28&lt;5,'Tabel 4 Br'!C28&lt;0.5),"-",IFERROR('Tabel 4 Br'!C28/'Tabel 4 F'!C28*100,"-"))</f>
        <v>8.3372807170966325</v>
      </c>
      <c r="D28" s="63">
        <f>IF(OR('Tabel 4 F'!D28&lt;5,'Tabel 4 Br'!D28&lt;0.5),"-",IFERROR('Tabel 4 Br'!D28/'Tabel 4 F'!D28*100,"-"))</f>
        <v>3.7511462167689165</v>
      </c>
      <c r="E28" s="63">
        <f>IF(OR('Tabel 4 F'!E28&lt;5,'Tabel 4 Br'!E28&lt;0.5),"-",IFERROR('Tabel 4 Br'!E28/'Tabel 4 F'!E28*100,"-"))</f>
        <v>4.153802568218298</v>
      </c>
      <c r="F28" s="63">
        <f>IF(OR('Tabel 4 F'!F28&lt;5,'Tabel 4 Br'!F28&lt;0.5),"-",IFERROR('Tabel 4 Br'!F28/'Tabel 4 F'!F28*100,"-"))</f>
        <v>3.9873685897435895</v>
      </c>
      <c r="G28" s="63"/>
      <c r="H28" s="63">
        <f>IF(OR('Tabel 4 F'!H28&lt;5,'Tabel 4 Br'!H28&lt;0.5),"-",IFERROR('Tabel 4 Br'!H28/'Tabel 4 F'!H28*100,"-"))</f>
        <v>7.906232200410197</v>
      </c>
    </row>
    <row r="29" spans="1:8" ht="15.75" customHeight="1" x14ac:dyDescent="0.2">
      <c r="A29" s="50" t="s">
        <v>43</v>
      </c>
      <c r="B29" s="62">
        <f>IF(OR('Tabel 4 F'!B29&lt;5,'Tabel 4 Br'!B29&lt;0.5),"-",IFERROR('Tabel 4 Br'!B29/'Tabel 4 F'!B29*100,"-"))</f>
        <v>7.5342542372881365</v>
      </c>
      <c r="C29" s="62">
        <f>IF(OR('Tabel 4 F'!C29&lt;5,'Tabel 4 Br'!C29&lt;0.5),"-",IFERROR('Tabel 4 Br'!C29/'Tabel 4 F'!C29*100,"-"))</f>
        <v>1.0546714285714287</v>
      </c>
      <c r="D29" s="62">
        <f>IF(OR('Tabel 4 F'!D29&lt;5,'Tabel 4 Br'!D29&lt;0.5),"-",IFERROR('Tabel 4 Br'!D29/'Tabel 4 F'!D29*100,"-"))</f>
        <v>0.89101984126984135</v>
      </c>
      <c r="E29" s="62" t="str">
        <f>IF(OR('Tabel 4 F'!E29&lt;5,'Tabel 4 Br'!E29&lt;0.5),"-",IFERROR('Tabel 4 Br'!E29/'Tabel 4 F'!E29*100,"-"))</f>
        <v>-</v>
      </c>
      <c r="F29" s="62">
        <f>IF(OR('Tabel 4 F'!F29&lt;5,'Tabel 4 Br'!F29&lt;0.5),"-",IFERROR('Tabel 4 Br'!F29/'Tabel 4 F'!F29*100,"-"))</f>
        <v>0.66319266055045878</v>
      </c>
      <c r="G29" s="63"/>
      <c r="H29" s="62">
        <f>IF(OR('Tabel 4 F'!H29&lt;5,'Tabel 4 Br'!H29&lt;0.5),"-",IFERROR('Tabel 4 Br'!H29/'Tabel 4 F'!H29*100,"-"))</f>
        <v>1.1287538100820635</v>
      </c>
    </row>
    <row r="30" spans="1:8" ht="15.75" customHeight="1" x14ac:dyDescent="0.2">
      <c r="A30" s="52" t="s">
        <v>44</v>
      </c>
      <c r="B30" s="63">
        <f>IF(OR('Tabel 4 F'!B30&lt;5,'Tabel 4 Br'!B30&lt;0.5),"-",IFERROR('Tabel 4 Br'!B30/'Tabel 4 F'!B30*100,"-"))</f>
        <v>19.531826923076924</v>
      </c>
      <c r="C30" s="63">
        <f>IF(OR('Tabel 4 F'!C30&lt;5,'Tabel 4 Br'!C30&lt;0.5),"-",IFERROR('Tabel 4 Br'!C30/'Tabel 4 F'!C30*100,"-"))</f>
        <v>5.7486015936254979</v>
      </c>
      <c r="D30" s="63">
        <f>IF(OR('Tabel 4 F'!D30&lt;5,'Tabel 4 Br'!D30&lt;0.5),"-",IFERROR('Tabel 4 Br'!D30/'Tabel 4 F'!D30*100,"-"))</f>
        <v>3.0772916307161347</v>
      </c>
      <c r="E30" s="63">
        <f>IF(OR('Tabel 4 F'!E30&lt;5,'Tabel 4 Br'!E30&lt;0.5),"-",IFERROR('Tabel 4 Br'!E30/'Tabel 4 F'!E30*100,"-"))</f>
        <v>2.8813516483516484</v>
      </c>
      <c r="F30" s="63">
        <f>IF(OR('Tabel 4 F'!F30&lt;5,'Tabel 4 Br'!F30&lt;0.5),"-",IFERROR('Tabel 4 Br'!F30/'Tabel 4 F'!F30*100,"-"))</f>
        <v>2.4017520259319287</v>
      </c>
      <c r="G30" s="63"/>
      <c r="H30" s="63">
        <f>IF(OR('Tabel 4 F'!H30&lt;5,'Tabel 4 Br'!H30&lt;0.5),"-",IFERROR('Tabel 4 Br'!H30/'Tabel 4 F'!H30*100,"-"))</f>
        <v>3.9600618120237083</v>
      </c>
    </row>
    <row r="31" spans="1:8" ht="15.75" customHeight="1" x14ac:dyDescent="0.2">
      <c r="A31" s="50" t="s">
        <v>45</v>
      </c>
      <c r="B31" s="62">
        <f>IF(OR('Tabel 4 F'!B31&lt;5,'Tabel 4 Br'!B31&lt;0.5),"-",IFERROR('Tabel 4 Br'!B31/'Tabel 4 F'!B31*100,"-"))</f>
        <v>12.297555555555556</v>
      </c>
      <c r="C31" s="62">
        <f>IF(OR('Tabel 4 F'!C31&lt;5,'Tabel 4 Br'!C31&lt;0.5),"-",IFERROR('Tabel 4 Br'!C31/'Tabel 4 F'!C31*100,"-"))</f>
        <v>4.0971705426356593</v>
      </c>
      <c r="D31" s="62">
        <f>IF(OR('Tabel 4 F'!D31&lt;5,'Tabel 4 Br'!D31&lt;0.5),"-",IFERROR('Tabel 4 Br'!D31/'Tabel 4 F'!D31*100,"-"))</f>
        <v>0.88436815920398004</v>
      </c>
      <c r="E31" s="62">
        <f>IF(OR('Tabel 4 F'!E31&lt;5,'Tabel 4 Br'!E31&lt;0.5),"-",IFERROR('Tabel 4 Br'!E31/'Tabel 4 F'!E31*100,"-"))</f>
        <v>1.9356335078534033</v>
      </c>
      <c r="F31" s="62">
        <f>IF(OR('Tabel 4 F'!F31&lt;5,'Tabel 4 Br'!F31&lt;0.5),"-",IFERROR('Tabel 4 Br'!F31/'Tabel 4 F'!F31*100,"-"))</f>
        <v>1.8870043103448273</v>
      </c>
      <c r="G31" s="63"/>
      <c r="H31" s="62">
        <f>IF(OR('Tabel 4 F'!H31&lt;5,'Tabel 4 Br'!H31&lt;0.5),"-",IFERROR('Tabel 4 Br'!H31/'Tabel 4 F'!H31*100,"-"))</f>
        <v>2.187989604989605</v>
      </c>
    </row>
    <row r="32" spans="1:8" ht="15.75" customHeight="1" x14ac:dyDescent="0.2">
      <c r="A32" s="52" t="s">
        <v>46</v>
      </c>
      <c r="B32" s="63">
        <f>IF(OR('Tabel 4 F'!B32&lt;5,'Tabel 4 Br'!B32&lt;0.5),"-",IFERROR('Tabel 4 Br'!B32/'Tabel 4 F'!B32*100,"-"))</f>
        <v>20.993904761904762</v>
      </c>
      <c r="C32" s="63">
        <f>IF(OR('Tabel 4 F'!C32&lt;5,'Tabel 4 Br'!C32&lt;0.5),"-",IFERROR('Tabel 4 Br'!C32/'Tabel 4 F'!C32*100,"-"))</f>
        <v>5.007204620462046</v>
      </c>
      <c r="D32" s="63">
        <f>IF(OR('Tabel 4 F'!D32&lt;5,'Tabel 4 Br'!D32&lt;0.5),"-",IFERROR('Tabel 4 Br'!D32/'Tabel 4 F'!D32*100,"-"))</f>
        <v>1.759802426343154</v>
      </c>
      <c r="E32" s="63">
        <f>IF(OR('Tabel 4 F'!E32&lt;5,'Tabel 4 Br'!E32&lt;0.5),"-",IFERROR('Tabel 4 Br'!E32/'Tabel 4 F'!E32*100,"-"))</f>
        <v>2.6932811980033282</v>
      </c>
      <c r="F32" s="63">
        <f>IF(OR('Tabel 4 F'!F32&lt;5,'Tabel 4 Br'!F32&lt;0.5),"-",IFERROR('Tabel 4 Br'!F32/'Tabel 4 F'!F32*100,"-"))</f>
        <v>1.0187316017316019</v>
      </c>
      <c r="G32" s="63"/>
      <c r="H32" s="63">
        <f>IF(OR('Tabel 4 F'!H32&lt;5,'Tabel 4 Br'!H32&lt;0.5),"-",IFERROR('Tabel 4 Br'!H32/'Tabel 4 F'!H32*100,"-"))</f>
        <v>3.0036043329532496</v>
      </c>
    </row>
    <row r="33" spans="1:15" ht="15.75" customHeight="1" x14ac:dyDescent="0.2">
      <c r="A33" s="50" t="s">
        <v>47</v>
      </c>
      <c r="B33" s="62">
        <f>IF(OR('Tabel 4 F'!B33&lt;5,'Tabel 4 Br'!B33&lt;0.5),"-",IFERROR('Tabel 4 Br'!B33/'Tabel 4 F'!B33*100,"-"))</f>
        <v>19.711662251655628</v>
      </c>
      <c r="C33" s="62">
        <f>IF(OR('Tabel 4 F'!C33&lt;5,'Tabel 4 Br'!C33&lt;0.5),"-",IFERROR('Tabel 4 Br'!C33/'Tabel 4 F'!C33*100,"-"))</f>
        <v>5.103632139056403</v>
      </c>
      <c r="D33" s="62">
        <f>IF(OR('Tabel 4 F'!D33&lt;5,'Tabel 4 Br'!D33&lt;0.5),"-",IFERROR('Tabel 4 Br'!D33/'Tabel 4 F'!D33*100,"-"))</f>
        <v>1.6654038461538463</v>
      </c>
      <c r="E33" s="62">
        <f>IF(OR('Tabel 4 F'!E33&lt;5,'Tabel 4 Br'!E33&lt;0.5),"-",IFERROR('Tabel 4 Br'!E33/'Tabel 4 F'!E33*100,"-"))</f>
        <v>1.6142396313364056</v>
      </c>
      <c r="F33" s="62">
        <f>IF(OR('Tabel 4 F'!F33&lt;5,'Tabel 4 Br'!F33&lt;0.5),"-",IFERROR('Tabel 4 Br'!F33/'Tabel 4 F'!F33*100,"-"))</f>
        <v>2.1376254901960783</v>
      </c>
      <c r="G33" s="63"/>
      <c r="H33" s="62">
        <f>IF(OR('Tabel 4 F'!H33&lt;5,'Tabel 4 Br'!H33&lt;0.5),"-",IFERROR('Tabel 4 Br'!H33/'Tabel 4 F'!H33*100,"-"))</f>
        <v>6.3650918987341765</v>
      </c>
    </row>
    <row r="34" spans="1:15" ht="15.75" customHeight="1" x14ac:dyDescent="0.2">
      <c r="A34" s="52" t="s">
        <v>48</v>
      </c>
      <c r="B34" s="63">
        <f>IF(OR('Tabel 4 F'!B34&lt;5,'Tabel 4 Br'!B34&lt;0.5),"-",IFERROR('Tabel 4 Br'!B34/'Tabel 4 F'!B34*100,"-"))</f>
        <v>5.395903155603917</v>
      </c>
      <c r="C34" s="63">
        <f>IF(OR('Tabel 4 F'!C34&lt;5,'Tabel 4 Br'!C34&lt;0.5),"-",IFERROR('Tabel 4 Br'!C34/'Tabel 4 F'!C34*100,"-"))</f>
        <v>1.6284160401002505</v>
      </c>
      <c r="D34" s="63">
        <f>IF(OR('Tabel 4 F'!D34&lt;5,'Tabel 4 Br'!D34&lt;0.5),"-",IFERROR('Tabel 4 Br'!D34/'Tabel 4 F'!D34*100,"-"))</f>
        <v>1.5334946926684769</v>
      </c>
      <c r="E34" s="63">
        <f>IF(OR('Tabel 4 F'!E34&lt;5,'Tabel 4 Br'!E34&lt;0.5),"-",IFERROR('Tabel 4 Br'!E34/'Tabel 4 F'!E34*100,"-"))</f>
        <v>1.5104502148997134</v>
      </c>
      <c r="F34" s="63">
        <f>IF(OR('Tabel 4 F'!F34&lt;5,'Tabel 4 Br'!F34&lt;0.5),"-",IFERROR('Tabel 4 Br'!F34/'Tabel 4 F'!F34*100,"-"))</f>
        <v>2.1160896103896105</v>
      </c>
      <c r="G34" s="63"/>
      <c r="H34" s="63">
        <f>IF(OR('Tabel 4 F'!H34&lt;5,'Tabel 4 Br'!H34&lt;0.5),"-",IFERROR('Tabel 4 Br'!H34/'Tabel 4 F'!H34*100,"-"))</f>
        <v>2.2913388309803402</v>
      </c>
    </row>
    <row r="35" spans="1:15" ht="15.75" customHeight="1" x14ac:dyDescent="0.2">
      <c r="A35" s="50" t="s">
        <v>49</v>
      </c>
      <c r="B35" s="62">
        <f>IF(OR('Tabel 4 F'!B35&lt;5,'Tabel 4 Br'!B35&lt;0.5),"-",IFERROR('Tabel 4 Br'!B35/'Tabel 4 F'!B35*100,"-"))</f>
        <v>6.5969028290282905</v>
      </c>
      <c r="C35" s="62">
        <f>IF(OR('Tabel 4 F'!C35&lt;5,'Tabel 4 Br'!C35&lt;0.5),"-",IFERROR('Tabel 4 Br'!C35/'Tabel 4 F'!C35*100,"-"))</f>
        <v>1.5531301100628929</v>
      </c>
      <c r="D35" s="62">
        <f>IF(OR('Tabel 4 F'!D35&lt;5,'Tabel 4 Br'!D35&lt;0.5),"-",IFERROR('Tabel 4 Br'!D35/'Tabel 4 F'!D35*100,"-"))</f>
        <v>0.99183799342105261</v>
      </c>
      <c r="E35" s="62">
        <f>IF(OR('Tabel 4 F'!E35&lt;5,'Tabel 4 Br'!E35&lt;0.5),"-",IFERROR('Tabel 4 Br'!E35/'Tabel 4 F'!E35*100,"-"))</f>
        <v>1.6609240317775571</v>
      </c>
      <c r="F35" s="62">
        <f>IF(OR('Tabel 4 F'!F35&lt;5,'Tabel 4 Br'!F35&lt;0.5),"-",IFERROR('Tabel 4 Br'!F35/'Tabel 4 F'!F35*100,"-"))</f>
        <v>5.0629339207048458</v>
      </c>
      <c r="G35" s="63"/>
      <c r="H35" s="62">
        <f>IF(OR('Tabel 4 F'!H35&lt;5,'Tabel 4 Br'!H35&lt;0.5),"-",IFERROR('Tabel 4 Br'!H35/'Tabel 4 F'!H35*100,"-"))</f>
        <v>2.5064553472987869</v>
      </c>
    </row>
    <row r="36" spans="1:15" ht="15.75" customHeight="1" x14ac:dyDescent="0.2">
      <c r="A36" s="52" t="s">
        <v>50</v>
      </c>
      <c r="B36" s="63">
        <f>IF(OR('Tabel 4 F'!B36&lt;5,'Tabel 4 Br'!B36&lt;0.5),"-",IFERROR('Tabel 4 Br'!B36/'Tabel 4 F'!B36*100,"-"))</f>
        <v>17.592720963855424</v>
      </c>
      <c r="C36" s="63">
        <f>IF(OR('Tabel 4 F'!C36&lt;5,'Tabel 4 Br'!C36&lt;0.5),"-",IFERROR('Tabel 4 Br'!C36/'Tabel 4 F'!C36*100,"-"))</f>
        <v>4.9703027652370206</v>
      </c>
      <c r="D36" s="63">
        <f>IF(OR('Tabel 4 F'!D36&lt;5,'Tabel 4 Br'!D36&lt;0.5),"-",IFERROR('Tabel 4 Br'!D36/'Tabel 4 F'!D36*100,"-"))</f>
        <v>2.5626327526132404</v>
      </c>
      <c r="E36" s="63">
        <f>IF(OR('Tabel 4 F'!E36&lt;5,'Tabel 4 Br'!E36&lt;0.5),"-",IFERROR('Tabel 4 Br'!E36/'Tabel 4 F'!E36*100,"-"))</f>
        <v>3.1505713050993949</v>
      </c>
      <c r="F36" s="63">
        <f>IF(OR('Tabel 4 F'!F36&lt;5,'Tabel 4 Br'!F36&lt;0.5),"-",IFERROR('Tabel 4 Br'!F36/'Tabel 4 F'!F36*100,"-"))</f>
        <v>3.0780637450199202</v>
      </c>
      <c r="G36" s="63"/>
      <c r="H36" s="63">
        <f>IF(OR('Tabel 4 F'!H36&lt;5,'Tabel 4 Br'!H36&lt;0.5),"-",IFERROR('Tabel 4 Br'!H36/'Tabel 4 F'!H36*100,"-"))</f>
        <v>6.0155974179748686</v>
      </c>
    </row>
    <row r="37" spans="1:15" ht="15.75" customHeight="1" x14ac:dyDescent="0.2">
      <c r="A37" s="50" t="s">
        <v>51</v>
      </c>
      <c r="B37" s="62">
        <f>IF(OR('Tabel 4 F'!B37&lt;5,'Tabel 4 Br'!B37&lt;0.5),"-",IFERROR('Tabel 4 Br'!B37/'Tabel 4 F'!B37*100,"-"))</f>
        <v>10.992792280789407</v>
      </c>
      <c r="C37" s="62">
        <f>IF(OR('Tabel 4 F'!C37&lt;5,'Tabel 4 Br'!C37&lt;0.5),"-",IFERROR('Tabel 4 Br'!C37/'Tabel 4 F'!C37*100,"-"))</f>
        <v>3.3439823938452435</v>
      </c>
      <c r="D37" s="62">
        <f>IF(OR('Tabel 4 F'!D37&lt;5,'Tabel 4 Br'!D37&lt;0.5),"-",IFERROR('Tabel 4 Br'!D37/'Tabel 4 F'!D37*100,"-"))</f>
        <v>2.5842195397963033</v>
      </c>
      <c r="E37" s="62">
        <f>IF(OR('Tabel 4 F'!E37&lt;5,'Tabel 4 Br'!E37&lt;0.5),"-",IFERROR('Tabel 4 Br'!E37/'Tabel 4 F'!E37*100,"-"))</f>
        <v>3.0822241310427492</v>
      </c>
      <c r="F37" s="62">
        <f>IF(OR('Tabel 4 F'!F37&lt;5,'Tabel 4 Br'!F37&lt;0.5),"-",IFERROR('Tabel 4 Br'!F37/'Tabel 4 F'!F37*100,"-"))</f>
        <v>4.6824105754276824</v>
      </c>
      <c r="G37" s="63"/>
      <c r="H37" s="62">
        <f>IF(OR('Tabel 4 F'!H37&lt;5,'Tabel 4 Br'!H37&lt;0.5),"-",IFERROR('Tabel 4 Br'!H37/'Tabel 4 F'!H37*100,"-"))</f>
        <v>4.9024924841997377</v>
      </c>
    </row>
    <row r="38" spans="1:15" ht="15.75" customHeight="1" x14ac:dyDescent="0.2">
      <c r="A38" s="52" t="s">
        <v>52</v>
      </c>
      <c r="B38" s="63">
        <f>IF(OR('Tabel 4 F'!B38&lt;5,'Tabel 4 Br'!B38&lt;0.5),"-",IFERROR('Tabel 4 Br'!B38/'Tabel 4 F'!B38*100,"-"))</f>
        <v>15.262730800323363</v>
      </c>
      <c r="C38" s="63">
        <f>IF(OR('Tabel 4 F'!C38&lt;5,'Tabel 4 Br'!C38&lt;0.5),"-",IFERROR('Tabel 4 Br'!C38/'Tabel 4 F'!C38*100,"-"))</f>
        <v>5.8152855711422839</v>
      </c>
      <c r="D38" s="63">
        <f>IF(OR('Tabel 4 F'!D38&lt;5,'Tabel 4 Br'!D38&lt;0.5),"-",IFERROR('Tabel 4 Br'!D38/'Tabel 4 F'!D38*100,"-"))</f>
        <v>1.3642123758594347</v>
      </c>
      <c r="E38" s="63">
        <f>IF(OR('Tabel 4 F'!E38&lt;5,'Tabel 4 Br'!E38&lt;0.5),"-",IFERROR('Tabel 4 Br'!E38/'Tabel 4 F'!E38*100,"-"))</f>
        <v>3.61078955954323</v>
      </c>
      <c r="F38" s="63">
        <f>IF(OR('Tabel 4 F'!F38&lt;5,'Tabel 4 Br'!F38&lt;0.5),"-",IFERROR('Tabel 4 Br'!F38/'Tabel 4 F'!F38*100,"-"))</f>
        <v>4.5183753026634372</v>
      </c>
      <c r="G38" s="63"/>
      <c r="H38" s="63">
        <f>IF(OR('Tabel 4 F'!H38&lt;5,'Tabel 4 Br'!H38&lt;0.5),"-",IFERROR('Tabel 4 Br'!H38/'Tabel 4 F'!H38*100,"-"))</f>
        <v>6.0344613526570052</v>
      </c>
    </row>
    <row r="39" spans="1:15" ht="15.75" customHeight="1" x14ac:dyDescent="0.2">
      <c r="A39" s="50" t="s">
        <v>53</v>
      </c>
      <c r="B39" s="62">
        <f>IF(OR('Tabel 4 F'!B39&lt;5,'Tabel 4 Br'!B39&lt;0.5),"-",IFERROR('Tabel 4 Br'!B39/'Tabel 4 F'!B39*100,"-"))</f>
        <v>20.652686311787072</v>
      </c>
      <c r="C39" s="62">
        <f>IF(OR('Tabel 4 F'!C39&lt;5,'Tabel 4 Br'!C39&lt;0.5),"-",IFERROR('Tabel 4 Br'!C39/'Tabel 4 F'!C39*100,"-"))</f>
        <v>8.085903114186852</v>
      </c>
      <c r="D39" s="62">
        <f>IF(OR('Tabel 4 F'!D39&lt;5,'Tabel 4 Br'!D39&lt;0.5),"-",IFERROR('Tabel 4 Br'!D39/'Tabel 4 F'!D39*100,"-"))</f>
        <v>1.1617846309403439</v>
      </c>
      <c r="E39" s="62">
        <f>IF(OR('Tabel 4 F'!E39&lt;5,'Tabel 4 Br'!E39&lt;0.5),"-",IFERROR('Tabel 4 Br'!E39/'Tabel 4 F'!E39*100,"-"))</f>
        <v>3.2307335164835167</v>
      </c>
      <c r="F39" s="62">
        <f>IF(OR('Tabel 4 F'!F39&lt;5,'Tabel 4 Br'!F39&lt;0.5),"-",IFERROR('Tabel 4 Br'!F39/'Tabel 4 F'!F39*100,"-"))</f>
        <v>4.3642253756260434</v>
      </c>
      <c r="G39" s="63"/>
      <c r="H39" s="62">
        <f>IF(OR('Tabel 4 F'!H39&lt;5,'Tabel 4 Br'!H39&lt;0.5),"-",IFERROR('Tabel 4 Br'!H39/'Tabel 4 F'!H39*100,"-"))</f>
        <v>7.2048460672048051</v>
      </c>
    </row>
    <row r="40" spans="1:15" ht="15.75" customHeight="1" x14ac:dyDescent="0.2">
      <c r="A40" s="52" t="s">
        <v>54</v>
      </c>
      <c r="B40" s="63">
        <f>IF(OR('Tabel 4 F'!B40&lt;5,'Tabel 4 Br'!B40&lt;0.5),"-",IFERROR('Tabel 4 Br'!B40/'Tabel 4 F'!B40*100,"-"))</f>
        <v>17.365992667277727</v>
      </c>
      <c r="C40" s="63">
        <f>IF(OR('Tabel 4 F'!C40&lt;5,'Tabel 4 Br'!C40&lt;0.5),"-",IFERROR('Tabel 4 Br'!C40/'Tabel 4 F'!C40*100,"-"))</f>
        <v>6.6986708203530627</v>
      </c>
      <c r="D40" s="63">
        <f>IF(OR('Tabel 4 F'!D40&lt;5,'Tabel 4 Br'!D40&lt;0.5),"-",IFERROR('Tabel 4 Br'!D40/'Tabel 4 F'!D40*100,"-"))</f>
        <v>3.5399297140087249</v>
      </c>
      <c r="E40" s="63">
        <f>IF(OR('Tabel 4 F'!E40&lt;5,'Tabel 4 Br'!E40&lt;0.5),"-",IFERROR('Tabel 4 Br'!E40/'Tabel 4 F'!E40*100,"-"))</f>
        <v>3.9393807890222989</v>
      </c>
      <c r="F40" s="63">
        <f>IF(OR('Tabel 4 F'!F40&lt;5,'Tabel 4 Br'!F40&lt;0.5),"-",IFERROR('Tabel 4 Br'!F40/'Tabel 4 F'!F40*100,"-"))</f>
        <v>4.5360984848484849</v>
      </c>
      <c r="G40" s="63"/>
      <c r="H40" s="63">
        <f>IF(OR('Tabel 4 F'!H40&lt;5,'Tabel 4 Br'!H40&lt;0.5),"-",IFERROR('Tabel 4 Br'!H40/'Tabel 4 F'!H40*100,"-"))</f>
        <v>6.5475517425557479</v>
      </c>
    </row>
    <row r="41" spans="1:15" ht="15.75" customHeight="1" x14ac:dyDescent="0.2">
      <c r="A41" s="50" t="s">
        <v>55</v>
      </c>
      <c r="B41" s="62">
        <f>IF(OR('Tabel 4 F'!B41&lt;5,'Tabel 4 Br'!B41&lt;0.5),"-",IFERROR('Tabel 4 Br'!B41/'Tabel 4 F'!B41*100,"-"))</f>
        <v>16.49683950617284</v>
      </c>
      <c r="C41" s="62">
        <f>IF(OR('Tabel 4 F'!C41&lt;5,'Tabel 4 Br'!C41&lt;0.5),"-",IFERROR('Tabel 4 Br'!C41/'Tabel 4 F'!C41*100,"-"))</f>
        <v>5.7038416785884598</v>
      </c>
      <c r="D41" s="62">
        <f>IF(OR('Tabel 4 F'!D41&lt;5,'Tabel 4 Br'!D41&lt;0.5),"-",IFERROR('Tabel 4 Br'!D41/'Tabel 4 F'!D41*100,"-"))</f>
        <v>2.6661601272534465</v>
      </c>
      <c r="E41" s="62">
        <f>IF(OR('Tabel 4 F'!E41&lt;5,'Tabel 4 Br'!E41&lt;0.5),"-",IFERROR('Tabel 4 Br'!E41/'Tabel 4 F'!E41*100,"-"))</f>
        <v>7.1097099999999998</v>
      </c>
      <c r="F41" s="62">
        <f>IF(OR('Tabel 4 F'!F41&lt;5,'Tabel 4 Br'!F41&lt;0.5),"-",IFERROR('Tabel 4 Br'!F41/'Tabel 4 F'!F41*100,"-"))</f>
        <v>37.823</v>
      </c>
      <c r="G41" s="63"/>
      <c r="H41" s="62">
        <f>IF(OR('Tabel 4 F'!H41&lt;5,'Tabel 4 Br'!H41&lt;0.5),"-",IFERROR('Tabel 4 Br'!H41/'Tabel 4 F'!H41*100,"-"))</f>
        <v>8.1712049461873146</v>
      </c>
    </row>
    <row r="42" spans="1:15" ht="15.75" customHeight="1" x14ac:dyDescent="0.2">
      <c r="A42" s="52" t="s">
        <v>56</v>
      </c>
      <c r="B42" s="63">
        <f>IF(OR('Tabel 4 F'!B42&lt;5,'Tabel 4 Br'!B42&lt;0.5),"-",IFERROR('Tabel 4 Br'!B42/'Tabel 4 F'!B42*100,"-"))</f>
        <v>13.989809954751131</v>
      </c>
      <c r="C42" s="63">
        <f>IF(OR('Tabel 4 F'!C42&lt;5,'Tabel 4 Br'!C42&lt;0.5),"-",IFERROR('Tabel 4 Br'!C42/'Tabel 4 F'!C42*100,"-"))</f>
        <v>4.5527604456824511</v>
      </c>
      <c r="D42" s="63">
        <f>IF(OR('Tabel 4 F'!D42&lt;5,'Tabel 4 Br'!D42&lt;0.5),"-",IFERROR('Tabel 4 Br'!D42/'Tabel 4 F'!D42*100,"-"))</f>
        <v>3.3901891191709845</v>
      </c>
      <c r="E42" s="63">
        <f>IF(OR('Tabel 4 F'!E42&lt;5,'Tabel 4 Br'!E42&lt;0.5),"-",IFERROR('Tabel 4 Br'!E42/'Tabel 4 F'!E42*100,"-"))</f>
        <v>3.5344663865546218</v>
      </c>
      <c r="F42" s="63">
        <f>IF(OR('Tabel 4 F'!F42&lt;5,'Tabel 4 Br'!F42&lt;0.5),"-",IFERROR('Tabel 4 Br'!F42/'Tabel 4 F'!F42*100,"-"))</f>
        <v>9.3732499999999987</v>
      </c>
      <c r="G42" s="63"/>
      <c r="H42" s="63">
        <f>IF(OR('Tabel 4 F'!H42&lt;5,'Tabel 4 Br'!H42&lt;0.5),"-",IFERROR('Tabel 4 Br'!H42/'Tabel 4 F'!H42*100,"-"))</f>
        <v>5.8057839805825235</v>
      </c>
    </row>
    <row r="43" spans="1:15" ht="15.75" customHeight="1" x14ac:dyDescent="0.2">
      <c r="A43" s="50" t="s">
        <v>57</v>
      </c>
      <c r="B43" s="62">
        <f>IF(OR('Tabel 4 F'!B43&lt;5,'Tabel 4 Br'!B43&lt;0.5),"-",IFERROR('Tabel 4 Br'!B43/'Tabel 4 F'!B43*100,"-"))</f>
        <v>17.855660596026489</v>
      </c>
      <c r="C43" s="62">
        <f>IF(OR('Tabel 4 F'!C43&lt;5,'Tabel 4 Br'!C43&lt;0.5),"-",IFERROR('Tabel 4 Br'!C43/'Tabel 4 F'!C43*100,"-"))</f>
        <v>9.8307742782152232</v>
      </c>
      <c r="D43" s="62">
        <f>IF(OR('Tabel 4 F'!D43&lt;5,'Tabel 4 Br'!D43&lt;0.5),"-",IFERROR('Tabel 4 Br'!D43/'Tabel 4 F'!D43*100,"-"))</f>
        <v>5.6545997719498287</v>
      </c>
      <c r="E43" s="62">
        <f>IF(OR('Tabel 4 F'!E43&lt;5,'Tabel 4 Br'!E43&lt;0.5),"-",IFERROR('Tabel 4 Br'!E43/'Tabel 4 F'!E43*100,"-"))</f>
        <v>5.2594656250000007</v>
      </c>
      <c r="F43" s="62">
        <f>IF(OR('Tabel 4 F'!F43&lt;5,'Tabel 4 Br'!F43&lt;0.5),"-",IFERROR('Tabel 4 Br'!F43/'Tabel 4 F'!F43*100,"-"))</f>
        <v>10.387319018404908</v>
      </c>
      <c r="G43" s="63"/>
      <c r="H43" s="62">
        <f>IF(OR('Tabel 4 F'!H43&lt;5,'Tabel 4 Br'!H43&lt;0.5),"-",IFERROR('Tabel 4 Br'!H43/'Tabel 4 F'!H43*100,"-"))</f>
        <v>10.706565205479452</v>
      </c>
    </row>
    <row r="44" spans="1:15" ht="15.75" customHeight="1" x14ac:dyDescent="0.2">
      <c r="A44" s="52" t="s">
        <v>58</v>
      </c>
      <c r="B44" s="63">
        <f>IF(OR('Tabel 4 F'!B44&lt;5,'Tabel 4 Br'!B44&lt;0.5),"-",IFERROR('Tabel 4 Br'!B44/'Tabel 4 F'!B44*100,"-"))</f>
        <v>15.541492289442468</v>
      </c>
      <c r="C44" s="63">
        <f>IF(OR('Tabel 4 F'!C44&lt;5,'Tabel 4 Br'!C44&lt;0.5),"-",IFERROR('Tabel 4 Br'!C44/'Tabel 4 F'!C44*100,"-"))</f>
        <v>4.8678433476394849</v>
      </c>
      <c r="D44" s="63">
        <f>IF(OR('Tabel 4 F'!D44&lt;5,'Tabel 4 Br'!D44&lt;0.5),"-",IFERROR('Tabel 4 Br'!D44/'Tabel 4 F'!D44*100,"-"))</f>
        <v>2.1770576441102758</v>
      </c>
      <c r="E44" s="63">
        <f>IF(OR('Tabel 4 F'!E44&lt;5,'Tabel 4 Br'!E44&lt;0.5),"-",IFERROR('Tabel 4 Br'!E44/'Tabel 4 F'!E44*100,"-"))</f>
        <v>4.8862763819095472</v>
      </c>
      <c r="F44" s="63" t="str">
        <f>IF(OR('Tabel 4 F'!F44&lt;5,'Tabel 4 Br'!F44&lt;0.5),"-",IFERROR('Tabel 4 Br'!F44/'Tabel 4 F'!F44*100,"-"))</f>
        <v>-</v>
      </c>
      <c r="G44" s="63"/>
      <c r="H44" s="63">
        <f>IF(OR('Tabel 4 F'!H44&lt;5,'Tabel 4 Br'!H44&lt;0.5),"-",IFERROR('Tabel 4 Br'!H44/'Tabel 4 F'!H44*100,"-"))</f>
        <v>8.1028797836938455</v>
      </c>
    </row>
    <row r="45" spans="1:15" ht="15.75" customHeight="1" x14ac:dyDescent="0.2">
      <c r="A45" s="50" t="s">
        <v>59</v>
      </c>
      <c r="B45" s="62">
        <f>IF(OR('Tabel 4 F'!B45&lt;5,'Tabel 4 Br'!B45&lt;0.5),"-",IFERROR('Tabel 4 Br'!B45/'Tabel 4 F'!B45*100,"-"))</f>
        <v>14.991839217191098</v>
      </c>
      <c r="C45" s="62">
        <f>IF(OR('Tabel 4 F'!C45&lt;5,'Tabel 4 Br'!C45&lt;0.5),"-",IFERROR('Tabel 4 Br'!C45/'Tabel 4 F'!C45*100,"-"))</f>
        <v>5.0505302887844188</v>
      </c>
      <c r="D45" s="62">
        <f>IF(OR('Tabel 4 F'!D45&lt;5,'Tabel 4 Br'!D45&lt;0.5),"-",IFERROR('Tabel 4 Br'!D45/'Tabel 4 F'!D45*100,"-"))</f>
        <v>3.6595902421778326</v>
      </c>
      <c r="E45" s="62">
        <f>IF(OR('Tabel 4 F'!E45&lt;5,'Tabel 4 Br'!E45&lt;0.5),"-",IFERROR('Tabel 4 Br'!E45/'Tabel 4 F'!E45*100,"-"))</f>
        <v>4.8403022828653901</v>
      </c>
      <c r="F45" s="62">
        <f>IF(OR('Tabel 4 F'!F45&lt;5,'Tabel 4 Br'!F45&lt;0.5),"-",IFERROR('Tabel 4 Br'!F45/'Tabel 4 F'!F45*100,"-"))</f>
        <v>5.5412222887956863</v>
      </c>
      <c r="G45" s="63"/>
      <c r="H45" s="62">
        <f>IF(OR('Tabel 4 F'!H45&lt;5,'Tabel 4 Br'!H45&lt;0.5),"-",IFERROR('Tabel 4 Br'!H45/'Tabel 4 F'!H45*100,"-"))</f>
        <v>5.902724419482726</v>
      </c>
    </row>
    <row r="46" spans="1:15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5" ht="15.75" customHeight="1" x14ac:dyDescent="0.2">
      <c r="A47" s="53" t="s">
        <v>20</v>
      </c>
      <c r="B47" s="114">
        <f>IF(OR('Tabel 4 F'!B47&lt;5,'Tabel 4 Br'!B47&lt;0.5),"-",IFERROR('Tabel 4 Br'!B47/'Tabel 4 F'!B47*100,"-"))</f>
        <v>15.118565676374104</v>
      </c>
      <c r="C47" s="114">
        <f>IF(OR('Tabel 4 F'!C47&lt;5,'Tabel 4 Br'!C47&lt;0.5),"-",IFERROR('Tabel 4 Br'!C47/'Tabel 4 F'!C47*100,"-"))</f>
        <v>4.8678639098025283</v>
      </c>
      <c r="D47" s="114">
        <f>IF(OR('Tabel 4 F'!D47&lt;5,'Tabel 4 Br'!D47&lt;0.5),"-",IFERROR('Tabel 4 Br'!D47/'Tabel 4 F'!D47*100,"-"))</f>
        <v>2.4362872588727944</v>
      </c>
      <c r="E47" s="114">
        <f>IF(OR('Tabel 4 F'!E47&lt;5,'Tabel 4 Br'!E47&lt;0.5),"-",IFERROR('Tabel 4 Br'!E47/'Tabel 4 F'!E47*100,"-"))</f>
        <v>2.6657926235874019</v>
      </c>
      <c r="F47" s="114">
        <f>IF(OR('Tabel 4 F'!F47&lt;5,'Tabel 4 Br'!F47&lt;0.5),"-",IFERROR('Tabel 4 Br'!F47/'Tabel 4 F'!F47*100,"-"))</f>
        <v>3.4260418256603398</v>
      </c>
      <c r="G47" s="115"/>
      <c r="H47" s="114">
        <f>IF(OR('Tabel 4 F'!H47&lt;5,'Tabel 4 Br'!H47&lt;0.5),"-",IFERROR('Tabel 4 Br'!H47/'Tabel 4 F'!H47*100,"-"))</f>
        <v>5.4058097661387148</v>
      </c>
      <c r="I47" s="55"/>
      <c r="J47" s="55"/>
      <c r="K47" s="55"/>
      <c r="L47" s="55"/>
      <c r="M47" s="55"/>
      <c r="N47" s="55"/>
      <c r="O47" s="55"/>
    </row>
    <row r="48" spans="1:15" ht="15.75" customHeight="1" x14ac:dyDescent="0.2">
      <c r="B48" s="64"/>
      <c r="C48" s="64"/>
      <c r="D48" s="64"/>
      <c r="E48" s="64"/>
      <c r="F48" s="64"/>
      <c r="G48" s="109"/>
      <c r="H48" s="64"/>
    </row>
    <row r="49" spans="1:21" ht="15.75" customHeight="1" x14ac:dyDescent="0.2">
      <c r="A49" s="35" t="s">
        <v>60</v>
      </c>
      <c r="B49" s="62">
        <f>IF(OR('Tabel 4 F'!B49&lt;5,'Tabel 4 Br'!B49&lt;0.5),"-",IFERROR('Tabel 4 Br'!B49/'Tabel 4 F'!B49*100,"-"))</f>
        <v>11.131993508146639</v>
      </c>
      <c r="C49" s="62">
        <f>IF(OR('Tabel 4 F'!C49&lt;5,'Tabel 4 Br'!C49&lt;0.5),"-",IFERROR('Tabel 4 Br'!C49/'Tabel 4 F'!C49*100,"-"))</f>
        <v>2.1375612045842476</v>
      </c>
      <c r="D49" s="62">
        <f>IF(OR('Tabel 4 F'!D49&lt;5,'Tabel 4 Br'!D49&lt;0.5),"-",IFERROR('Tabel 4 Br'!D49/'Tabel 4 F'!D49*100,"-"))</f>
        <v>1.227018295534253</v>
      </c>
      <c r="E49" s="62">
        <f>IF(OR('Tabel 4 F'!E49&lt;5,'Tabel 4 Br'!E49&lt;0.5),"-",IFERROR('Tabel 4 Br'!E49/'Tabel 4 F'!E49*100,"-"))</f>
        <v>1.6579892513978611</v>
      </c>
      <c r="F49" s="62">
        <f>IF(OR('Tabel 4 F'!F49&lt;5,'Tabel 4 Br'!F49&lt;0.5),"-",IFERROR('Tabel 4 Br'!F49/'Tabel 4 F'!F49*100,"-"))</f>
        <v>2.6073801571709234</v>
      </c>
      <c r="G49" s="63"/>
      <c r="H49" s="62">
        <f>IF(OR('Tabel 4 F'!H49&lt;5,'Tabel 4 Br'!H49&lt;0.5),"-",IFERROR('Tabel 4 Br'!H49/'Tabel 4 F'!H49*100,"-"))</f>
        <v>2.887262581112533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Br'!B50&lt;0.5),"-",IFERROR('Tabel 4 Br'!B50/'Tabel 4 F'!B50*100,"-"))</f>
        <v>23.464213010938401</v>
      </c>
      <c r="C50" s="63">
        <f>IF(OR('Tabel 4 F'!C50&lt;5,'Tabel 4 Br'!C50&lt;0.5),"-",IFERROR('Tabel 4 Br'!C50/'Tabel 4 F'!C50*100,"-"))</f>
        <v>8.6828410433780085</v>
      </c>
      <c r="D50" s="63">
        <f>IF(OR('Tabel 4 F'!D50&lt;5,'Tabel 4 Br'!D50&lt;0.5),"-",IFERROR('Tabel 4 Br'!D50/'Tabel 4 F'!D50*100,"-"))</f>
        <v>3.5466184552807074</v>
      </c>
      <c r="E50" s="63">
        <f>IF(OR('Tabel 4 F'!E50&lt;5,'Tabel 4 Br'!E50&lt;0.5),"-",IFERROR('Tabel 4 Br'!E50/'Tabel 4 F'!E50*100,"-"))</f>
        <v>3.5308547159301895</v>
      </c>
      <c r="F50" s="63">
        <f>IF(OR('Tabel 4 F'!F50&lt;5,'Tabel 4 Br'!F50&lt;0.5),"-",IFERROR('Tabel 4 Br'!F50/'Tabel 4 F'!F50*100,"-"))</f>
        <v>4.0214266023432117</v>
      </c>
      <c r="G50" s="63"/>
      <c r="H50" s="63">
        <f>IF(OR('Tabel 4 F'!H50&lt;5,'Tabel 4 Br'!H50&lt;0.5),"-",IFERROR('Tabel 4 Br'!H50/'Tabel 4 F'!H50*100,"-"))</f>
        <v>7.8312784400182451</v>
      </c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Br'!B51&lt;0.5),"-",IFERROR('Tabel 4 Br'!B51/'Tabel 4 F'!B51*100,"-"))</f>
        <v>11.560595972097209</v>
      </c>
      <c r="C51" s="62">
        <f>IF(OR('Tabel 4 F'!C51&lt;5,'Tabel 4 Br'!C51&lt;0.5),"-",IFERROR('Tabel 4 Br'!C51/'Tabel 4 F'!C51*100,"-"))</f>
        <v>3.559109852216749</v>
      </c>
      <c r="D51" s="62">
        <f>IF(OR('Tabel 4 F'!D51&lt;5,'Tabel 4 Br'!D51&lt;0.5),"-",IFERROR('Tabel 4 Br'!D51/'Tabel 4 F'!D51*100,"-"))</f>
        <v>2.153109947643979</v>
      </c>
      <c r="E51" s="62">
        <f>IF(OR('Tabel 4 F'!E51&lt;5,'Tabel 4 Br'!E51&lt;0.5),"-",IFERROR('Tabel 4 Br'!E51/'Tabel 4 F'!E51*100,"-"))</f>
        <v>2.6826984525856368</v>
      </c>
      <c r="F51" s="62">
        <f>IF(OR('Tabel 4 F'!F51&lt;5,'Tabel 4 Br'!F51&lt;0.5),"-",IFERROR('Tabel 4 Br'!F51/'Tabel 4 F'!F51*100,"-"))</f>
        <v>3.6672014507088693</v>
      </c>
      <c r="G51" s="101"/>
      <c r="H51" s="62">
        <f>IF(OR('Tabel 4 F'!H51&lt;5,'Tabel 4 Br'!H51&lt;0.5),"-",IFERROR('Tabel 4 Br'!H51/'Tabel 4 F'!H51*100,"-"))</f>
        <v>4.6220966594037067</v>
      </c>
      <c r="I51" s="41"/>
      <c r="J51" s="41"/>
      <c r="K51" s="41"/>
      <c r="L51" s="41"/>
      <c r="M51" s="41"/>
    </row>
    <row r="52" spans="1:21" x14ac:dyDescent="0.2">
      <c r="A52" s="72" t="s">
        <v>69</v>
      </c>
    </row>
    <row r="53" spans="1:21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2" width="9.7109375" style="44" customWidth="1"/>
    <col min="3" max="8" width="9.7109375" customWidth="1"/>
    <col min="9" max="9" width="0.8554687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B1" s="33"/>
    </row>
    <row r="2" spans="1:10" ht="15.75" customHeight="1" x14ac:dyDescent="0.2"/>
    <row r="3" spans="1:10" ht="15.75" customHeight="1" x14ac:dyDescent="0.25">
      <c r="A3" s="33" t="s">
        <v>209</v>
      </c>
      <c r="B3" s="33"/>
    </row>
    <row r="4" spans="1:10" ht="15.75" customHeight="1" x14ac:dyDescent="0.25">
      <c r="A4" s="33"/>
      <c r="B4" s="33"/>
    </row>
    <row r="5" spans="1:10" ht="15.75" customHeight="1" x14ac:dyDescent="0.2"/>
    <row r="6" spans="1:10" s="44" customFormat="1" ht="15.75" customHeight="1" x14ac:dyDescent="0.2"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1550</v>
      </c>
      <c r="C9" s="57">
        <v>1381</v>
      </c>
      <c r="D9" s="57">
        <v>3647</v>
      </c>
      <c r="E9" s="57">
        <v>5158</v>
      </c>
      <c r="F9" s="57">
        <v>4671</v>
      </c>
      <c r="G9" s="57">
        <v>13847</v>
      </c>
      <c r="H9" s="57">
        <v>896</v>
      </c>
      <c r="I9" s="118"/>
      <c r="J9" s="57">
        <f>SUM(B9:H9)</f>
        <v>31150</v>
      </c>
    </row>
    <row r="10" spans="1:10" ht="15.75" customHeight="1" x14ac:dyDescent="0.2">
      <c r="A10" s="52" t="s">
        <v>230</v>
      </c>
      <c r="B10" s="58">
        <v>959</v>
      </c>
      <c r="C10" s="58">
        <v>914</v>
      </c>
      <c r="D10" s="58">
        <v>2004</v>
      </c>
      <c r="E10" s="58">
        <v>2633</v>
      </c>
      <c r="F10" s="58">
        <v>3525</v>
      </c>
      <c r="G10" s="58">
        <v>22941</v>
      </c>
      <c r="H10" s="58">
        <v>753</v>
      </c>
      <c r="I10" s="118"/>
      <c r="J10" s="58">
        <f t="shared" ref="J10:J45" si="0">SUM(B10:H10)</f>
        <v>33729</v>
      </c>
    </row>
    <row r="11" spans="1:10" ht="15.75" customHeight="1" x14ac:dyDescent="0.2">
      <c r="A11" s="50" t="s">
        <v>231</v>
      </c>
      <c r="B11" s="57">
        <v>1946</v>
      </c>
      <c r="C11" s="57">
        <v>1747</v>
      </c>
      <c r="D11" s="57">
        <v>4420</v>
      </c>
      <c r="E11" s="57">
        <v>2981</v>
      </c>
      <c r="F11" s="57">
        <v>1413</v>
      </c>
      <c r="G11" s="57">
        <v>1865</v>
      </c>
      <c r="H11" s="57">
        <v>2735</v>
      </c>
      <c r="I11" s="118"/>
      <c r="J11" s="57">
        <f t="shared" si="0"/>
        <v>17107</v>
      </c>
    </row>
    <row r="12" spans="1:10" ht="15.75" customHeight="1" x14ac:dyDescent="0.2">
      <c r="A12" s="52" t="s">
        <v>26</v>
      </c>
      <c r="B12" s="58">
        <v>2525</v>
      </c>
      <c r="C12" s="58">
        <v>2382</v>
      </c>
      <c r="D12" s="58">
        <v>6707</v>
      </c>
      <c r="E12" s="58">
        <v>7286</v>
      </c>
      <c r="F12" s="58">
        <v>6555</v>
      </c>
      <c r="G12" s="58">
        <v>11963</v>
      </c>
      <c r="H12" s="58">
        <v>3068</v>
      </c>
      <c r="I12" s="118"/>
      <c r="J12" s="58">
        <f t="shared" si="0"/>
        <v>40486</v>
      </c>
    </row>
    <row r="13" spans="1:10" ht="15.75" customHeight="1" x14ac:dyDescent="0.2">
      <c r="A13" s="50" t="s">
        <v>27</v>
      </c>
      <c r="B13" s="57">
        <v>406</v>
      </c>
      <c r="C13" s="57">
        <v>414</v>
      </c>
      <c r="D13" s="57">
        <v>1346</v>
      </c>
      <c r="E13" s="57">
        <v>1732</v>
      </c>
      <c r="F13" s="57">
        <v>2086</v>
      </c>
      <c r="G13" s="57">
        <v>8399</v>
      </c>
      <c r="H13" s="57">
        <v>522</v>
      </c>
      <c r="I13" s="118"/>
      <c r="J13" s="57">
        <f t="shared" si="0"/>
        <v>14905</v>
      </c>
    </row>
    <row r="14" spans="1:10" ht="15.75" customHeight="1" x14ac:dyDescent="0.2">
      <c r="A14" s="52" t="s">
        <v>28</v>
      </c>
      <c r="B14" s="58">
        <v>50</v>
      </c>
      <c r="C14" s="58">
        <v>59</v>
      </c>
      <c r="D14" s="58">
        <v>264</v>
      </c>
      <c r="E14" s="58">
        <v>593</v>
      </c>
      <c r="F14" s="58">
        <v>405</v>
      </c>
      <c r="G14" s="58">
        <v>910</v>
      </c>
      <c r="H14" s="58">
        <v>101</v>
      </c>
      <c r="I14" s="118"/>
      <c r="J14" s="58">
        <f t="shared" si="0"/>
        <v>2382</v>
      </c>
    </row>
    <row r="15" spans="1:10" ht="15.75" customHeight="1" x14ac:dyDescent="0.2">
      <c r="A15" s="50" t="s">
        <v>29</v>
      </c>
      <c r="B15" s="57">
        <v>634</v>
      </c>
      <c r="C15" s="57">
        <v>568</v>
      </c>
      <c r="D15" s="57">
        <v>1456</v>
      </c>
      <c r="E15" s="57">
        <v>820</v>
      </c>
      <c r="F15" s="57">
        <v>386</v>
      </c>
      <c r="G15" s="57">
        <v>612</v>
      </c>
      <c r="H15" s="57">
        <v>298</v>
      </c>
      <c r="I15" s="118"/>
      <c r="J15" s="57">
        <f t="shared" si="0"/>
        <v>4774</v>
      </c>
    </row>
    <row r="16" spans="1:10" ht="15.75" customHeight="1" x14ac:dyDescent="0.2">
      <c r="A16" s="52" t="s">
        <v>30</v>
      </c>
      <c r="B16" s="58">
        <v>188</v>
      </c>
      <c r="C16" s="58">
        <v>136</v>
      </c>
      <c r="D16" s="58">
        <v>362</v>
      </c>
      <c r="E16" s="58">
        <v>472</v>
      </c>
      <c r="F16" s="58">
        <v>636</v>
      </c>
      <c r="G16" s="58">
        <v>1315</v>
      </c>
      <c r="H16" s="58">
        <v>114</v>
      </c>
      <c r="I16" s="118"/>
      <c r="J16" s="58">
        <f t="shared" si="0"/>
        <v>3223</v>
      </c>
    </row>
    <row r="17" spans="1:13" ht="15.75" hidden="1" customHeight="1" x14ac:dyDescent="0.2">
      <c r="A17" s="50" t="s">
        <v>31</v>
      </c>
      <c r="B17" s="57">
        <v>55</v>
      </c>
      <c r="C17" s="57">
        <v>51</v>
      </c>
      <c r="D17" s="57">
        <v>104</v>
      </c>
      <c r="E17" s="57">
        <v>154</v>
      </c>
      <c r="F17" s="57">
        <v>207</v>
      </c>
      <c r="G17" s="57">
        <v>1545</v>
      </c>
      <c r="H17" s="57">
        <v>292</v>
      </c>
      <c r="I17" s="118"/>
      <c r="J17" s="57">
        <f t="shared" si="0"/>
        <v>2408</v>
      </c>
    </row>
    <row r="18" spans="1:13" ht="15.75" hidden="1" customHeight="1" x14ac:dyDescent="0.2">
      <c r="A18" s="52" t="s">
        <v>32</v>
      </c>
      <c r="B18" s="58">
        <v>45</v>
      </c>
      <c r="C18" s="58">
        <v>23</v>
      </c>
      <c r="D18" s="58">
        <v>112</v>
      </c>
      <c r="E18" s="58">
        <v>98</v>
      </c>
      <c r="F18" s="58">
        <v>105</v>
      </c>
      <c r="G18" s="58">
        <v>253</v>
      </c>
      <c r="H18" s="58">
        <v>50</v>
      </c>
      <c r="I18" s="118"/>
      <c r="J18" s="58">
        <f t="shared" si="0"/>
        <v>686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6</v>
      </c>
      <c r="E19" s="57">
        <v>17</v>
      </c>
      <c r="F19" s="57">
        <v>29</v>
      </c>
      <c r="G19" s="57">
        <v>250</v>
      </c>
      <c r="H19" s="57">
        <v>28</v>
      </c>
      <c r="I19" s="118"/>
      <c r="J19" s="57">
        <f t="shared" si="0"/>
        <v>330</v>
      </c>
    </row>
    <row r="20" spans="1:13" ht="15.75" hidden="1" customHeight="1" x14ac:dyDescent="0.2">
      <c r="A20" s="52" t="s">
        <v>34</v>
      </c>
      <c r="B20" s="58">
        <v>21</v>
      </c>
      <c r="C20" s="58">
        <v>17</v>
      </c>
      <c r="D20" s="58">
        <v>25</v>
      </c>
      <c r="E20" s="58">
        <v>30</v>
      </c>
      <c r="F20" s="58">
        <v>79</v>
      </c>
      <c r="G20" s="58">
        <v>290</v>
      </c>
      <c r="H20" s="58">
        <v>54</v>
      </c>
      <c r="I20" s="118"/>
      <c r="J20" s="58">
        <f t="shared" si="0"/>
        <v>516</v>
      </c>
    </row>
    <row r="21" spans="1:13" ht="15.75" customHeight="1" x14ac:dyDescent="0.2">
      <c r="A21" s="50" t="s">
        <v>35</v>
      </c>
      <c r="B21" s="57">
        <v>121</v>
      </c>
      <c r="C21" s="57">
        <v>91</v>
      </c>
      <c r="D21" s="57">
        <v>247</v>
      </c>
      <c r="E21" s="57">
        <v>299</v>
      </c>
      <c r="F21" s="57">
        <v>420</v>
      </c>
      <c r="G21" s="57">
        <v>2338</v>
      </c>
      <c r="H21" s="57">
        <v>424</v>
      </c>
      <c r="I21" s="118"/>
      <c r="J21" s="57">
        <f t="shared" si="0"/>
        <v>3940</v>
      </c>
    </row>
    <row r="22" spans="1:13" ht="15.75" customHeight="1" x14ac:dyDescent="0.2">
      <c r="A22" s="52" t="s">
        <v>36</v>
      </c>
      <c r="B22" s="58">
        <v>15</v>
      </c>
      <c r="C22" s="58">
        <v>15</v>
      </c>
      <c r="D22" s="58">
        <v>27</v>
      </c>
      <c r="E22" s="58">
        <v>24</v>
      </c>
      <c r="F22" s="58">
        <v>21</v>
      </c>
      <c r="G22" s="58">
        <v>224</v>
      </c>
      <c r="H22" s="58">
        <v>28</v>
      </c>
      <c r="I22" s="118"/>
      <c r="J22" s="58">
        <f t="shared" si="0"/>
        <v>354</v>
      </c>
    </row>
    <row r="23" spans="1:13" ht="15.75" customHeight="1" x14ac:dyDescent="0.2">
      <c r="A23" s="50" t="s">
        <v>37</v>
      </c>
      <c r="B23" s="57">
        <v>46</v>
      </c>
      <c r="C23" s="57">
        <v>43</v>
      </c>
      <c r="D23" s="57">
        <v>109</v>
      </c>
      <c r="E23" s="57">
        <v>79</v>
      </c>
      <c r="F23" s="57">
        <v>54</v>
      </c>
      <c r="G23" s="57">
        <v>41</v>
      </c>
      <c r="H23" s="57">
        <v>30</v>
      </c>
      <c r="I23" s="118"/>
      <c r="J23" s="57">
        <f t="shared" si="0"/>
        <v>402</v>
      </c>
    </row>
    <row r="24" spans="1:13" ht="15.75" customHeight="1" x14ac:dyDescent="0.2">
      <c r="A24" s="52" t="s">
        <v>38</v>
      </c>
      <c r="B24" s="58">
        <v>133</v>
      </c>
      <c r="C24" s="58">
        <v>100</v>
      </c>
      <c r="D24" s="58">
        <v>288</v>
      </c>
      <c r="E24" s="58">
        <v>383</v>
      </c>
      <c r="F24" s="58">
        <v>284</v>
      </c>
      <c r="G24" s="58">
        <v>877</v>
      </c>
      <c r="H24" s="58">
        <v>241</v>
      </c>
      <c r="I24" s="118"/>
      <c r="J24" s="58">
        <f t="shared" si="0"/>
        <v>2306</v>
      </c>
    </row>
    <row r="25" spans="1:13" ht="15.75" customHeight="1" x14ac:dyDescent="0.2">
      <c r="A25" s="50" t="s">
        <v>39</v>
      </c>
      <c r="B25" s="57">
        <v>258</v>
      </c>
      <c r="C25" s="57">
        <v>286</v>
      </c>
      <c r="D25" s="57">
        <v>645</v>
      </c>
      <c r="E25" s="57">
        <v>938</v>
      </c>
      <c r="F25" s="57">
        <v>621</v>
      </c>
      <c r="G25" s="57">
        <v>2033</v>
      </c>
      <c r="H25" s="57">
        <v>481</v>
      </c>
      <c r="I25" s="118"/>
      <c r="J25" s="57">
        <f t="shared" si="0"/>
        <v>5262</v>
      </c>
    </row>
    <row r="26" spans="1:13" ht="15.75" customHeight="1" x14ac:dyDescent="0.2">
      <c r="A26" s="52" t="s">
        <v>40</v>
      </c>
      <c r="B26" s="58">
        <v>959</v>
      </c>
      <c r="C26" s="58">
        <v>911</v>
      </c>
      <c r="D26" s="58">
        <v>2031</v>
      </c>
      <c r="E26" s="58">
        <v>1987</v>
      </c>
      <c r="F26" s="58">
        <v>993</v>
      </c>
      <c r="G26" s="58">
        <v>3017</v>
      </c>
      <c r="H26" s="58">
        <v>1512</v>
      </c>
      <c r="I26" s="118"/>
      <c r="J26" s="58">
        <f t="shared" si="0"/>
        <v>11410</v>
      </c>
    </row>
    <row r="27" spans="1:13" ht="15.75" customHeight="1" x14ac:dyDescent="0.2">
      <c r="A27" s="50" t="s">
        <v>41</v>
      </c>
      <c r="B27" s="57">
        <v>108</v>
      </c>
      <c r="C27" s="57">
        <v>100</v>
      </c>
      <c r="D27" s="57">
        <v>258</v>
      </c>
      <c r="E27" s="57">
        <v>368</v>
      </c>
      <c r="F27" s="57">
        <v>239</v>
      </c>
      <c r="G27" s="57">
        <v>788</v>
      </c>
      <c r="H27" s="57">
        <v>170</v>
      </c>
      <c r="I27" s="118"/>
      <c r="J27" s="57">
        <f t="shared" si="0"/>
        <v>2031</v>
      </c>
    </row>
    <row r="28" spans="1:13" ht="15.75" customHeight="1" x14ac:dyDescent="0.2">
      <c r="A28" s="52" t="s">
        <v>191</v>
      </c>
      <c r="B28" s="58">
        <v>327</v>
      </c>
      <c r="C28" s="58">
        <v>273</v>
      </c>
      <c r="D28" s="58">
        <v>807</v>
      </c>
      <c r="E28" s="58">
        <v>994</v>
      </c>
      <c r="F28" s="58">
        <v>945</v>
      </c>
      <c r="G28" s="58">
        <v>2611</v>
      </c>
      <c r="H28" s="58">
        <v>869</v>
      </c>
      <c r="I28" s="118"/>
      <c r="J28" s="58">
        <f t="shared" si="0"/>
        <v>6826</v>
      </c>
    </row>
    <row r="29" spans="1:13" ht="15.75" customHeight="1" x14ac:dyDescent="0.2">
      <c r="A29" s="50" t="s">
        <v>43</v>
      </c>
      <c r="B29" s="57">
        <v>18</v>
      </c>
      <c r="C29" s="57">
        <v>26</v>
      </c>
      <c r="D29" s="57">
        <v>44</v>
      </c>
      <c r="E29" s="57">
        <v>101</v>
      </c>
      <c r="F29" s="57">
        <v>120</v>
      </c>
      <c r="G29" s="57">
        <v>499</v>
      </c>
      <c r="H29" s="57">
        <v>45</v>
      </c>
      <c r="I29" s="118"/>
      <c r="J29" s="57">
        <f t="shared" si="0"/>
        <v>853</v>
      </c>
    </row>
    <row r="30" spans="1:13" ht="15.75" customHeight="1" x14ac:dyDescent="0.2">
      <c r="A30" s="52" t="s">
        <v>44</v>
      </c>
      <c r="B30" s="58">
        <v>42</v>
      </c>
      <c r="C30" s="58">
        <v>61</v>
      </c>
      <c r="D30" s="58">
        <v>251</v>
      </c>
      <c r="E30" s="58">
        <v>429</v>
      </c>
      <c r="F30" s="58">
        <v>386</v>
      </c>
      <c r="G30" s="58">
        <v>1184</v>
      </c>
      <c r="H30" s="58">
        <v>1190</v>
      </c>
      <c r="I30" s="118"/>
      <c r="J30" s="58">
        <f t="shared" si="0"/>
        <v>3543</v>
      </c>
    </row>
    <row r="31" spans="1:13" ht="15.75" customHeight="1" x14ac:dyDescent="0.2">
      <c r="A31" s="50" t="s">
        <v>45</v>
      </c>
      <c r="B31" s="57">
        <v>12</v>
      </c>
      <c r="C31" s="57">
        <v>6</v>
      </c>
      <c r="D31" s="57">
        <v>40</v>
      </c>
      <c r="E31" s="57">
        <v>71</v>
      </c>
      <c r="F31" s="57">
        <v>39</v>
      </c>
      <c r="G31" s="57">
        <v>533</v>
      </c>
      <c r="H31" s="57">
        <v>261</v>
      </c>
      <c r="I31" s="118"/>
      <c r="J31" s="57">
        <f t="shared" si="0"/>
        <v>962</v>
      </c>
      <c r="M31" s="73"/>
    </row>
    <row r="32" spans="1:13" ht="15.75" customHeight="1" x14ac:dyDescent="0.2">
      <c r="A32" s="52" t="s">
        <v>46</v>
      </c>
      <c r="B32" s="58">
        <v>51</v>
      </c>
      <c r="C32" s="58">
        <v>33</v>
      </c>
      <c r="D32" s="58">
        <v>98</v>
      </c>
      <c r="E32" s="58">
        <v>198</v>
      </c>
      <c r="F32" s="58">
        <v>314</v>
      </c>
      <c r="G32" s="58">
        <v>885</v>
      </c>
      <c r="H32" s="58">
        <v>175</v>
      </c>
      <c r="I32" s="118"/>
      <c r="J32" s="58">
        <f t="shared" si="0"/>
        <v>1754</v>
      </c>
    </row>
    <row r="33" spans="1:21" ht="15.75" customHeight="1" x14ac:dyDescent="0.2">
      <c r="A33" s="50" t="s">
        <v>47</v>
      </c>
      <c r="B33" s="57">
        <v>611</v>
      </c>
      <c r="C33" s="57">
        <v>594</v>
      </c>
      <c r="D33" s="57">
        <v>1528</v>
      </c>
      <c r="E33" s="57">
        <v>1509</v>
      </c>
      <c r="F33" s="57">
        <v>1130</v>
      </c>
      <c r="G33" s="57">
        <v>1829</v>
      </c>
      <c r="H33" s="57">
        <v>699</v>
      </c>
      <c r="I33" s="118"/>
      <c r="J33" s="57">
        <f t="shared" si="0"/>
        <v>7900</v>
      </c>
    </row>
    <row r="34" spans="1:21" ht="15.75" customHeight="1" x14ac:dyDescent="0.2">
      <c r="A34" s="52" t="s">
        <v>48</v>
      </c>
      <c r="B34" s="58">
        <v>820</v>
      </c>
      <c r="C34" s="58">
        <v>709</v>
      </c>
      <c r="D34" s="58">
        <v>2371</v>
      </c>
      <c r="E34" s="58">
        <v>2247</v>
      </c>
      <c r="F34" s="58">
        <v>1642</v>
      </c>
      <c r="G34" s="58">
        <v>5258</v>
      </c>
      <c r="H34" s="58">
        <v>2111</v>
      </c>
      <c r="I34" s="118"/>
      <c r="J34" s="58">
        <f t="shared" si="0"/>
        <v>15158</v>
      </c>
      <c r="L34" s="73"/>
    </row>
    <row r="35" spans="1:21" ht="15.75" customHeight="1" x14ac:dyDescent="0.2">
      <c r="A35" s="50" t="s">
        <v>49</v>
      </c>
      <c r="B35" s="57">
        <v>494</v>
      </c>
      <c r="C35" s="57">
        <v>454</v>
      </c>
      <c r="D35" s="57">
        <v>1293</v>
      </c>
      <c r="E35" s="57">
        <v>1197</v>
      </c>
      <c r="F35" s="57">
        <v>754</v>
      </c>
      <c r="G35" s="57">
        <v>3576</v>
      </c>
      <c r="H35" s="57">
        <v>1302</v>
      </c>
      <c r="I35" s="118"/>
      <c r="J35" s="57">
        <f t="shared" si="0"/>
        <v>9070</v>
      </c>
    </row>
    <row r="36" spans="1:21" ht="15.75" customHeight="1" x14ac:dyDescent="0.2">
      <c r="A36" s="52" t="s">
        <v>50</v>
      </c>
      <c r="B36" s="58">
        <v>1636</v>
      </c>
      <c r="C36" s="58">
        <v>1529</v>
      </c>
      <c r="D36" s="58">
        <v>3929</v>
      </c>
      <c r="E36" s="58">
        <v>5294</v>
      </c>
      <c r="F36" s="58">
        <v>3505</v>
      </c>
      <c r="G36" s="58">
        <v>6368</v>
      </c>
      <c r="H36" s="58">
        <v>3920</v>
      </c>
      <c r="I36" s="118"/>
      <c r="J36" s="58">
        <f t="shared" si="0"/>
        <v>26181</v>
      </c>
    </row>
    <row r="37" spans="1:21" ht="15.75" customHeight="1" x14ac:dyDescent="0.2">
      <c r="A37" s="50" t="s">
        <v>51</v>
      </c>
      <c r="B37" s="57">
        <v>2411</v>
      </c>
      <c r="C37" s="57">
        <v>2188</v>
      </c>
      <c r="D37" s="57">
        <v>6350</v>
      </c>
      <c r="E37" s="57">
        <v>6617</v>
      </c>
      <c r="F37" s="57">
        <v>3981</v>
      </c>
      <c r="G37" s="57">
        <v>10073</v>
      </c>
      <c r="H37" s="57">
        <v>3506</v>
      </c>
      <c r="I37" s="118"/>
      <c r="J37" s="57">
        <f t="shared" si="0"/>
        <v>35126</v>
      </c>
    </row>
    <row r="38" spans="1:21" ht="15.75" customHeight="1" x14ac:dyDescent="0.2">
      <c r="A38" s="52" t="s">
        <v>52</v>
      </c>
      <c r="B38" s="58">
        <v>432</v>
      </c>
      <c r="C38" s="58">
        <v>269</v>
      </c>
      <c r="D38" s="58">
        <v>491</v>
      </c>
      <c r="E38" s="58">
        <v>335</v>
      </c>
      <c r="F38" s="58">
        <v>155</v>
      </c>
      <c r="G38" s="58">
        <v>3395</v>
      </c>
      <c r="H38" s="58">
        <v>719</v>
      </c>
      <c r="I38" s="118"/>
      <c r="J38" s="58">
        <f t="shared" si="0"/>
        <v>5796</v>
      </c>
    </row>
    <row r="39" spans="1:21" ht="15.75" customHeight="1" x14ac:dyDescent="0.2">
      <c r="A39" s="50" t="s">
        <v>53</v>
      </c>
      <c r="B39" s="57">
        <v>363</v>
      </c>
      <c r="C39" s="57">
        <v>308</v>
      </c>
      <c r="D39" s="57">
        <v>625</v>
      </c>
      <c r="E39" s="57">
        <v>282</v>
      </c>
      <c r="F39" s="57">
        <v>100</v>
      </c>
      <c r="G39" s="57">
        <v>3034</v>
      </c>
      <c r="H39" s="57">
        <v>615</v>
      </c>
      <c r="I39" s="118"/>
      <c r="J39" s="57">
        <f t="shared" si="0"/>
        <v>5327</v>
      </c>
    </row>
    <row r="40" spans="1:21" ht="15.75" customHeight="1" x14ac:dyDescent="0.2">
      <c r="A40" s="52" t="s">
        <v>54</v>
      </c>
      <c r="B40" s="58">
        <v>335</v>
      </c>
      <c r="C40" s="58">
        <v>361</v>
      </c>
      <c r="D40" s="58">
        <v>868</v>
      </c>
      <c r="E40" s="58">
        <v>783</v>
      </c>
      <c r="F40" s="58">
        <v>1249</v>
      </c>
      <c r="G40" s="58">
        <v>3178</v>
      </c>
      <c r="H40" s="58">
        <v>715</v>
      </c>
      <c r="I40" s="118"/>
      <c r="J40" s="58">
        <f t="shared" si="0"/>
        <v>7489</v>
      </c>
    </row>
    <row r="41" spans="1:21" ht="15.75" customHeight="1" x14ac:dyDescent="0.2">
      <c r="A41" s="50" t="s">
        <v>55</v>
      </c>
      <c r="B41" s="57">
        <v>487</v>
      </c>
      <c r="C41" s="57">
        <v>434</v>
      </c>
      <c r="D41" s="57">
        <v>1014</v>
      </c>
      <c r="E41" s="57">
        <v>931</v>
      </c>
      <c r="F41" s="57">
        <v>594</v>
      </c>
      <c r="G41" s="57">
        <v>394</v>
      </c>
      <c r="H41" s="57">
        <v>513</v>
      </c>
      <c r="I41" s="118"/>
      <c r="J41" s="57">
        <f t="shared" si="0"/>
        <v>4367</v>
      </c>
    </row>
    <row r="42" spans="1:21" ht="15.75" customHeight="1" x14ac:dyDescent="0.2">
      <c r="A42" s="52" t="s">
        <v>56</v>
      </c>
      <c r="B42" s="58">
        <v>86</v>
      </c>
      <c r="C42" s="58">
        <v>45</v>
      </c>
      <c r="D42" s="58">
        <v>87</v>
      </c>
      <c r="E42" s="58">
        <v>92</v>
      </c>
      <c r="F42" s="58">
        <v>53</v>
      </c>
      <c r="G42" s="58">
        <v>191</v>
      </c>
      <c r="H42" s="58">
        <v>682</v>
      </c>
      <c r="I42" s="118"/>
      <c r="J42" s="58">
        <f t="shared" si="0"/>
        <v>1236</v>
      </c>
    </row>
    <row r="43" spans="1:21" ht="15.75" customHeight="1" x14ac:dyDescent="0.2">
      <c r="A43" s="50" t="s">
        <v>57</v>
      </c>
      <c r="B43" s="57">
        <v>628</v>
      </c>
      <c r="C43" s="57">
        <v>275</v>
      </c>
      <c r="D43" s="57">
        <v>558</v>
      </c>
      <c r="E43" s="57">
        <v>372</v>
      </c>
      <c r="F43" s="57">
        <v>350</v>
      </c>
      <c r="G43" s="57">
        <v>1141</v>
      </c>
      <c r="H43" s="57">
        <v>326</v>
      </c>
      <c r="I43" s="118"/>
      <c r="J43" s="57">
        <f t="shared" si="0"/>
        <v>3650</v>
      </c>
    </row>
    <row r="44" spans="1:21" ht="15.75" customHeight="1" x14ac:dyDescent="0.2">
      <c r="A44" s="52" t="s">
        <v>58</v>
      </c>
      <c r="B44" s="58">
        <v>365</v>
      </c>
      <c r="C44" s="58">
        <v>229</v>
      </c>
      <c r="D44" s="58">
        <v>423</v>
      </c>
      <c r="E44" s="58">
        <v>269</v>
      </c>
      <c r="F44" s="58">
        <v>143</v>
      </c>
      <c r="G44" s="58">
        <v>335</v>
      </c>
      <c r="H44" s="58">
        <v>640</v>
      </c>
      <c r="I44" s="118"/>
      <c r="J44" s="58">
        <f t="shared" si="0"/>
        <v>2404</v>
      </c>
    </row>
    <row r="45" spans="1:21" ht="15.75" customHeight="1" x14ac:dyDescent="0.2">
      <c r="A45" s="50" t="s">
        <v>59</v>
      </c>
      <c r="B45" s="57">
        <v>1303</v>
      </c>
      <c r="C45" s="57">
        <v>936</v>
      </c>
      <c r="D45" s="57">
        <v>2560</v>
      </c>
      <c r="E45" s="57">
        <v>3841</v>
      </c>
      <c r="F45" s="57">
        <v>2704</v>
      </c>
      <c r="G45" s="57">
        <v>6587</v>
      </c>
      <c r="H45" s="57">
        <v>3257</v>
      </c>
      <c r="I45" s="118"/>
      <c r="J45" s="57">
        <f t="shared" si="0"/>
        <v>21188</v>
      </c>
    </row>
    <row r="46" spans="1:21" ht="15.75" customHeight="1" x14ac:dyDescent="0.2">
      <c r="A46" s="59"/>
      <c r="B46" s="98"/>
      <c r="C46" s="98"/>
      <c r="D46" s="98"/>
      <c r="E46" s="98"/>
      <c r="F46" s="98"/>
      <c r="G46" s="98"/>
      <c r="H46" s="98"/>
      <c r="I46" s="98"/>
      <c r="J46" s="98"/>
    </row>
    <row r="47" spans="1:21" ht="15.75" customHeight="1" x14ac:dyDescent="0.2">
      <c r="A47" s="53" t="s">
        <v>20</v>
      </c>
      <c r="B47" s="117">
        <f>SUM(B9:B45)-SUM(B17:B20)</f>
        <v>20319</v>
      </c>
      <c r="C47" s="117">
        <f>SUM(C9:C45)-SUM(C17:C20)</f>
        <v>17877</v>
      </c>
      <c r="D47" s="117">
        <f>SUM(D9:D45)-SUM(D17:D20)</f>
        <v>47148</v>
      </c>
      <c r="E47" s="117">
        <f t="shared" ref="E47:J47" si="1">SUM(E9:E45)-SUM(E17:E20)</f>
        <v>51315</v>
      </c>
      <c r="F47" s="117">
        <f t="shared" si="1"/>
        <v>40473</v>
      </c>
      <c r="G47" s="117">
        <f t="shared" si="1"/>
        <v>122241</v>
      </c>
      <c r="H47" s="117">
        <f t="shared" si="1"/>
        <v>32918</v>
      </c>
      <c r="I47" s="59">
        <f t="shared" si="1"/>
        <v>0</v>
      </c>
      <c r="J47" s="117">
        <f t="shared" si="1"/>
        <v>332291</v>
      </c>
      <c r="K47" s="109">
        <v>7.8312784300000002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>
      <c r="B48"/>
    </row>
    <row r="49" spans="1:23" ht="15.75" customHeight="1" x14ac:dyDescent="0.2">
      <c r="A49" s="35" t="s">
        <v>60</v>
      </c>
      <c r="B49" s="57">
        <v>2509</v>
      </c>
      <c r="C49" s="57">
        <v>2295</v>
      </c>
      <c r="D49" s="57">
        <v>5651</v>
      </c>
      <c r="E49" s="57">
        <v>7791</v>
      </c>
      <c r="F49" s="57">
        <v>8196</v>
      </c>
      <c r="G49" s="57">
        <v>36788</v>
      </c>
      <c r="H49" s="57">
        <v>1649</v>
      </c>
      <c r="I49" s="58"/>
      <c r="J49" s="57">
        <f>SUM(B49:H49)</f>
        <v>64879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3803</v>
      </c>
      <c r="C50" s="58">
        <v>3559</v>
      </c>
      <c r="D50" s="58">
        <v>10135</v>
      </c>
      <c r="E50" s="58">
        <v>10903</v>
      </c>
      <c r="F50" s="58">
        <v>10068</v>
      </c>
      <c r="G50" s="58">
        <v>23199</v>
      </c>
      <c r="H50" s="58">
        <v>4103</v>
      </c>
      <c r="I50" s="58"/>
      <c r="J50" s="58">
        <f t="shared" ref="J50:J51" si="2">SUM(B50:H50)</f>
        <v>65770</v>
      </c>
      <c r="U50" s="41"/>
      <c r="V50" s="41"/>
      <c r="W50" s="41"/>
    </row>
    <row r="51" spans="1:23" ht="15" x14ac:dyDescent="0.2">
      <c r="A51" s="35" t="s">
        <v>62</v>
      </c>
      <c r="B51" s="57">
        <v>5793</v>
      </c>
      <c r="C51" s="57">
        <v>5149</v>
      </c>
      <c r="D51" s="57">
        <v>14434</v>
      </c>
      <c r="E51" s="57">
        <v>15690</v>
      </c>
      <c r="F51" s="57">
        <v>10037</v>
      </c>
      <c r="G51" s="57">
        <v>28670</v>
      </c>
      <c r="H51" s="57">
        <v>11558</v>
      </c>
      <c r="I51" s="58"/>
      <c r="J51" s="57">
        <f t="shared" si="2"/>
        <v>91331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203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586</v>
      </c>
      <c r="C9" s="57">
        <v>124</v>
      </c>
      <c r="D9" s="57">
        <v>125</v>
      </c>
      <c r="E9" s="57">
        <v>85</v>
      </c>
      <c r="F9" s="57">
        <v>56</v>
      </c>
      <c r="G9" s="57">
        <v>200</v>
      </c>
      <c r="H9" s="57">
        <v>16</v>
      </c>
      <c r="I9" s="118"/>
      <c r="J9" s="57">
        <f>SUM(B9:H9)</f>
        <v>1192</v>
      </c>
    </row>
    <row r="10" spans="1:10" ht="15.75" customHeight="1" x14ac:dyDescent="0.2">
      <c r="A10" s="52" t="s">
        <v>230</v>
      </c>
      <c r="B10" s="58">
        <v>274</v>
      </c>
      <c r="C10" s="58">
        <v>65</v>
      </c>
      <c r="D10" s="58">
        <v>59</v>
      </c>
      <c r="E10" s="58">
        <v>55</v>
      </c>
      <c r="F10" s="58">
        <v>47</v>
      </c>
      <c r="G10" s="58">
        <v>423</v>
      </c>
      <c r="H10" s="58">
        <v>15</v>
      </c>
      <c r="I10" s="118"/>
      <c r="J10" s="58">
        <f t="shared" ref="J10:J45" si="0">SUM(B10:H10)</f>
        <v>938</v>
      </c>
    </row>
    <row r="11" spans="1:10" ht="15.75" customHeight="1" x14ac:dyDescent="0.2">
      <c r="A11" s="50" t="s">
        <v>231</v>
      </c>
      <c r="B11" s="57">
        <v>947</v>
      </c>
      <c r="C11" s="57">
        <v>345</v>
      </c>
      <c r="D11" s="57">
        <v>267</v>
      </c>
      <c r="E11" s="57">
        <v>111</v>
      </c>
      <c r="F11" s="57">
        <v>25</v>
      </c>
      <c r="G11" s="57">
        <v>34</v>
      </c>
      <c r="H11" s="57">
        <v>132</v>
      </c>
      <c r="I11" s="118"/>
      <c r="J11" s="57">
        <f t="shared" si="0"/>
        <v>1861</v>
      </c>
    </row>
    <row r="12" spans="1:10" ht="15.75" customHeight="1" x14ac:dyDescent="0.2">
      <c r="A12" s="52" t="s">
        <v>26</v>
      </c>
      <c r="B12" s="58">
        <v>1326</v>
      </c>
      <c r="C12" s="58">
        <v>728</v>
      </c>
      <c r="D12" s="58">
        <v>797</v>
      </c>
      <c r="E12" s="58">
        <v>523</v>
      </c>
      <c r="F12" s="58">
        <v>280</v>
      </c>
      <c r="G12" s="58">
        <v>466</v>
      </c>
      <c r="H12" s="58">
        <v>188</v>
      </c>
      <c r="I12" s="118"/>
      <c r="J12" s="58">
        <f t="shared" si="0"/>
        <v>4308</v>
      </c>
    </row>
    <row r="13" spans="1:10" ht="15.75" customHeight="1" x14ac:dyDescent="0.2">
      <c r="A13" s="50" t="s">
        <v>27</v>
      </c>
      <c r="B13" s="57">
        <v>177</v>
      </c>
      <c r="C13" s="57">
        <v>79</v>
      </c>
      <c r="D13" s="57">
        <v>94</v>
      </c>
      <c r="E13" s="57">
        <v>68</v>
      </c>
      <c r="F13" s="57">
        <v>40</v>
      </c>
      <c r="G13" s="57">
        <v>136</v>
      </c>
      <c r="H13" s="57">
        <v>19</v>
      </c>
      <c r="I13" s="118"/>
      <c r="J13" s="57">
        <f t="shared" si="0"/>
        <v>613</v>
      </c>
    </row>
    <row r="14" spans="1:10" ht="15.75" customHeight="1" x14ac:dyDescent="0.2">
      <c r="A14" s="52" t="s">
        <v>28</v>
      </c>
      <c r="B14" s="58">
        <v>21</v>
      </c>
      <c r="C14" s="58">
        <v>8</v>
      </c>
      <c r="D14" s="58">
        <v>13</v>
      </c>
      <c r="E14" s="58">
        <v>26</v>
      </c>
      <c r="F14" s="58">
        <v>14</v>
      </c>
      <c r="G14" s="58">
        <v>29</v>
      </c>
      <c r="H14" s="58">
        <v>2</v>
      </c>
      <c r="I14" s="118"/>
      <c r="J14" s="58">
        <f t="shared" si="0"/>
        <v>113</v>
      </c>
    </row>
    <row r="15" spans="1:10" ht="15.75" customHeight="1" x14ac:dyDescent="0.2">
      <c r="A15" s="50" t="s">
        <v>29</v>
      </c>
      <c r="B15" s="57">
        <v>331</v>
      </c>
      <c r="C15" s="57">
        <v>140</v>
      </c>
      <c r="D15" s="57">
        <v>141</v>
      </c>
      <c r="E15" s="57">
        <v>56</v>
      </c>
      <c r="F15" s="57">
        <v>12</v>
      </c>
      <c r="G15" s="57">
        <v>29</v>
      </c>
      <c r="H15" s="57">
        <v>18</v>
      </c>
      <c r="I15" s="118"/>
      <c r="J15" s="57">
        <f t="shared" si="0"/>
        <v>727</v>
      </c>
    </row>
    <row r="16" spans="1:10" ht="15.75" customHeight="1" x14ac:dyDescent="0.2">
      <c r="A16" s="52" t="s">
        <v>30</v>
      </c>
      <c r="B16" s="58">
        <v>80</v>
      </c>
      <c r="C16" s="58">
        <v>33</v>
      </c>
      <c r="D16" s="58">
        <v>43</v>
      </c>
      <c r="E16" s="58">
        <v>36</v>
      </c>
      <c r="F16" s="58">
        <v>29</v>
      </c>
      <c r="G16" s="58">
        <v>45</v>
      </c>
      <c r="H16" s="58">
        <v>9</v>
      </c>
      <c r="I16" s="118"/>
      <c r="J16" s="58">
        <f t="shared" si="0"/>
        <v>275</v>
      </c>
    </row>
    <row r="17" spans="1:13" ht="15.75" hidden="1" customHeight="1" x14ac:dyDescent="0.2">
      <c r="A17" s="50" t="s">
        <v>31</v>
      </c>
      <c r="B17" s="57">
        <v>24</v>
      </c>
      <c r="C17" s="57">
        <v>4</v>
      </c>
      <c r="D17" s="57">
        <v>9</v>
      </c>
      <c r="E17" s="57">
        <v>8</v>
      </c>
      <c r="F17" s="57">
        <v>7</v>
      </c>
      <c r="G17" s="57">
        <v>34</v>
      </c>
      <c r="H17" s="57">
        <v>16</v>
      </c>
      <c r="I17" s="118"/>
      <c r="J17" s="57">
        <f t="shared" si="0"/>
        <v>102</v>
      </c>
    </row>
    <row r="18" spans="1:13" ht="15.75" hidden="1" customHeight="1" x14ac:dyDescent="0.2">
      <c r="A18" s="52" t="s">
        <v>32</v>
      </c>
      <c r="B18" s="58">
        <v>25</v>
      </c>
      <c r="C18" s="58">
        <v>7</v>
      </c>
      <c r="D18" s="58">
        <v>8</v>
      </c>
      <c r="E18" s="58">
        <v>5</v>
      </c>
      <c r="F18" s="58">
        <v>4</v>
      </c>
      <c r="G18" s="58">
        <v>9</v>
      </c>
      <c r="H18" s="58">
        <v>0</v>
      </c>
      <c r="I18" s="118"/>
      <c r="J18" s="58">
        <f t="shared" si="0"/>
        <v>58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4</v>
      </c>
      <c r="H19" s="57">
        <v>1</v>
      </c>
      <c r="I19" s="118"/>
      <c r="J19" s="57">
        <f t="shared" si="0"/>
        <v>5</v>
      </c>
    </row>
    <row r="20" spans="1:13" ht="15.75" hidden="1" customHeight="1" x14ac:dyDescent="0.2">
      <c r="A20" s="52" t="s">
        <v>34</v>
      </c>
      <c r="B20" s="58">
        <v>5</v>
      </c>
      <c r="C20" s="58">
        <v>3</v>
      </c>
      <c r="D20" s="58">
        <v>2</v>
      </c>
      <c r="E20" s="58">
        <v>0</v>
      </c>
      <c r="F20" s="58">
        <v>0</v>
      </c>
      <c r="G20" s="58">
        <v>4</v>
      </c>
      <c r="H20" s="58">
        <v>2</v>
      </c>
      <c r="I20" s="118"/>
      <c r="J20" s="58">
        <f t="shared" si="0"/>
        <v>16</v>
      </c>
    </row>
    <row r="21" spans="1:13" ht="15.75" customHeight="1" x14ac:dyDescent="0.2">
      <c r="A21" s="50" t="s">
        <v>35</v>
      </c>
      <c r="B21" s="57">
        <v>54</v>
      </c>
      <c r="C21" s="57">
        <v>14</v>
      </c>
      <c r="D21" s="57">
        <v>19</v>
      </c>
      <c r="E21" s="57">
        <v>13</v>
      </c>
      <c r="F21" s="57">
        <v>11</v>
      </c>
      <c r="G21" s="57">
        <v>51</v>
      </c>
      <c r="H21" s="57">
        <v>19</v>
      </c>
      <c r="I21" s="118"/>
      <c r="J21" s="57">
        <f t="shared" si="0"/>
        <v>181</v>
      </c>
    </row>
    <row r="22" spans="1:13" ht="15.75" customHeight="1" x14ac:dyDescent="0.2">
      <c r="A22" s="52" t="s">
        <v>36</v>
      </c>
      <c r="B22" s="58">
        <v>6</v>
      </c>
      <c r="C22" s="58">
        <v>1</v>
      </c>
      <c r="D22" s="58">
        <v>1</v>
      </c>
      <c r="E22" s="58">
        <v>0</v>
      </c>
      <c r="F22" s="58">
        <v>0</v>
      </c>
      <c r="G22" s="58">
        <v>6</v>
      </c>
      <c r="H22" s="58">
        <v>0</v>
      </c>
      <c r="I22" s="118"/>
      <c r="J22" s="58">
        <f t="shared" si="0"/>
        <v>14</v>
      </c>
    </row>
    <row r="23" spans="1:13" ht="15.75" customHeight="1" x14ac:dyDescent="0.2">
      <c r="A23" s="50" t="s">
        <v>37</v>
      </c>
      <c r="B23" s="57">
        <v>20</v>
      </c>
      <c r="C23" s="57">
        <v>9</v>
      </c>
      <c r="D23" s="57">
        <v>11</v>
      </c>
      <c r="E23" s="57">
        <v>4</v>
      </c>
      <c r="F23" s="57">
        <v>4</v>
      </c>
      <c r="G23" s="57">
        <v>3</v>
      </c>
      <c r="H23" s="57">
        <v>2</v>
      </c>
      <c r="I23" s="118"/>
      <c r="J23" s="57">
        <f t="shared" si="0"/>
        <v>53</v>
      </c>
    </row>
    <row r="24" spans="1:13" ht="15.75" customHeight="1" x14ac:dyDescent="0.2">
      <c r="A24" s="52" t="s">
        <v>38</v>
      </c>
      <c r="B24" s="58">
        <v>32</v>
      </c>
      <c r="C24" s="58">
        <v>9</v>
      </c>
      <c r="D24" s="58">
        <v>9</v>
      </c>
      <c r="E24" s="58">
        <v>9</v>
      </c>
      <c r="F24" s="58">
        <v>7</v>
      </c>
      <c r="G24" s="58">
        <v>8</v>
      </c>
      <c r="H24" s="58">
        <v>8</v>
      </c>
      <c r="I24" s="118"/>
      <c r="J24" s="58">
        <f t="shared" si="0"/>
        <v>82</v>
      </c>
    </row>
    <row r="25" spans="1:13" ht="15.75" customHeight="1" x14ac:dyDescent="0.2">
      <c r="A25" s="50" t="s">
        <v>39</v>
      </c>
      <c r="B25" s="57">
        <v>115</v>
      </c>
      <c r="C25" s="57">
        <v>41</v>
      </c>
      <c r="D25" s="57">
        <v>22</v>
      </c>
      <c r="E25" s="57">
        <v>21</v>
      </c>
      <c r="F25" s="57">
        <v>11</v>
      </c>
      <c r="G25" s="57">
        <v>30</v>
      </c>
      <c r="H25" s="57">
        <v>12</v>
      </c>
      <c r="I25" s="118"/>
      <c r="J25" s="57">
        <f t="shared" si="0"/>
        <v>252</v>
      </c>
    </row>
    <row r="26" spans="1:13" ht="15.75" customHeight="1" x14ac:dyDescent="0.2">
      <c r="A26" s="52" t="s">
        <v>40</v>
      </c>
      <c r="B26" s="58">
        <v>113</v>
      </c>
      <c r="C26" s="58">
        <v>44</v>
      </c>
      <c r="D26" s="58">
        <v>52</v>
      </c>
      <c r="E26" s="58">
        <v>13</v>
      </c>
      <c r="F26" s="58">
        <v>2</v>
      </c>
      <c r="G26" s="58">
        <v>8</v>
      </c>
      <c r="H26" s="58">
        <v>17</v>
      </c>
      <c r="I26" s="118"/>
      <c r="J26" s="58">
        <f t="shared" si="0"/>
        <v>249</v>
      </c>
    </row>
    <row r="27" spans="1:13" ht="15.75" customHeight="1" x14ac:dyDescent="0.2">
      <c r="A27" s="50" t="s">
        <v>41</v>
      </c>
      <c r="B27" s="57">
        <v>24</v>
      </c>
      <c r="C27" s="57">
        <v>2</v>
      </c>
      <c r="D27" s="57">
        <v>4</v>
      </c>
      <c r="E27" s="57">
        <v>3</v>
      </c>
      <c r="F27" s="57">
        <v>0</v>
      </c>
      <c r="G27" s="57">
        <v>6</v>
      </c>
      <c r="H27" s="57">
        <v>2</v>
      </c>
      <c r="I27" s="118"/>
      <c r="J27" s="57">
        <f t="shared" si="0"/>
        <v>41</v>
      </c>
    </row>
    <row r="28" spans="1:13" ht="15.75" customHeight="1" x14ac:dyDescent="0.2">
      <c r="A28" s="52" t="s">
        <v>191</v>
      </c>
      <c r="B28" s="58">
        <v>210</v>
      </c>
      <c r="C28" s="58">
        <v>66</v>
      </c>
      <c r="D28" s="58">
        <v>84</v>
      </c>
      <c r="E28" s="58">
        <v>62</v>
      </c>
      <c r="F28" s="58">
        <v>38</v>
      </c>
      <c r="G28" s="58">
        <v>110</v>
      </c>
      <c r="H28" s="58">
        <v>46</v>
      </c>
      <c r="I28" s="118"/>
      <c r="J28" s="58">
        <f t="shared" si="0"/>
        <v>616</v>
      </c>
    </row>
    <row r="29" spans="1:13" ht="15.75" customHeight="1" x14ac:dyDescent="0.2">
      <c r="A29" s="50" t="s">
        <v>43</v>
      </c>
      <c r="B29" s="57">
        <v>7</v>
      </c>
      <c r="C29" s="57">
        <v>0</v>
      </c>
      <c r="D29" s="57">
        <v>1</v>
      </c>
      <c r="E29" s="57">
        <v>3</v>
      </c>
      <c r="F29" s="57">
        <v>0</v>
      </c>
      <c r="G29" s="57">
        <v>1</v>
      </c>
      <c r="H29" s="57">
        <v>1</v>
      </c>
      <c r="I29" s="118"/>
      <c r="J29" s="57">
        <f t="shared" si="0"/>
        <v>13</v>
      </c>
    </row>
    <row r="30" spans="1:13" ht="15.75" customHeight="1" x14ac:dyDescent="0.2">
      <c r="A30" s="52" t="s">
        <v>44</v>
      </c>
      <c r="B30" s="58">
        <v>19</v>
      </c>
      <c r="C30" s="58">
        <v>18</v>
      </c>
      <c r="D30" s="58">
        <v>17</v>
      </c>
      <c r="E30" s="58">
        <v>26</v>
      </c>
      <c r="F30" s="58">
        <v>10</v>
      </c>
      <c r="G30" s="58">
        <v>37</v>
      </c>
      <c r="H30" s="58">
        <v>35</v>
      </c>
      <c r="I30" s="118"/>
      <c r="J30" s="58">
        <f t="shared" si="0"/>
        <v>162</v>
      </c>
    </row>
    <row r="31" spans="1:13" ht="15.75" customHeight="1" x14ac:dyDescent="0.2">
      <c r="A31" s="50" t="s">
        <v>45</v>
      </c>
      <c r="B31" s="57">
        <v>3</v>
      </c>
      <c r="C31" s="57">
        <v>2</v>
      </c>
      <c r="D31" s="57">
        <v>3</v>
      </c>
      <c r="E31" s="57">
        <v>1</v>
      </c>
      <c r="F31" s="57">
        <v>0</v>
      </c>
      <c r="G31" s="57">
        <v>12</v>
      </c>
      <c r="H31" s="57">
        <v>4</v>
      </c>
      <c r="I31" s="118"/>
      <c r="J31" s="57">
        <f t="shared" si="0"/>
        <v>25</v>
      </c>
      <c r="M31" s="73"/>
    </row>
    <row r="32" spans="1:13" ht="15.75" customHeight="1" x14ac:dyDescent="0.2">
      <c r="A32" s="52" t="s">
        <v>46</v>
      </c>
      <c r="B32" s="58">
        <v>16</v>
      </c>
      <c r="C32" s="58">
        <v>10</v>
      </c>
      <c r="D32" s="58">
        <v>3</v>
      </c>
      <c r="E32" s="58">
        <v>8</v>
      </c>
      <c r="F32" s="58">
        <v>10</v>
      </c>
      <c r="G32" s="58">
        <v>15</v>
      </c>
      <c r="H32" s="58">
        <v>5</v>
      </c>
      <c r="I32" s="118"/>
      <c r="J32" s="58">
        <f t="shared" si="0"/>
        <v>67</v>
      </c>
    </row>
    <row r="33" spans="1:21" ht="15.75" customHeight="1" x14ac:dyDescent="0.2">
      <c r="A33" s="50" t="s">
        <v>47</v>
      </c>
      <c r="B33" s="57">
        <v>324</v>
      </c>
      <c r="C33" s="57">
        <v>86</v>
      </c>
      <c r="D33" s="57">
        <v>76</v>
      </c>
      <c r="E33" s="57">
        <v>34</v>
      </c>
      <c r="F33" s="57">
        <v>15</v>
      </c>
      <c r="G33" s="57">
        <v>27</v>
      </c>
      <c r="H33" s="57">
        <v>17</v>
      </c>
      <c r="I33" s="118"/>
      <c r="J33" s="57">
        <f t="shared" si="0"/>
        <v>579</v>
      </c>
    </row>
    <row r="34" spans="1:21" ht="15.75" customHeight="1" x14ac:dyDescent="0.2">
      <c r="A34" s="52" t="s">
        <v>48</v>
      </c>
      <c r="B34" s="58">
        <v>166</v>
      </c>
      <c r="C34" s="58">
        <v>38</v>
      </c>
      <c r="D34" s="58">
        <v>47</v>
      </c>
      <c r="E34" s="58">
        <v>42</v>
      </c>
      <c r="F34" s="58">
        <v>14</v>
      </c>
      <c r="G34" s="58">
        <v>70</v>
      </c>
      <c r="H34" s="58">
        <v>30</v>
      </c>
      <c r="I34" s="118"/>
      <c r="J34" s="58">
        <f t="shared" si="0"/>
        <v>407</v>
      </c>
      <c r="L34" s="73"/>
    </row>
    <row r="35" spans="1:21" ht="15.75" customHeight="1" x14ac:dyDescent="0.2">
      <c r="A35" s="50" t="s">
        <v>49</v>
      </c>
      <c r="B35" s="57">
        <v>113</v>
      </c>
      <c r="C35" s="57">
        <v>22</v>
      </c>
      <c r="D35" s="57">
        <v>24</v>
      </c>
      <c r="E35" s="57">
        <v>13</v>
      </c>
      <c r="F35" s="57">
        <v>12</v>
      </c>
      <c r="G35" s="57">
        <v>61</v>
      </c>
      <c r="H35" s="57">
        <v>27</v>
      </c>
      <c r="I35" s="118"/>
      <c r="J35" s="57">
        <f t="shared" si="0"/>
        <v>272</v>
      </c>
    </row>
    <row r="36" spans="1:21" ht="15.75" customHeight="1" x14ac:dyDescent="0.2">
      <c r="A36" s="52" t="s">
        <v>50</v>
      </c>
      <c r="B36" s="58">
        <v>729</v>
      </c>
      <c r="C36" s="58">
        <v>273</v>
      </c>
      <c r="D36" s="58">
        <v>245</v>
      </c>
      <c r="E36" s="58">
        <v>206</v>
      </c>
      <c r="F36" s="58">
        <v>81</v>
      </c>
      <c r="G36" s="58">
        <v>154</v>
      </c>
      <c r="H36" s="58">
        <v>131</v>
      </c>
      <c r="I36" s="118"/>
      <c r="J36" s="58">
        <f t="shared" si="0"/>
        <v>1819</v>
      </c>
    </row>
    <row r="37" spans="1:21" ht="15.75" customHeight="1" x14ac:dyDescent="0.2">
      <c r="A37" s="50" t="s">
        <v>51</v>
      </c>
      <c r="B37" s="57">
        <v>800</v>
      </c>
      <c r="C37" s="57">
        <v>231</v>
      </c>
      <c r="D37" s="57">
        <v>256</v>
      </c>
      <c r="E37" s="57">
        <v>207</v>
      </c>
      <c r="F37" s="57">
        <v>86</v>
      </c>
      <c r="G37" s="57">
        <v>299</v>
      </c>
      <c r="H37" s="57">
        <v>104</v>
      </c>
      <c r="I37" s="118"/>
      <c r="J37" s="57">
        <f t="shared" si="0"/>
        <v>1983</v>
      </c>
    </row>
    <row r="38" spans="1:21" ht="15.75" customHeight="1" x14ac:dyDescent="0.2">
      <c r="A38" s="52" t="s">
        <v>52</v>
      </c>
      <c r="B38" s="58">
        <v>162</v>
      </c>
      <c r="C38" s="58">
        <v>58</v>
      </c>
      <c r="D38" s="58">
        <v>41</v>
      </c>
      <c r="E38" s="58">
        <v>8</v>
      </c>
      <c r="F38" s="58">
        <v>3</v>
      </c>
      <c r="G38" s="58">
        <v>116</v>
      </c>
      <c r="H38" s="58">
        <v>23</v>
      </c>
      <c r="I38" s="118"/>
      <c r="J38" s="58">
        <f t="shared" si="0"/>
        <v>411</v>
      </c>
    </row>
    <row r="39" spans="1:21" ht="15.75" customHeight="1" x14ac:dyDescent="0.2">
      <c r="A39" s="50" t="s">
        <v>53</v>
      </c>
      <c r="B39" s="57">
        <v>182</v>
      </c>
      <c r="C39" s="57">
        <v>81</v>
      </c>
      <c r="D39" s="57">
        <v>52</v>
      </c>
      <c r="E39" s="57">
        <v>13</v>
      </c>
      <c r="F39" s="57">
        <v>4</v>
      </c>
      <c r="G39" s="57">
        <v>96</v>
      </c>
      <c r="H39" s="57">
        <v>16</v>
      </c>
      <c r="I39" s="118"/>
      <c r="J39" s="57">
        <f t="shared" si="0"/>
        <v>444</v>
      </c>
    </row>
    <row r="40" spans="1:21" ht="15.75" customHeight="1" x14ac:dyDescent="0.2">
      <c r="A40" s="52" t="s">
        <v>54</v>
      </c>
      <c r="B40" s="58">
        <v>154</v>
      </c>
      <c r="C40" s="58">
        <v>69</v>
      </c>
      <c r="D40" s="58">
        <v>69</v>
      </c>
      <c r="E40" s="58">
        <v>56</v>
      </c>
      <c r="F40" s="58">
        <v>61</v>
      </c>
      <c r="G40" s="58">
        <v>127</v>
      </c>
      <c r="H40" s="58">
        <v>40</v>
      </c>
      <c r="I40" s="118"/>
      <c r="J40" s="58">
        <f t="shared" si="0"/>
        <v>576</v>
      </c>
    </row>
    <row r="41" spans="1:21" ht="15.75" customHeight="1" x14ac:dyDescent="0.2">
      <c r="A41" s="50" t="s">
        <v>55</v>
      </c>
      <c r="B41" s="57">
        <v>200</v>
      </c>
      <c r="C41" s="57">
        <v>65</v>
      </c>
      <c r="D41" s="57">
        <v>49</v>
      </c>
      <c r="E41" s="57">
        <v>34</v>
      </c>
      <c r="F41" s="57">
        <v>16</v>
      </c>
      <c r="G41" s="57">
        <v>11</v>
      </c>
      <c r="H41" s="57">
        <v>27</v>
      </c>
      <c r="I41" s="118"/>
      <c r="J41" s="57">
        <f t="shared" si="0"/>
        <v>402</v>
      </c>
    </row>
    <row r="42" spans="1:21" ht="15.75" customHeight="1" x14ac:dyDescent="0.2">
      <c r="A42" s="52" t="s">
        <v>56</v>
      </c>
      <c r="B42" s="58">
        <v>28</v>
      </c>
      <c r="C42" s="58">
        <v>9</v>
      </c>
      <c r="D42" s="58">
        <v>8</v>
      </c>
      <c r="E42" s="58">
        <v>6</v>
      </c>
      <c r="F42" s="58">
        <v>4</v>
      </c>
      <c r="G42" s="58">
        <v>4</v>
      </c>
      <c r="H42" s="58">
        <v>28</v>
      </c>
      <c r="I42" s="118"/>
      <c r="J42" s="58">
        <f t="shared" si="0"/>
        <v>87</v>
      </c>
    </row>
    <row r="43" spans="1:21" ht="15.75" customHeight="1" x14ac:dyDescent="0.2">
      <c r="A43" s="50" t="s">
        <v>57</v>
      </c>
      <c r="B43" s="57">
        <v>218</v>
      </c>
      <c r="C43" s="57">
        <v>59</v>
      </c>
      <c r="D43" s="57">
        <v>58</v>
      </c>
      <c r="E43" s="57">
        <v>20</v>
      </c>
      <c r="F43" s="57">
        <v>18</v>
      </c>
      <c r="G43" s="57">
        <v>69</v>
      </c>
      <c r="H43" s="57">
        <v>16</v>
      </c>
      <c r="I43" s="118"/>
      <c r="J43" s="57">
        <f t="shared" si="0"/>
        <v>458</v>
      </c>
    </row>
    <row r="44" spans="1:21" ht="15.75" customHeight="1" x14ac:dyDescent="0.2">
      <c r="A44" s="52" t="s">
        <v>58</v>
      </c>
      <c r="B44" s="58">
        <v>121</v>
      </c>
      <c r="C44" s="58">
        <v>42</v>
      </c>
      <c r="D44" s="58">
        <v>23</v>
      </c>
      <c r="E44" s="58">
        <v>7</v>
      </c>
      <c r="F44" s="58">
        <v>5</v>
      </c>
      <c r="G44" s="58">
        <v>8</v>
      </c>
      <c r="H44" s="58">
        <v>20</v>
      </c>
      <c r="I44" s="118"/>
      <c r="J44" s="58">
        <f t="shared" si="0"/>
        <v>226</v>
      </c>
    </row>
    <row r="45" spans="1:21" ht="15.75" customHeight="1" x14ac:dyDescent="0.2">
      <c r="A45" s="50" t="s">
        <v>59</v>
      </c>
      <c r="B45" s="57">
        <v>346</v>
      </c>
      <c r="C45" s="57">
        <v>124</v>
      </c>
      <c r="D45" s="57">
        <v>179</v>
      </c>
      <c r="E45" s="57">
        <v>222</v>
      </c>
      <c r="F45" s="57">
        <v>110</v>
      </c>
      <c r="G45" s="57">
        <v>348</v>
      </c>
      <c r="H45" s="57">
        <v>147</v>
      </c>
      <c r="I45" s="118"/>
      <c r="J45" s="57">
        <f t="shared" si="0"/>
        <v>1476</v>
      </c>
    </row>
    <row r="46" spans="1:21" ht="15.75" customHeight="1" x14ac:dyDescent="0.2">
      <c r="A46" s="59"/>
    </row>
    <row r="47" spans="1:21" ht="15.75" customHeight="1" x14ac:dyDescent="0.2">
      <c r="A47" s="53" t="s">
        <v>20</v>
      </c>
      <c r="B47" s="117">
        <f>SUM(B9:B45)-SUM(B17:B20)</f>
        <v>7904</v>
      </c>
      <c r="C47" s="117">
        <f>SUM(C9:C45)-SUM(C17:C20)</f>
        <v>2895</v>
      </c>
      <c r="D47" s="117">
        <f>SUM(D9:D45)-SUM(D17:D20)</f>
        <v>2892</v>
      </c>
      <c r="E47" s="117">
        <f t="shared" ref="E47:J47" si="1">SUM(E9:E45)-SUM(E17:E20)</f>
        <v>1991</v>
      </c>
      <c r="F47" s="117">
        <f t="shared" si="1"/>
        <v>1025</v>
      </c>
      <c r="G47" s="117">
        <f t="shared" si="1"/>
        <v>3039</v>
      </c>
      <c r="H47" s="117">
        <f t="shared" si="1"/>
        <v>1176</v>
      </c>
      <c r="I47" s="59"/>
      <c r="J47" s="117">
        <f t="shared" si="1"/>
        <v>20922</v>
      </c>
      <c r="K47" s="109">
        <v>7.8312784300000002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860</v>
      </c>
      <c r="C49" s="57">
        <v>189</v>
      </c>
      <c r="D49" s="57">
        <v>184</v>
      </c>
      <c r="E49" s="57">
        <v>140</v>
      </c>
      <c r="F49" s="57">
        <v>103</v>
      </c>
      <c r="G49" s="57">
        <v>623</v>
      </c>
      <c r="H49" s="57">
        <v>31</v>
      </c>
      <c r="I49" s="60"/>
      <c r="J49" s="57">
        <f>SUM(B49:H49)</f>
        <v>2130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1935</v>
      </c>
      <c r="C50" s="58">
        <v>988</v>
      </c>
      <c r="D50" s="58">
        <v>1088</v>
      </c>
      <c r="E50" s="58">
        <v>709</v>
      </c>
      <c r="F50" s="58">
        <v>375</v>
      </c>
      <c r="G50" s="58">
        <v>705</v>
      </c>
      <c r="H50" s="58">
        <v>236</v>
      </c>
      <c r="I50" s="120"/>
      <c r="J50" s="58">
        <f t="shared" ref="J50:J51" si="2">SUM(B50:H50)</f>
        <v>6036</v>
      </c>
      <c r="U50" s="41"/>
      <c r="V50" s="41"/>
      <c r="W50" s="41"/>
    </row>
    <row r="51" spans="1:23" ht="15" x14ac:dyDescent="0.2">
      <c r="A51" s="35" t="s">
        <v>62</v>
      </c>
      <c r="B51" s="57">
        <v>1970</v>
      </c>
      <c r="C51" s="57">
        <v>622</v>
      </c>
      <c r="D51" s="57">
        <v>613</v>
      </c>
      <c r="E51" s="57">
        <v>476</v>
      </c>
      <c r="F51" s="57">
        <v>196</v>
      </c>
      <c r="G51" s="57">
        <v>700</v>
      </c>
      <c r="H51" s="57">
        <v>315</v>
      </c>
      <c r="I51" s="60"/>
      <c r="J51" s="57">
        <f t="shared" si="2"/>
        <v>4892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W52"/>
  <sheetViews>
    <sheetView showGridLines="0" workbookViewId="0">
      <selection activeCell="I1" sqref="I1:I1048576"/>
    </sheetView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I1"/>
    </row>
    <row r="2" spans="1:10" ht="15.75" customHeight="1" x14ac:dyDescent="0.2"/>
    <row r="3" spans="1:10" ht="15.75" customHeight="1" x14ac:dyDescent="0.25">
      <c r="A3" s="33" t="s">
        <v>202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/>
      <c r="J8" s="67"/>
    </row>
    <row r="9" spans="1:10" ht="15.75" customHeight="1" x14ac:dyDescent="0.2">
      <c r="A9" s="50" t="s">
        <v>229</v>
      </c>
      <c r="B9" s="57">
        <v>524.98472000000004</v>
      </c>
      <c r="C9" s="57">
        <v>112.52043</v>
      </c>
      <c r="D9" s="57">
        <v>105.97517999999999</v>
      </c>
      <c r="E9" s="57">
        <v>71.046589999999995</v>
      </c>
      <c r="F9" s="57">
        <v>49.888979999999997</v>
      </c>
      <c r="G9" s="57">
        <v>173.03810999999999</v>
      </c>
      <c r="H9" s="57">
        <v>13.283849999999999</v>
      </c>
      <c r="I9" s="60"/>
      <c r="J9" s="57">
        <f>SUM(B9:H9)</f>
        <v>1050.7378600000002</v>
      </c>
    </row>
    <row r="10" spans="1:10" ht="15.75" customHeight="1" x14ac:dyDescent="0.2">
      <c r="A10" s="52" t="s">
        <v>230</v>
      </c>
      <c r="B10" s="58">
        <v>247.78145000000001</v>
      </c>
      <c r="C10" s="58">
        <v>54.150190000000002</v>
      </c>
      <c r="D10" s="58">
        <v>49.479819999999997</v>
      </c>
      <c r="E10" s="58">
        <v>46.419260000000001</v>
      </c>
      <c r="F10" s="58">
        <v>38.954030000000003</v>
      </c>
      <c r="G10" s="58">
        <v>374.94231000000002</v>
      </c>
      <c r="H10" s="58">
        <v>10.762180000000001</v>
      </c>
      <c r="I10" s="60"/>
      <c r="J10" s="58">
        <f t="shared" ref="J10:J45" si="0">SUM(B10:H10)</f>
        <v>822.48924000000011</v>
      </c>
    </row>
    <row r="11" spans="1:10" ht="15.75" customHeight="1" x14ac:dyDescent="0.2">
      <c r="A11" s="50" t="s">
        <v>231</v>
      </c>
      <c r="B11" s="57">
        <v>808.38396</v>
      </c>
      <c r="C11" s="57">
        <v>304.54750000000001</v>
      </c>
      <c r="D11" s="57">
        <v>220.93369999999999</v>
      </c>
      <c r="E11" s="57">
        <v>94.042289999999994</v>
      </c>
      <c r="F11" s="57">
        <v>20.525169999999999</v>
      </c>
      <c r="G11" s="57">
        <v>31.38589</v>
      </c>
      <c r="H11" s="57">
        <v>115.79929</v>
      </c>
      <c r="I11" s="60"/>
      <c r="J11" s="57">
        <f t="shared" si="0"/>
        <v>1595.6178</v>
      </c>
    </row>
    <row r="12" spans="1:10" ht="15.75" customHeight="1" x14ac:dyDescent="0.2">
      <c r="A12" s="52" t="s">
        <v>26</v>
      </c>
      <c r="B12" s="58">
        <v>1145.4419</v>
      </c>
      <c r="C12" s="58">
        <v>630.74783000000002</v>
      </c>
      <c r="D12" s="58">
        <v>668.64529000000005</v>
      </c>
      <c r="E12" s="58">
        <v>435.9128</v>
      </c>
      <c r="F12" s="58">
        <v>235.86851999999999</v>
      </c>
      <c r="G12" s="58">
        <v>395.71071999999998</v>
      </c>
      <c r="H12" s="58">
        <v>162.58966000000001</v>
      </c>
      <c r="I12" s="60"/>
      <c r="J12" s="58">
        <f t="shared" si="0"/>
        <v>3674.9167200000002</v>
      </c>
    </row>
    <row r="13" spans="1:10" ht="15.75" customHeight="1" x14ac:dyDescent="0.2">
      <c r="A13" s="50" t="s">
        <v>27</v>
      </c>
      <c r="B13" s="57">
        <v>150.61249000000001</v>
      </c>
      <c r="C13" s="57">
        <v>70.570070000000001</v>
      </c>
      <c r="D13" s="57">
        <v>74.963509999999999</v>
      </c>
      <c r="E13" s="57">
        <v>56.60575</v>
      </c>
      <c r="F13" s="57">
        <v>31.94162</v>
      </c>
      <c r="G13" s="57">
        <v>117.54007</v>
      </c>
      <c r="H13" s="57">
        <v>17.251290000000001</v>
      </c>
      <c r="I13" s="60"/>
      <c r="J13" s="57">
        <f t="shared" si="0"/>
        <v>519.48480000000006</v>
      </c>
    </row>
    <row r="14" spans="1:10" ht="15.75" customHeight="1" x14ac:dyDescent="0.2">
      <c r="A14" s="52" t="s">
        <v>28</v>
      </c>
      <c r="B14" s="58">
        <v>18.54862</v>
      </c>
      <c r="C14" s="58">
        <v>7.6292600000000004</v>
      </c>
      <c r="D14" s="58">
        <v>11.145759999999999</v>
      </c>
      <c r="E14" s="58">
        <v>21.608560000000001</v>
      </c>
      <c r="F14" s="58">
        <v>11.11021</v>
      </c>
      <c r="G14" s="58">
        <v>23.953720000000001</v>
      </c>
      <c r="H14" s="58">
        <v>1.99963</v>
      </c>
      <c r="I14" s="60"/>
      <c r="J14" s="58">
        <f t="shared" si="0"/>
        <v>95.99575999999999</v>
      </c>
    </row>
    <row r="15" spans="1:10" ht="15.75" customHeight="1" x14ac:dyDescent="0.2">
      <c r="A15" s="50" t="s">
        <v>29</v>
      </c>
      <c r="B15" s="57">
        <v>285.90782000000002</v>
      </c>
      <c r="C15" s="57">
        <v>123.99301</v>
      </c>
      <c r="D15" s="57">
        <v>117.24567999999999</v>
      </c>
      <c r="E15" s="57">
        <v>45.382649999999998</v>
      </c>
      <c r="F15" s="57">
        <v>11.21312</v>
      </c>
      <c r="G15" s="57">
        <v>25.712589999999999</v>
      </c>
      <c r="H15" s="57">
        <v>14.831910000000001</v>
      </c>
      <c r="I15" s="60"/>
      <c r="J15" s="57">
        <f t="shared" si="0"/>
        <v>624.28678000000002</v>
      </c>
    </row>
    <row r="16" spans="1:10" ht="15.75" customHeight="1" x14ac:dyDescent="0.2">
      <c r="A16" s="52" t="s">
        <v>30</v>
      </c>
      <c r="B16" s="58">
        <v>68.99333</v>
      </c>
      <c r="C16" s="58">
        <v>29.47982</v>
      </c>
      <c r="D16" s="58">
        <v>36.557099999999998</v>
      </c>
      <c r="E16" s="58">
        <v>29.450510000000001</v>
      </c>
      <c r="F16" s="58">
        <v>25.436910000000001</v>
      </c>
      <c r="G16" s="58">
        <v>39.005180000000003</v>
      </c>
      <c r="H16" s="58">
        <v>7.0248900000000001</v>
      </c>
      <c r="I16" s="60"/>
      <c r="J16" s="58">
        <f t="shared" si="0"/>
        <v>235.94774000000001</v>
      </c>
    </row>
    <row r="17" spans="1:13" ht="15.75" hidden="1" customHeight="1" x14ac:dyDescent="0.2">
      <c r="A17" s="50" t="s">
        <v>31</v>
      </c>
      <c r="B17" s="57">
        <v>17.318660000000001</v>
      </c>
      <c r="C17" s="57">
        <v>3.0948699999999998</v>
      </c>
      <c r="D17" s="57">
        <v>7.5101399999999998</v>
      </c>
      <c r="E17" s="57">
        <v>7.2438099999999999</v>
      </c>
      <c r="F17" s="57">
        <v>6.5140599999999997</v>
      </c>
      <c r="G17" s="57">
        <v>27.934259999999998</v>
      </c>
      <c r="H17" s="57">
        <v>12.58093</v>
      </c>
      <c r="I17" s="60"/>
      <c r="J17" s="57">
        <f t="shared" si="0"/>
        <v>82.196729999999988</v>
      </c>
    </row>
    <row r="18" spans="1:13" ht="15.75" hidden="1" customHeight="1" x14ac:dyDescent="0.2">
      <c r="A18" s="52" t="s">
        <v>32</v>
      </c>
      <c r="B18" s="58">
        <v>21.32789</v>
      </c>
      <c r="C18" s="58">
        <v>6.7067899999999998</v>
      </c>
      <c r="D18" s="58">
        <v>7.9043200000000002</v>
      </c>
      <c r="E18" s="58">
        <v>3.86578</v>
      </c>
      <c r="F18" s="58">
        <v>2.6763599999999999</v>
      </c>
      <c r="G18" s="58">
        <v>7.2712500000000002</v>
      </c>
      <c r="H18" s="58">
        <v>0</v>
      </c>
      <c r="I18" s="60"/>
      <c r="J18" s="58">
        <f t="shared" si="0"/>
        <v>49.752390000000005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3.6113</v>
      </c>
      <c r="H19" s="57">
        <v>0.99980999999999998</v>
      </c>
      <c r="I19" s="60"/>
      <c r="J19" s="57">
        <f t="shared" si="0"/>
        <v>4.61111</v>
      </c>
    </row>
    <row r="20" spans="1:13" ht="15.75" hidden="1" customHeight="1" x14ac:dyDescent="0.2">
      <c r="A20" s="52" t="s">
        <v>34</v>
      </c>
      <c r="B20" s="58">
        <v>4.9990600000000001</v>
      </c>
      <c r="C20" s="58">
        <v>2.4917400000000001</v>
      </c>
      <c r="D20" s="58">
        <v>1.95347</v>
      </c>
      <c r="E20" s="58">
        <v>0</v>
      </c>
      <c r="F20" s="58">
        <v>0</v>
      </c>
      <c r="G20" s="58">
        <v>3.9069400000000001</v>
      </c>
      <c r="H20" s="58">
        <v>1.4919199999999999</v>
      </c>
      <c r="I20" s="60"/>
      <c r="J20" s="58">
        <f t="shared" si="0"/>
        <v>14.84313</v>
      </c>
    </row>
    <row r="21" spans="1:13" ht="15.75" customHeight="1" x14ac:dyDescent="0.2">
      <c r="A21" s="50" t="s">
        <v>35</v>
      </c>
      <c r="B21" s="57">
        <v>43.645609999999998</v>
      </c>
      <c r="C21" s="57">
        <v>12.29339</v>
      </c>
      <c r="D21" s="57">
        <v>17.367930000000001</v>
      </c>
      <c r="E21" s="57">
        <v>11.109590000000001</v>
      </c>
      <c r="F21" s="57">
        <v>9.1904199999999996</v>
      </c>
      <c r="G21" s="57">
        <v>42.723759999999999</v>
      </c>
      <c r="H21" s="57">
        <v>15.072660000000001</v>
      </c>
      <c r="I21" s="60">
        <v>6566.3500299999996</v>
      </c>
      <c r="J21" s="57">
        <f t="shared" si="0"/>
        <v>151.40335999999999</v>
      </c>
    </row>
    <row r="22" spans="1:13" ht="15.75" customHeight="1" x14ac:dyDescent="0.2">
      <c r="A22" s="52" t="s">
        <v>36</v>
      </c>
      <c r="B22" s="58">
        <v>5.2130000000000001</v>
      </c>
      <c r="C22" s="58">
        <v>0.99980999999999998</v>
      </c>
      <c r="D22" s="58">
        <v>0.39979999999999999</v>
      </c>
      <c r="E22" s="58">
        <v>0</v>
      </c>
      <c r="F22" s="58">
        <v>0</v>
      </c>
      <c r="G22" s="58">
        <v>5.7219499999999996</v>
      </c>
      <c r="H22" s="58">
        <v>0</v>
      </c>
      <c r="I22" s="60"/>
      <c r="J22" s="58">
        <f t="shared" si="0"/>
        <v>12.33456</v>
      </c>
    </row>
    <row r="23" spans="1:13" ht="15.75" customHeight="1" x14ac:dyDescent="0.2">
      <c r="A23" s="50" t="s">
        <v>37</v>
      </c>
      <c r="B23" s="57">
        <v>15.84919</v>
      </c>
      <c r="C23" s="57">
        <v>8.3297000000000008</v>
      </c>
      <c r="D23" s="57">
        <v>9.60581</v>
      </c>
      <c r="E23" s="57">
        <v>2.9401899999999999</v>
      </c>
      <c r="F23" s="57">
        <v>3.94312</v>
      </c>
      <c r="G23" s="57">
        <v>2.8559800000000002</v>
      </c>
      <c r="H23" s="57">
        <v>1.99963</v>
      </c>
      <c r="I23" s="60"/>
      <c r="J23" s="57">
        <f t="shared" si="0"/>
        <v>45.523620000000008</v>
      </c>
    </row>
    <row r="24" spans="1:13" ht="15.75" customHeight="1" x14ac:dyDescent="0.2">
      <c r="A24" s="52" t="s">
        <v>38</v>
      </c>
      <c r="B24" s="58">
        <v>23.751639999999998</v>
      </c>
      <c r="C24" s="58">
        <v>7.2456800000000001</v>
      </c>
      <c r="D24" s="58">
        <v>6.6756099999999998</v>
      </c>
      <c r="E24" s="58">
        <v>6.7323599999999999</v>
      </c>
      <c r="F24" s="58">
        <v>4.98285</v>
      </c>
      <c r="G24" s="58">
        <v>6.4123999999999999</v>
      </c>
      <c r="H24" s="58">
        <v>7.1483800000000004</v>
      </c>
      <c r="I24" s="60"/>
      <c r="J24" s="58">
        <f t="shared" si="0"/>
        <v>62.948920000000001</v>
      </c>
    </row>
    <row r="25" spans="1:13" ht="15.75" customHeight="1" x14ac:dyDescent="0.2">
      <c r="A25" s="50" t="s">
        <v>39</v>
      </c>
      <c r="B25" s="57">
        <v>85.776840000000007</v>
      </c>
      <c r="C25" s="57">
        <v>36.61947</v>
      </c>
      <c r="D25" s="57">
        <v>19.14988</v>
      </c>
      <c r="E25" s="57">
        <v>20.072970000000002</v>
      </c>
      <c r="F25" s="57">
        <v>10.555110000000001</v>
      </c>
      <c r="G25" s="57">
        <v>25.716339999999999</v>
      </c>
      <c r="H25" s="57">
        <v>10.734109999999999</v>
      </c>
      <c r="I25" s="60"/>
      <c r="J25" s="57">
        <f t="shared" si="0"/>
        <v>208.62472</v>
      </c>
    </row>
    <row r="26" spans="1:13" ht="15.75" customHeight="1" x14ac:dyDescent="0.2">
      <c r="A26" s="52" t="s">
        <v>40</v>
      </c>
      <c r="B26" s="58">
        <v>97.202020000000005</v>
      </c>
      <c r="C26" s="58">
        <v>34.081580000000002</v>
      </c>
      <c r="D26" s="58">
        <v>41.168219999999998</v>
      </c>
      <c r="E26" s="58">
        <v>10.911250000000001</v>
      </c>
      <c r="F26" s="58">
        <v>1.91231</v>
      </c>
      <c r="G26" s="58">
        <v>5.15998</v>
      </c>
      <c r="H26" s="58">
        <v>14.307370000000001</v>
      </c>
      <c r="I26" s="60"/>
      <c r="J26" s="58">
        <f t="shared" si="0"/>
        <v>204.74272999999997</v>
      </c>
    </row>
    <row r="27" spans="1:13" ht="15.75" customHeight="1" x14ac:dyDescent="0.2">
      <c r="A27" s="50" t="s">
        <v>41</v>
      </c>
      <c r="B27" s="57">
        <v>17.631139999999998</v>
      </c>
      <c r="C27" s="57">
        <v>1.16073</v>
      </c>
      <c r="D27" s="57">
        <v>3.3892600000000002</v>
      </c>
      <c r="E27" s="57">
        <v>2.3931900000000002</v>
      </c>
      <c r="F27" s="57">
        <v>0</v>
      </c>
      <c r="G27" s="57">
        <v>5.1281699999999999</v>
      </c>
      <c r="H27" s="57">
        <v>1.67218</v>
      </c>
      <c r="I27" s="60"/>
      <c r="J27" s="57">
        <f t="shared" si="0"/>
        <v>31.374670000000002</v>
      </c>
    </row>
    <row r="28" spans="1:13" ht="15.75" customHeight="1" x14ac:dyDescent="0.2">
      <c r="A28" s="52" t="s">
        <v>191</v>
      </c>
      <c r="B28" s="58">
        <v>189.69189</v>
      </c>
      <c r="C28" s="58">
        <v>56.119250000000001</v>
      </c>
      <c r="D28" s="58">
        <v>73.238320000000002</v>
      </c>
      <c r="E28" s="58">
        <v>53.849559999999997</v>
      </c>
      <c r="F28" s="58">
        <v>34.689700000000002</v>
      </c>
      <c r="G28" s="58">
        <v>92.531030000000001</v>
      </c>
      <c r="H28" s="58">
        <v>39.559660000000001</v>
      </c>
      <c r="I28" s="60"/>
      <c r="J28" s="58">
        <f t="shared" si="0"/>
        <v>539.67940999999996</v>
      </c>
    </row>
    <row r="29" spans="1:13" ht="15.75" customHeight="1" x14ac:dyDescent="0.2">
      <c r="A29" s="50" t="s">
        <v>43</v>
      </c>
      <c r="B29" s="57">
        <v>5.75251</v>
      </c>
      <c r="C29" s="57">
        <v>0</v>
      </c>
      <c r="D29" s="57">
        <v>0.49210999999999999</v>
      </c>
      <c r="E29" s="57">
        <v>1.6609499999999999</v>
      </c>
      <c r="F29" s="57">
        <v>0</v>
      </c>
      <c r="G29" s="57">
        <v>0.72287999999999997</v>
      </c>
      <c r="H29" s="57">
        <v>0.99980999999999998</v>
      </c>
      <c r="I29" s="60"/>
      <c r="J29" s="57">
        <f t="shared" si="0"/>
        <v>9.6282600000000009</v>
      </c>
    </row>
    <row r="30" spans="1:13" ht="15.75" customHeight="1" x14ac:dyDescent="0.2">
      <c r="A30" s="52" t="s">
        <v>44</v>
      </c>
      <c r="B30" s="58">
        <v>16.20158</v>
      </c>
      <c r="C30" s="58">
        <v>15.934010000000001</v>
      </c>
      <c r="D30" s="58">
        <v>16.415520000000001</v>
      </c>
      <c r="E30" s="58">
        <v>23.03125</v>
      </c>
      <c r="F30" s="58">
        <v>8.3721099999999993</v>
      </c>
      <c r="G30" s="58">
        <v>31.443899999999999</v>
      </c>
      <c r="H30" s="58">
        <v>28.90663</v>
      </c>
      <c r="I30" s="60"/>
      <c r="J30" s="58">
        <f t="shared" si="0"/>
        <v>140.30499999999998</v>
      </c>
    </row>
    <row r="31" spans="1:13" ht="15.75" customHeight="1" x14ac:dyDescent="0.2">
      <c r="A31" s="50" t="s">
        <v>45</v>
      </c>
      <c r="B31" s="57">
        <v>2.8428900000000001</v>
      </c>
      <c r="C31" s="57">
        <v>1.3072999999999999</v>
      </c>
      <c r="D31" s="57">
        <v>2.53789</v>
      </c>
      <c r="E31" s="57">
        <v>0.99980999999999998</v>
      </c>
      <c r="F31" s="57">
        <v>0</v>
      </c>
      <c r="G31" s="57">
        <v>10.0343</v>
      </c>
      <c r="H31" s="57">
        <v>3.32626</v>
      </c>
      <c r="I31" s="60"/>
      <c r="J31" s="57">
        <f t="shared" si="0"/>
        <v>21.048450000000003</v>
      </c>
      <c r="M31" s="73"/>
    </row>
    <row r="32" spans="1:13" ht="15.75" customHeight="1" x14ac:dyDescent="0.2">
      <c r="A32" s="52" t="s">
        <v>46</v>
      </c>
      <c r="B32" s="58">
        <v>13.32502</v>
      </c>
      <c r="C32" s="58">
        <v>8.6596399999999996</v>
      </c>
      <c r="D32" s="58">
        <v>2.3382999999999998</v>
      </c>
      <c r="E32" s="58">
        <v>4.5624599999999997</v>
      </c>
      <c r="F32" s="58">
        <v>7.2855999999999996</v>
      </c>
      <c r="G32" s="58">
        <v>12.18487</v>
      </c>
      <c r="H32" s="58">
        <v>4.3273200000000003</v>
      </c>
      <c r="I32" s="60"/>
      <c r="J32" s="58">
        <f t="shared" si="0"/>
        <v>52.683210000000003</v>
      </c>
    </row>
    <row r="33" spans="1:21" ht="15.75" customHeight="1" x14ac:dyDescent="0.2">
      <c r="A33" s="50" t="s">
        <v>47</v>
      </c>
      <c r="B33" s="57">
        <v>286.17039999999997</v>
      </c>
      <c r="C33" s="57">
        <v>76.693690000000004</v>
      </c>
      <c r="D33" s="57">
        <v>62.723129999999998</v>
      </c>
      <c r="E33" s="57">
        <v>27.157109999999999</v>
      </c>
      <c r="F33" s="57">
        <v>13.2508</v>
      </c>
      <c r="G33" s="57">
        <v>23.03998</v>
      </c>
      <c r="H33" s="57">
        <v>13.80715</v>
      </c>
      <c r="I33" s="60"/>
      <c r="J33" s="57">
        <f t="shared" si="0"/>
        <v>502.84226000000001</v>
      </c>
    </row>
    <row r="34" spans="1:21" ht="15.75" customHeight="1" x14ac:dyDescent="0.2">
      <c r="A34" s="52" t="s">
        <v>48</v>
      </c>
      <c r="B34" s="58">
        <v>143.31379000000001</v>
      </c>
      <c r="C34" s="58">
        <v>32.981349999999999</v>
      </c>
      <c r="D34" s="58">
        <v>39.156120000000001</v>
      </c>
      <c r="E34" s="58">
        <v>35.410719999999998</v>
      </c>
      <c r="F34" s="58">
        <v>12.375730000000001</v>
      </c>
      <c r="G34" s="58">
        <v>58.599139999999998</v>
      </c>
      <c r="H34" s="58">
        <v>25.484310000000001</v>
      </c>
      <c r="I34" s="60"/>
      <c r="J34" s="58">
        <f t="shared" si="0"/>
        <v>347.32115999999996</v>
      </c>
      <c r="L34" s="73"/>
    </row>
    <row r="35" spans="1:21" ht="15.75" customHeight="1" x14ac:dyDescent="0.2">
      <c r="A35" s="50" t="s">
        <v>49</v>
      </c>
      <c r="B35" s="57">
        <v>93.394869999999997</v>
      </c>
      <c r="C35" s="57">
        <v>20.83079</v>
      </c>
      <c r="D35" s="57">
        <v>16.407409999999999</v>
      </c>
      <c r="E35" s="57">
        <v>11.337870000000001</v>
      </c>
      <c r="F35" s="57">
        <v>10.725379999999999</v>
      </c>
      <c r="G35" s="57">
        <v>52.124369999999999</v>
      </c>
      <c r="H35" s="57">
        <v>22.514810000000001</v>
      </c>
      <c r="I35" s="60"/>
      <c r="J35" s="57">
        <f t="shared" si="0"/>
        <v>227.33550000000002</v>
      </c>
    </row>
    <row r="36" spans="1:21" ht="15.75" customHeight="1" x14ac:dyDescent="0.2">
      <c r="A36" s="52" t="s">
        <v>50</v>
      </c>
      <c r="B36" s="58">
        <v>627.28435000000002</v>
      </c>
      <c r="C36" s="58">
        <v>243.07865000000001</v>
      </c>
      <c r="D36" s="58">
        <v>212.90774999999999</v>
      </c>
      <c r="E36" s="58">
        <v>177.33425</v>
      </c>
      <c r="F36" s="58">
        <v>71.900459999999995</v>
      </c>
      <c r="G36" s="58">
        <v>133.64748</v>
      </c>
      <c r="H36" s="58">
        <v>108.79062</v>
      </c>
      <c r="I36" s="60"/>
      <c r="J36" s="58">
        <f t="shared" si="0"/>
        <v>1574.9435600000002</v>
      </c>
    </row>
    <row r="37" spans="1:21" ht="15.75" customHeight="1" x14ac:dyDescent="0.2">
      <c r="A37" s="50" t="s">
        <v>51</v>
      </c>
      <c r="B37" s="57">
        <v>691.65222000000006</v>
      </c>
      <c r="C37" s="57">
        <v>202.31585000000001</v>
      </c>
      <c r="D37" s="57">
        <v>225.65208999999999</v>
      </c>
      <c r="E37" s="57">
        <v>180.61872</v>
      </c>
      <c r="F37" s="57">
        <v>71.928520000000006</v>
      </c>
      <c r="G37" s="57">
        <v>257.58872000000002</v>
      </c>
      <c r="H37" s="57">
        <v>92.293390000000002</v>
      </c>
      <c r="I37" s="60"/>
      <c r="J37" s="57">
        <f t="shared" si="0"/>
        <v>1722.0495100000001</v>
      </c>
    </row>
    <row r="38" spans="1:21" ht="15.75" customHeight="1" x14ac:dyDescent="0.2">
      <c r="A38" s="52" t="s">
        <v>52</v>
      </c>
      <c r="B38" s="58">
        <v>138.61723000000001</v>
      </c>
      <c r="C38" s="58">
        <v>48.506210000000003</v>
      </c>
      <c r="D38" s="58">
        <v>38.863590000000002</v>
      </c>
      <c r="E38" s="58">
        <v>6.4273699999999998</v>
      </c>
      <c r="F38" s="58">
        <v>2.3077399999999999</v>
      </c>
      <c r="G38" s="58">
        <v>98.014719999999997</v>
      </c>
      <c r="H38" s="58">
        <v>17.020520000000001</v>
      </c>
      <c r="I38" s="60"/>
      <c r="J38" s="58">
        <f t="shared" si="0"/>
        <v>349.75737999999996</v>
      </c>
    </row>
    <row r="39" spans="1:21" ht="15.75" customHeight="1" x14ac:dyDescent="0.2">
      <c r="A39" s="50" t="s">
        <v>53</v>
      </c>
      <c r="B39" s="57">
        <v>160.50895</v>
      </c>
      <c r="C39" s="57">
        <v>71.294830000000005</v>
      </c>
      <c r="D39" s="57">
        <v>44.379089999999998</v>
      </c>
      <c r="E39" s="57">
        <v>10.800219999999999</v>
      </c>
      <c r="F39" s="57">
        <v>3.99925</v>
      </c>
      <c r="G39" s="57">
        <v>79.271500000000003</v>
      </c>
      <c r="H39" s="57">
        <v>13.548310000000001</v>
      </c>
      <c r="I39" s="60"/>
      <c r="J39" s="57">
        <f t="shared" si="0"/>
        <v>383.8021500000001</v>
      </c>
    </row>
    <row r="40" spans="1:21" ht="15.75" customHeight="1" x14ac:dyDescent="0.2">
      <c r="A40" s="52" t="s">
        <v>54</v>
      </c>
      <c r="B40" s="58">
        <v>132.25596999999999</v>
      </c>
      <c r="C40" s="58">
        <v>60.54513</v>
      </c>
      <c r="D40" s="58">
        <v>54.707790000000003</v>
      </c>
      <c r="E40" s="58">
        <v>48.367739999999998</v>
      </c>
      <c r="F40" s="58">
        <v>52.215429999999998</v>
      </c>
      <c r="G40" s="58">
        <v>107.22884000000001</v>
      </c>
      <c r="H40" s="58">
        <v>35.025260000000003</v>
      </c>
      <c r="I40" s="60"/>
      <c r="J40" s="58">
        <f t="shared" si="0"/>
        <v>490.34615999999994</v>
      </c>
    </row>
    <row r="41" spans="1:21" ht="15.75" customHeight="1" x14ac:dyDescent="0.2">
      <c r="A41" s="50" t="s">
        <v>55</v>
      </c>
      <c r="B41" s="57">
        <v>180.23452</v>
      </c>
      <c r="C41" s="57">
        <v>57.500779999999999</v>
      </c>
      <c r="D41" s="57">
        <v>43.869520000000001</v>
      </c>
      <c r="E41" s="57">
        <v>30.097919999999998</v>
      </c>
      <c r="F41" s="57">
        <v>13.132289999999999</v>
      </c>
      <c r="G41" s="57">
        <v>8.7039200000000001</v>
      </c>
      <c r="H41" s="57">
        <v>23.29757</v>
      </c>
      <c r="I41" s="60"/>
      <c r="J41" s="57">
        <f t="shared" si="0"/>
        <v>356.83652000000001</v>
      </c>
    </row>
    <row r="42" spans="1:21" ht="15.75" customHeight="1" x14ac:dyDescent="0.2">
      <c r="A42" s="52" t="s">
        <v>56</v>
      </c>
      <c r="B42" s="58">
        <v>22.844760000000001</v>
      </c>
      <c r="C42" s="58">
        <v>8.4407200000000007</v>
      </c>
      <c r="D42" s="58">
        <v>6.8533600000000003</v>
      </c>
      <c r="E42" s="58">
        <v>4.8456299999999999</v>
      </c>
      <c r="F42" s="58">
        <v>3.6761699999999999</v>
      </c>
      <c r="G42" s="58">
        <v>2.9376899999999999</v>
      </c>
      <c r="H42" s="58">
        <v>22.161169999999998</v>
      </c>
      <c r="I42" s="60"/>
      <c r="J42" s="58">
        <f t="shared" si="0"/>
        <v>71.759500000000003</v>
      </c>
    </row>
    <row r="43" spans="1:21" ht="15.75" customHeight="1" x14ac:dyDescent="0.2">
      <c r="A43" s="50" t="s">
        <v>57</v>
      </c>
      <c r="B43" s="57">
        <v>182.31710000000001</v>
      </c>
      <c r="C43" s="57">
        <v>50.657389999999999</v>
      </c>
      <c r="D43" s="57">
        <v>51.039729999999999</v>
      </c>
      <c r="E43" s="57">
        <v>16.703669999999999</v>
      </c>
      <c r="F43" s="57">
        <v>13.61317</v>
      </c>
      <c r="G43" s="57">
        <v>62.775530000000003</v>
      </c>
      <c r="H43" s="57">
        <v>13.68303</v>
      </c>
      <c r="I43" s="60"/>
      <c r="J43" s="57">
        <f t="shared" si="0"/>
        <v>390.78962000000001</v>
      </c>
    </row>
    <row r="44" spans="1:21" ht="15.75" customHeight="1" x14ac:dyDescent="0.2">
      <c r="A44" s="52" t="s">
        <v>58</v>
      </c>
      <c r="B44" s="58">
        <v>106.01260000000001</v>
      </c>
      <c r="C44" s="58">
        <v>34.967260000000003</v>
      </c>
      <c r="D44" s="58">
        <v>18.914110000000001</v>
      </c>
      <c r="E44" s="58">
        <v>5.8909700000000003</v>
      </c>
      <c r="F44" s="58">
        <v>3.4759600000000002</v>
      </c>
      <c r="G44" s="58">
        <v>7.0292500000000002</v>
      </c>
      <c r="H44" s="58">
        <v>18.50309</v>
      </c>
      <c r="I44" s="60"/>
      <c r="J44" s="58">
        <f t="shared" si="0"/>
        <v>194.79323999999997</v>
      </c>
    </row>
    <row r="45" spans="1:21" ht="15.75" customHeight="1" x14ac:dyDescent="0.2">
      <c r="A45" s="50" t="s">
        <v>59</v>
      </c>
      <c r="B45" s="57">
        <v>304.19385</v>
      </c>
      <c r="C45" s="57">
        <v>107.59683</v>
      </c>
      <c r="D45" s="57">
        <v>151.58797000000001</v>
      </c>
      <c r="E45" s="57">
        <v>185.29096000000001</v>
      </c>
      <c r="F45" s="57">
        <v>88.893529999999998</v>
      </c>
      <c r="G45" s="57">
        <v>288.66775000000001</v>
      </c>
      <c r="H45" s="57">
        <v>124.43835</v>
      </c>
      <c r="I45" s="60"/>
      <c r="J45" s="57">
        <f t="shared" si="0"/>
        <v>1250.6692399999999</v>
      </c>
    </row>
    <row r="46" spans="1:21" ht="15.75" customHeight="1" x14ac:dyDescent="0.2">
      <c r="A46" s="59"/>
      <c r="B46" s="39"/>
      <c r="C46" s="39"/>
      <c r="D46" s="39"/>
      <c r="E46" s="39"/>
      <c r="F46" s="39"/>
      <c r="G46" s="39"/>
      <c r="H46" s="39"/>
      <c r="J46" s="39"/>
    </row>
    <row r="47" spans="1:21" ht="15.75" customHeight="1" x14ac:dyDescent="0.2">
      <c r="A47" s="53" t="s">
        <v>20</v>
      </c>
      <c r="B47" s="117">
        <f>SUM(B9:B45)-SUM(B17:B20)</f>
        <v>6836.3382300000003</v>
      </c>
      <c r="C47" s="117">
        <f>SUM(C9:C45)-SUM(C17:C20)</f>
        <v>2531.7981499999992</v>
      </c>
      <c r="D47" s="117">
        <f>SUM(D9:D45)-SUM(D17:D20)</f>
        <v>2444.7863500000003</v>
      </c>
      <c r="E47" s="117">
        <f t="shared" ref="E47:J47" si="1">SUM(E9:E45)-SUM(E17:E20)</f>
        <v>1679.01514</v>
      </c>
      <c r="F47" s="117">
        <f t="shared" si="1"/>
        <v>867.36420999999984</v>
      </c>
      <c r="G47" s="117">
        <f t="shared" si="1"/>
        <v>2601.5530400000007</v>
      </c>
      <c r="H47" s="117">
        <f t="shared" si="1"/>
        <v>1002.1642900000002</v>
      </c>
      <c r="I47" s="59"/>
      <c r="J47" s="117">
        <f t="shared" si="1"/>
        <v>17963.019409999994</v>
      </c>
      <c r="K47" s="109">
        <v>7.8312784300000002</v>
      </c>
      <c r="L47" s="55"/>
      <c r="M47" s="55"/>
      <c r="N47" s="55"/>
      <c r="O47" s="40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772.76616999999999</v>
      </c>
      <c r="C49" s="57">
        <v>166.67062000000001</v>
      </c>
      <c r="D49" s="57">
        <v>155.45500000000001</v>
      </c>
      <c r="E49" s="57">
        <v>117.46585</v>
      </c>
      <c r="F49" s="57">
        <v>88.843010000000007</v>
      </c>
      <c r="G49" s="57">
        <v>547.98041999999998</v>
      </c>
      <c r="H49" s="57">
        <v>24.046029999999998</v>
      </c>
      <c r="I49" s="60"/>
      <c r="J49" s="57">
        <f>SUM(B49:H49)</f>
        <v>1873.2271000000001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1669.50415</v>
      </c>
      <c r="C50" s="58">
        <v>862.42001000000005</v>
      </c>
      <c r="D50" s="58">
        <v>908.55735000000004</v>
      </c>
      <c r="E50" s="58">
        <v>588.96027000000004</v>
      </c>
      <c r="F50" s="58">
        <v>315.57038999999997</v>
      </c>
      <c r="G50" s="58">
        <v>601.92228999999998</v>
      </c>
      <c r="H50" s="58">
        <v>203.69737000000001</v>
      </c>
      <c r="I50" s="60"/>
      <c r="J50" s="58">
        <f t="shared" ref="J50:J51" si="2">SUM(B50:H50)</f>
        <v>5150.6318300000003</v>
      </c>
      <c r="U50" s="41"/>
      <c r="V50" s="41"/>
      <c r="W50" s="41"/>
    </row>
    <row r="51" spans="1:23" ht="15" x14ac:dyDescent="0.2">
      <c r="A51" s="35" t="s">
        <v>62</v>
      </c>
      <c r="B51" s="57">
        <v>1694.2624599999999</v>
      </c>
      <c r="C51" s="57">
        <v>547.71284000000003</v>
      </c>
      <c r="D51" s="57">
        <v>532.98695999999995</v>
      </c>
      <c r="E51" s="57">
        <v>411.12891999999999</v>
      </c>
      <c r="F51" s="57">
        <v>169.23782</v>
      </c>
      <c r="G51" s="57">
        <v>599.97442999999998</v>
      </c>
      <c r="H51" s="57">
        <v>266.10365999999999</v>
      </c>
      <c r="I51" s="60"/>
      <c r="J51" s="57">
        <f t="shared" si="2"/>
        <v>4221.4070899999997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1" width="3.5703125" bestFit="1" customWidth="1"/>
    <col min="12" max="12" width="3.5703125" customWidth="1"/>
    <col min="13" max="13" width="2.42578125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206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Be'!B9&lt;0.5),"-",IFERROR('Tabel 5 Be'!B9/'Tabel 5 F'!B9*100,"-"))</f>
        <v>37.806451612903224</v>
      </c>
      <c r="C9" s="62">
        <f>IF(OR('Tabel 5 F'!C9&lt;5,'Tabel 5 Be'!C9&lt;0.5),"-",IFERROR('Tabel 5 Be'!C9/'Tabel 5 F'!C9*100,"-"))</f>
        <v>8.9790007241129626</v>
      </c>
      <c r="D9" s="62">
        <f>IF(OR('Tabel 5 F'!D9&lt;5,'Tabel 5 Be'!D9&lt;0.5),"-",IFERROR('Tabel 5 Be'!D9/'Tabel 5 F'!D9*100,"-"))</f>
        <v>3.4274746366876885</v>
      </c>
      <c r="E9" s="62">
        <f>IF(OR('Tabel 5 F'!E9&lt;5,'Tabel 5 Be'!E9&lt;0.5),"-",IFERROR('Tabel 5 Be'!E9/'Tabel 5 F'!E9*100,"-"))</f>
        <v>1.6479255525397443</v>
      </c>
      <c r="F9" s="62">
        <f>IF(OR('Tabel 5 F'!F9&lt;5,'Tabel 5 Be'!F9&lt;0.5),"-",IFERROR('Tabel 5 Be'!F9/'Tabel 5 F'!F9*100,"-"))</f>
        <v>1.1988867480196961</v>
      </c>
      <c r="G9" s="62">
        <f>IF(OR('Tabel 5 F'!G9&lt;5,'Tabel 5 Be'!G9&lt;0.5),"-",IFERROR('Tabel 5 Be'!G9/'Tabel 5 F'!G9*100,"-"))</f>
        <v>1.4443561782335523</v>
      </c>
      <c r="H9" s="62">
        <f>IF(OR('Tabel 5 F'!H9&lt;5,'Tabel 5 Be'!H9&lt;0.5),"-",IFERROR('Tabel 5 Be'!H9/'Tabel 5 F'!H9*100,"-"))</f>
        <v>1.7857142857142856</v>
      </c>
      <c r="I9" s="101"/>
      <c r="J9" s="62">
        <f>IF(OR('Tabel 5 F'!J9&lt;5,'Tabel 5 Be'!J9&lt;0.5),"-",IFERROR('Tabel 5 Be'!J9/'Tabel 5 F'!J9*100,"-"))</f>
        <v>3.826645264847512</v>
      </c>
      <c r="K9" s="100"/>
    </row>
    <row r="10" spans="1:11" ht="15.75" customHeight="1" x14ac:dyDescent="0.2">
      <c r="A10" s="52" t="s">
        <v>230</v>
      </c>
      <c r="B10" s="63">
        <f>IF(OR('Tabel 5 F'!B10&lt;5,'Tabel 5 Be'!B10&lt;0.5),"-",IFERROR('Tabel 5 Be'!B10/'Tabel 5 F'!B10*100,"-"))</f>
        <v>28.571428571428569</v>
      </c>
      <c r="C10" s="63">
        <f>IF(OR('Tabel 5 F'!C10&lt;5,'Tabel 5 Be'!C10&lt;0.5),"-",IFERROR('Tabel 5 Be'!C10/'Tabel 5 F'!C10*100,"-"))</f>
        <v>7.1115973741794303</v>
      </c>
      <c r="D10" s="63">
        <f>IF(OR('Tabel 5 F'!D10&lt;5,'Tabel 5 Be'!D10&lt;0.5),"-",IFERROR('Tabel 5 Be'!D10/'Tabel 5 F'!D10*100,"-"))</f>
        <v>2.9441117764471061</v>
      </c>
      <c r="E10" s="63">
        <f>IF(OR('Tabel 5 F'!E10&lt;5,'Tabel 5 Be'!E10&lt;0.5),"-",IFERROR('Tabel 5 Be'!E10/'Tabel 5 F'!E10*100,"-"))</f>
        <v>2.0888720091150779</v>
      </c>
      <c r="F10" s="63">
        <f>IF(OR('Tabel 5 F'!F10&lt;5,'Tabel 5 Be'!F10&lt;0.5),"-",IFERROR('Tabel 5 Be'!F10/'Tabel 5 F'!F10*100,"-"))</f>
        <v>1.3333333333333335</v>
      </c>
      <c r="G10" s="63">
        <f>IF(OR('Tabel 5 F'!G10&lt;5,'Tabel 5 Be'!G10&lt;0.5),"-",IFERROR('Tabel 5 Be'!G10/'Tabel 5 F'!G10*100,"-"))</f>
        <v>1.8438603373872109</v>
      </c>
      <c r="H10" s="63">
        <f>IF(OR('Tabel 5 F'!H10&lt;5,'Tabel 5 Be'!H10&lt;0.5),"-",IFERROR('Tabel 5 Be'!H10/'Tabel 5 F'!H10*100,"-"))</f>
        <v>1.9920318725099602</v>
      </c>
      <c r="I10" s="101"/>
      <c r="J10" s="63">
        <f>IF(OR('Tabel 5 F'!J10&lt;5,'Tabel 5 Be'!J10&lt;0.5),"-",IFERROR('Tabel 5 Be'!J10/'Tabel 5 F'!J10*100,"-"))</f>
        <v>2.7809896528210145</v>
      </c>
      <c r="K10" s="100"/>
    </row>
    <row r="11" spans="1:11" ht="15.75" customHeight="1" x14ac:dyDescent="0.2">
      <c r="A11" s="50" t="s">
        <v>231</v>
      </c>
      <c r="B11" s="62">
        <f>IF(OR('Tabel 5 F'!B11&lt;5,'Tabel 5 Be'!B11&lt;0.5),"-",IFERROR('Tabel 5 Be'!B11/'Tabel 5 F'!B11*100,"-"))</f>
        <v>48.663926002055497</v>
      </c>
      <c r="C11" s="62">
        <f>IF(OR('Tabel 5 F'!C11&lt;5,'Tabel 5 Be'!C11&lt;0.5),"-",IFERROR('Tabel 5 Be'!C11/'Tabel 5 F'!C11*100,"-"))</f>
        <v>19.748139668002292</v>
      </c>
      <c r="D11" s="62">
        <f>IF(OR('Tabel 5 F'!D11&lt;5,'Tabel 5 Be'!D11&lt;0.5),"-",IFERROR('Tabel 5 Be'!D11/'Tabel 5 F'!D11*100,"-"))</f>
        <v>6.0407239819004523</v>
      </c>
      <c r="E11" s="62">
        <f>IF(OR('Tabel 5 F'!E11&lt;5,'Tabel 5 Be'!E11&lt;0.5),"-",IFERROR('Tabel 5 Be'!E11/'Tabel 5 F'!E11*100,"-"))</f>
        <v>3.7235826903723583</v>
      </c>
      <c r="F11" s="62">
        <f>IF(OR('Tabel 5 F'!F11&lt;5,'Tabel 5 Be'!F11&lt;0.5),"-",IFERROR('Tabel 5 Be'!F11/'Tabel 5 F'!F11*100,"-"))</f>
        <v>1.7692852087756548</v>
      </c>
      <c r="G11" s="62">
        <f>IF(OR('Tabel 5 F'!G11&lt;5,'Tabel 5 Be'!G11&lt;0.5),"-",IFERROR('Tabel 5 Be'!G11/'Tabel 5 F'!G11*100,"-"))</f>
        <v>1.8230563002680964</v>
      </c>
      <c r="H11" s="62">
        <f>IF(OR('Tabel 5 F'!H11&lt;5,'Tabel 5 Be'!H11&lt;0.5),"-",IFERROR('Tabel 5 Be'!H11/'Tabel 5 F'!H11*100,"-"))</f>
        <v>4.826325411334552</v>
      </c>
      <c r="I11" s="101"/>
      <c r="J11" s="62">
        <f>IF(OR('Tabel 5 F'!J11&lt;5,'Tabel 5 Be'!J11&lt;0.5),"-",IFERROR('Tabel 5 Be'!J11/'Tabel 5 F'!J11*100,"-"))</f>
        <v>10.878587712632255</v>
      </c>
      <c r="K11" s="100"/>
    </row>
    <row r="12" spans="1:11" ht="15.75" customHeight="1" x14ac:dyDescent="0.2">
      <c r="A12" s="52" t="s">
        <v>26</v>
      </c>
      <c r="B12" s="63">
        <f>IF(OR('Tabel 5 F'!B12&lt;5,'Tabel 5 Be'!B12&lt;0.5),"-",IFERROR('Tabel 5 Be'!B12/'Tabel 5 F'!B12*100,"-"))</f>
        <v>52.514851485148519</v>
      </c>
      <c r="C12" s="63">
        <f>IF(OR('Tabel 5 F'!C12&lt;5,'Tabel 5 Be'!C12&lt;0.5),"-",IFERROR('Tabel 5 Be'!C12/'Tabel 5 F'!C12*100,"-"))</f>
        <v>30.56255247691016</v>
      </c>
      <c r="D12" s="63">
        <f>IF(OR('Tabel 5 F'!D12&lt;5,'Tabel 5 Be'!D12&lt;0.5),"-",IFERROR('Tabel 5 Be'!D12/'Tabel 5 F'!D12*100,"-"))</f>
        <v>11.88310720143134</v>
      </c>
      <c r="E12" s="63">
        <f>IF(OR('Tabel 5 F'!E12&lt;5,'Tabel 5 Be'!E12&lt;0.5),"-",IFERROR('Tabel 5 Be'!E12/'Tabel 5 F'!E12*100,"-"))</f>
        <v>7.178149876475433</v>
      </c>
      <c r="F12" s="63">
        <f>IF(OR('Tabel 5 F'!F12&lt;5,'Tabel 5 Be'!F12&lt;0.5),"-",IFERROR('Tabel 5 Be'!F12/'Tabel 5 F'!F12*100,"-"))</f>
        <v>4.2715484363081622</v>
      </c>
      <c r="G12" s="63">
        <f>IF(OR('Tabel 5 F'!G12&lt;5,'Tabel 5 Be'!G12&lt;0.5),"-",IFERROR('Tabel 5 Be'!G12/'Tabel 5 F'!G12*100,"-"))</f>
        <v>3.8953439772632286</v>
      </c>
      <c r="H12" s="63">
        <f>IF(OR('Tabel 5 F'!H12&lt;5,'Tabel 5 Be'!H12&lt;0.5),"-",IFERROR('Tabel 5 Be'!H12/'Tabel 5 F'!H12*100,"-"))</f>
        <v>6.1277705345501952</v>
      </c>
      <c r="I12" s="101"/>
      <c r="J12" s="63">
        <f>IF(OR('Tabel 5 F'!J12&lt;5,'Tabel 5 Be'!J12&lt;0.5),"-",IFERROR('Tabel 5 Be'!J12/'Tabel 5 F'!J12*100,"-"))</f>
        <v>10.640715308995702</v>
      </c>
      <c r="K12" s="100"/>
    </row>
    <row r="13" spans="1:11" ht="15.75" customHeight="1" x14ac:dyDescent="0.2">
      <c r="A13" s="50" t="s">
        <v>27</v>
      </c>
      <c r="B13" s="62">
        <f>IF(OR('Tabel 5 F'!B13&lt;5,'Tabel 5 Be'!B13&lt;0.5),"-",IFERROR('Tabel 5 Be'!B13/'Tabel 5 F'!B13*100,"-"))</f>
        <v>43.596059113300498</v>
      </c>
      <c r="C13" s="62">
        <f>IF(OR('Tabel 5 F'!C13&lt;5,'Tabel 5 Be'!C13&lt;0.5),"-",IFERROR('Tabel 5 Be'!C13/'Tabel 5 F'!C13*100,"-"))</f>
        <v>19.082125603864732</v>
      </c>
      <c r="D13" s="62">
        <f>IF(OR('Tabel 5 F'!D13&lt;5,'Tabel 5 Be'!D13&lt;0.5),"-",IFERROR('Tabel 5 Be'!D13/'Tabel 5 F'!D13*100,"-"))</f>
        <v>6.9836552748885588</v>
      </c>
      <c r="E13" s="62">
        <f>IF(OR('Tabel 5 F'!E13&lt;5,'Tabel 5 Be'!E13&lt;0.5),"-",IFERROR('Tabel 5 Be'!E13/'Tabel 5 F'!E13*100,"-"))</f>
        <v>3.9260969976905313</v>
      </c>
      <c r="F13" s="62">
        <f>IF(OR('Tabel 5 F'!F13&lt;5,'Tabel 5 Be'!F13&lt;0.5),"-",IFERROR('Tabel 5 Be'!F13/'Tabel 5 F'!F13*100,"-"))</f>
        <v>1.9175455417066156</v>
      </c>
      <c r="G13" s="62">
        <f>IF(OR('Tabel 5 F'!G13&lt;5,'Tabel 5 Be'!G13&lt;0.5),"-",IFERROR('Tabel 5 Be'!G13/'Tabel 5 F'!G13*100,"-"))</f>
        <v>1.6192403857602096</v>
      </c>
      <c r="H13" s="62">
        <f>IF(OR('Tabel 5 F'!H13&lt;5,'Tabel 5 Be'!H13&lt;0.5),"-",IFERROR('Tabel 5 Be'!H13/'Tabel 5 F'!H13*100,"-"))</f>
        <v>3.6398467432950192</v>
      </c>
      <c r="I13" s="101"/>
      <c r="J13" s="62">
        <f>IF(OR('Tabel 5 F'!J13&lt;5,'Tabel 5 Be'!J13&lt;0.5),"-",IFERROR('Tabel 5 Be'!J13/'Tabel 5 F'!J13*100,"-"))</f>
        <v>4.1127138544112718</v>
      </c>
      <c r="K13" s="100"/>
    </row>
    <row r="14" spans="1:11" ht="15.75" customHeight="1" x14ac:dyDescent="0.2">
      <c r="A14" s="52" t="s">
        <v>28</v>
      </c>
      <c r="B14" s="63">
        <f>IF(OR('Tabel 5 F'!B14&lt;5,'Tabel 5 Be'!B14&lt;0.5),"-",IFERROR('Tabel 5 Be'!B14/'Tabel 5 F'!B14*100,"-"))</f>
        <v>42</v>
      </c>
      <c r="C14" s="63">
        <f>IF(OR('Tabel 5 F'!C14&lt;5,'Tabel 5 Be'!C14&lt;0.5),"-",IFERROR('Tabel 5 Be'!C14/'Tabel 5 F'!C14*100,"-"))</f>
        <v>13.559322033898304</v>
      </c>
      <c r="D14" s="63">
        <f>IF(OR('Tabel 5 F'!D14&lt;5,'Tabel 5 Be'!D14&lt;0.5),"-",IFERROR('Tabel 5 Be'!D14/'Tabel 5 F'!D14*100,"-"))</f>
        <v>4.9242424242424239</v>
      </c>
      <c r="E14" s="63">
        <f>IF(OR('Tabel 5 F'!E14&lt;5,'Tabel 5 Be'!E14&lt;0.5),"-",IFERROR('Tabel 5 Be'!E14/'Tabel 5 F'!E14*100,"-"))</f>
        <v>4.3844856661045535</v>
      </c>
      <c r="F14" s="63">
        <f>IF(OR('Tabel 5 F'!F14&lt;5,'Tabel 5 Be'!F14&lt;0.5),"-",IFERROR('Tabel 5 Be'!F14/'Tabel 5 F'!F14*100,"-"))</f>
        <v>3.4567901234567899</v>
      </c>
      <c r="G14" s="63">
        <f>IF(OR('Tabel 5 F'!G14&lt;5,'Tabel 5 Be'!G14&lt;0.5),"-",IFERROR('Tabel 5 Be'!G14/'Tabel 5 F'!G14*100,"-"))</f>
        <v>3.1868131868131866</v>
      </c>
      <c r="H14" s="63">
        <f>IF(OR('Tabel 5 F'!H14&lt;5,'Tabel 5 Be'!H14&lt;0.5),"-",IFERROR('Tabel 5 Be'!H14/'Tabel 5 F'!H14*100,"-"))</f>
        <v>1.9801980198019802</v>
      </c>
      <c r="I14" s="101"/>
      <c r="J14" s="63">
        <f>IF(OR('Tabel 5 F'!J14&lt;5,'Tabel 5 Be'!J14&lt;0.5),"-",IFERROR('Tabel 5 Be'!J14/'Tabel 5 F'!J14*100,"-"))</f>
        <v>4.7439126784214949</v>
      </c>
      <c r="K14" s="100"/>
    </row>
    <row r="15" spans="1:11" ht="15.75" customHeight="1" x14ac:dyDescent="0.2">
      <c r="A15" s="50" t="s">
        <v>29</v>
      </c>
      <c r="B15" s="62">
        <f>IF(OR('Tabel 5 F'!B15&lt;5,'Tabel 5 Be'!B15&lt;0.5),"-",IFERROR('Tabel 5 Be'!B15/'Tabel 5 F'!B15*100,"-"))</f>
        <v>52.208201892744476</v>
      </c>
      <c r="C15" s="62">
        <f>IF(OR('Tabel 5 F'!C15&lt;5,'Tabel 5 Be'!C15&lt;0.5),"-",IFERROR('Tabel 5 Be'!C15/'Tabel 5 F'!C15*100,"-"))</f>
        <v>24.647887323943664</v>
      </c>
      <c r="D15" s="62">
        <f>IF(OR('Tabel 5 F'!D15&lt;5,'Tabel 5 Be'!D15&lt;0.5),"-",IFERROR('Tabel 5 Be'!D15/'Tabel 5 F'!D15*100,"-"))</f>
        <v>9.6840659340659343</v>
      </c>
      <c r="E15" s="62">
        <f>IF(OR('Tabel 5 F'!E15&lt;5,'Tabel 5 Be'!E15&lt;0.5),"-",IFERROR('Tabel 5 Be'!E15/'Tabel 5 F'!E15*100,"-"))</f>
        <v>6.8292682926829276</v>
      </c>
      <c r="F15" s="62">
        <f>IF(OR('Tabel 5 F'!F15&lt;5,'Tabel 5 Be'!F15&lt;0.5),"-",IFERROR('Tabel 5 Be'!F15/'Tabel 5 F'!F15*100,"-"))</f>
        <v>3.1088082901554404</v>
      </c>
      <c r="G15" s="62">
        <f>IF(OR('Tabel 5 F'!G15&lt;5,'Tabel 5 Be'!G15&lt;0.5),"-",IFERROR('Tabel 5 Be'!G15/'Tabel 5 F'!G15*100,"-"))</f>
        <v>4.738562091503268</v>
      </c>
      <c r="H15" s="62">
        <f>IF(OR('Tabel 5 F'!H15&lt;5,'Tabel 5 Be'!H15&lt;0.5),"-",IFERROR('Tabel 5 Be'!H15/'Tabel 5 F'!H15*100,"-"))</f>
        <v>6.0402684563758395</v>
      </c>
      <c r="I15" s="101"/>
      <c r="J15" s="62">
        <f>IF(OR('Tabel 5 F'!J15&lt;5,'Tabel 5 Be'!J15&lt;0.5),"-",IFERROR('Tabel 5 Be'!J15/'Tabel 5 F'!J15*100,"-"))</f>
        <v>15.228320067029744</v>
      </c>
      <c r="K15" s="100"/>
    </row>
    <row r="16" spans="1:11" ht="15.75" customHeight="1" x14ac:dyDescent="0.2">
      <c r="A16" s="52" t="s">
        <v>30</v>
      </c>
      <c r="B16" s="63">
        <f>IF(OR('Tabel 5 F'!B16&lt;5,'Tabel 5 Be'!B16&lt;0.5),"-",IFERROR('Tabel 5 Be'!B16/'Tabel 5 F'!B16*100,"-"))</f>
        <v>42.553191489361701</v>
      </c>
      <c r="C16" s="63">
        <f>IF(OR('Tabel 5 F'!C16&lt;5,'Tabel 5 Be'!C16&lt;0.5),"-",IFERROR('Tabel 5 Be'!C16/'Tabel 5 F'!C16*100,"-"))</f>
        <v>24.264705882352942</v>
      </c>
      <c r="D16" s="63">
        <f>IF(OR('Tabel 5 F'!D16&lt;5,'Tabel 5 Be'!D16&lt;0.5),"-",IFERROR('Tabel 5 Be'!D16/'Tabel 5 F'!D16*100,"-"))</f>
        <v>11.878453038674033</v>
      </c>
      <c r="E16" s="63">
        <f>IF(OR('Tabel 5 F'!E16&lt;5,'Tabel 5 Be'!E16&lt;0.5),"-",IFERROR('Tabel 5 Be'!E16/'Tabel 5 F'!E16*100,"-"))</f>
        <v>7.6271186440677967</v>
      </c>
      <c r="F16" s="63">
        <f>IF(OR('Tabel 5 F'!F16&lt;5,'Tabel 5 Be'!F16&lt;0.5),"-",IFERROR('Tabel 5 Be'!F16/'Tabel 5 F'!F16*100,"-"))</f>
        <v>4.5597484276729556</v>
      </c>
      <c r="G16" s="63">
        <f>IF(OR('Tabel 5 F'!G16&lt;5,'Tabel 5 Be'!G16&lt;0.5),"-",IFERROR('Tabel 5 Be'!G16/'Tabel 5 F'!G16*100,"-"))</f>
        <v>3.4220532319391634</v>
      </c>
      <c r="H16" s="63">
        <f>IF(OR('Tabel 5 F'!H16&lt;5,'Tabel 5 Be'!H16&lt;0.5),"-",IFERROR('Tabel 5 Be'!H16/'Tabel 5 F'!H16*100,"-"))</f>
        <v>7.8947368421052628</v>
      </c>
      <c r="I16" s="101"/>
      <c r="J16" s="63">
        <f>IF(OR('Tabel 5 F'!J16&lt;5,'Tabel 5 Be'!J16&lt;0.5),"-",IFERROR('Tabel 5 Be'!J16/'Tabel 5 F'!J16*100,"-"))</f>
        <v>8.5324232081911262</v>
      </c>
      <c r="K16" s="100"/>
    </row>
    <row r="17" spans="1:11" ht="15" hidden="1" customHeight="1" x14ac:dyDescent="0.2">
      <c r="A17" s="50" t="s">
        <v>31</v>
      </c>
      <c r="B17" s="62">
        <f>IF(OR('Tabel 5 F'!B17&lt;5,'Tabel 5 Be'!B17&lt;0.5),"-",IFERROR('Tabel 5 Be'!B17/'Tabel 5 F'!B17*100,"-"))</f>
        <v>43.636363636363633</v>
      </c>
      <c r="C17" s="62">
        <f>IF(OR('Tabel 5 F'!C17&lt;5,'Tabel 5 Be'!C17&lt;0.5),"-",IFERROR('Tabel 5 Be'!C17/'Tabel 5 F'!C17*100,"-"))</f>
        <v>7.8431372549019605</v>
      </c>
      <c r="D17" s="62">
        <f>IF(OR('Tabel 5 F'!D17&lt;5,'Tabel 5 Be'!D17&lt;0.5),"-",IFERROR('Tabel 5 Be'!D17/'Tabel 5 F'!D17*100,"-"))</f>
        <v>8.6538461538461533</v>
      </c>
      <c r="E17" s="62">
        <f>IF(OR('Tabel 5 F'!E17&lt;5,'Tabel 5 Be'!E17&lt;0.5),"-",IFERROR('Tabel 5 Be'!E17/'Tabel 5 F'!E17*100,"-"))</f>
        <v>5.1948051948051948</v>
      </c>
      <c r="F17" s="62">
        <f>IF(OR('Tabel 5 F'!F17&lt;5,'Tabel 5 Be'!F17&lt;0.5),"-",IFERROR('Tabel 5 Be'!F17/'Tabel 5 F'!F17*100,"-"))</f>
        <v>3.3816425120772946</v>
      </c>
      <c r="G17" s="62">
        <f>IF(OR('Tabel 5 F'!G17&lt;5,'Tabel 5 Be'!G17&lt;0.5),"-",IFERROR('Tabel 5 Be'!G17/'Tabel 5 F'!G17*100,"-"))</f>
        <v>2.2006472491909386</v>
      </c>
      <c r="H17" s="62">
        <f>IF(OR('Tabel 5 F'!H17&lt;5,'Tabel 5 Be'!H17&lt;0.5),"-",IFERROR('Tabel 5 Be'!H17/'Tabel 5 F'!H17*100,"-"))</f>
        <v>5.4794520547945202</v>
      </c>
      <c r="I17" s="101"/>
      <c r="J17" s="62">
        <f>IF(OR('Tabel 5 F'!J17&lt;5,'Tabel 5 Be'!J17&lt;0.5),"-",IFERROR('Tabel 5 Be'!J17/'Tabel 5 F'!J17*100,"-"))</f>
        <v>4.235880398671096</v>
      </c>
      <c r="K17" s="100"/>
    </row>
    <row r="18" spans="1:11" ht="15" hidden="1" customHeight="1" x14ac:dyDescent="0.2">
      <c r="A18" s="52" t="s">
        <v>32</v>
      </c>
      <c r="B18" s="63">
        <f>IF(OR('Tabel 5 F'!B18&lt;5,'Tabel 5 Be'!B18&lt;0.5),"-",IFERROR('Tabel 5 Be'!B18/'Tabel 5 F'!B18*100,"-"))</f>
        <v>55.555555555555557</v>
      </c>
      <c r="C18" s="63">
        <f>IF(OR('Tabel 5 F'!C18&lt;5,'Tabel 5 Be'!C18&lt;0.5),"-",IFERROR('Tabel 5 Be'!C18/'Tabel 5 F'!C18*100,"-"))</f>
        <v>30.434782608695656</v>
      </c>
      <c r="D18" s="63">
        <f>IF(OR('Tabel 5 F'!D18&lt;5,'Tabel 5 Be'!D18&lt;0.5),"-",IFERROR('Tabel 5 Be'!D18/'Tabel 5 F'!D18*100,"-"))</f>
        <v>7.1428571428571423</v>
      </c>
      <c r="E18" s="63">
        <f>IF(OR('Tabel 5 F'!E18&lt;5,'Tabel 5 Be'!E18&lt;0.5),"-",IFERROR('Tabel 5 Be'!E18/'Tabel 5 F'!E18*100,"-"))</f>
        <v>5.1020408163265305</v>
      </c>
      <c r="F18" s="63">
        <f>IF(OR('Tabel 5 F'!F18&lt;5,'Tabel 5 Be'!F18&lt;0.5),"-",IFERROR('Tabel 5 Be'!F18/'Tabel 5 F'!F18*100,"-"))</f>
        <v>3.8095238095238098</v>
      </c>
      <c r="G18" s="63">
        <f>IF(OR('Tabel 5 F'!G18&lt;5,'Tabel 5 Be'!G18&lt;0.5),"-",IFERROR('Tabel 5 Be'!G18/'Tabel 5 F'!G18*100,"-"))</f>
        <v>3.5573122529644272</v>
      </c>
      <c r="H18" s="63" t="str">
        <f>IF(OR('Tabel 5 F'!H18&lt;5,'Tabel 5 Be'!H18&lt;0.5),"-",IFERROR('Tabel 5 Be'!H18/'Tabel 5 F'!H18*100,"-"))</f>
        <v>-</v>
      </c>
      <c r="I18" s="101"/>
      <c r="J18" s="63">
        <f>IF(OR('Tabel 5 F'!J18&lt;5,'Tabel 5 Be'!J18&lt;0.5),"-",IFERROR('Tabel 5 Be'!J18/'Tabel 5 F'!J18*100,"-"))</f>
        <v>8.4548104956268215</v>
      </c>
      <c r="K18" s="100"/>
    </row>
    <row r="19" spans="1:11" ht="15" hidden="1" customHeight="1" x14ac:dyDescent="0.2">
      <c r="A19" s="50" t="s">
        <v>33</v>
      </c>
      <c r="B19" s="62" t="str">
        <f>IF(OR('Tabel 5 F'!B19&lt;5,'Tabel 5 Be'!B19&lt;0.5),"-",IFERROR('Tabel 5 Be'!B19/'Tabel 5 F'!B19*100,"-"))</f>
        <v>-</v>
      </c>
      <c r="C19" s="62" t="str">
        <f>IF(OR('Tabel 5 F'!C19&lt;5,'Tabel 5 Be'!C19&lt;0.5),"-",IFERROR('Tabel 5 Be'!C19/'Tabel 5 F'!C19*100,"-"))</f>
        <v>-</v>
      </c>
      <c r="D19" s="62" t="str">
        <f>IF(OR('Tabel 5 F'!D19&lt;5,'Tabel 5 Be'!D19&lt;0.5),"-",IFERROR('Tabel 5 Be'!D19/'Tabel 5 F'!D19*100,"-"))</f>
        <v>-</v>
      </c>
      <c r="E19" s="62" t="str">
        <f>IF(OR('Tabel 5 F'!E19&lt;5,'Tabel 5 Be'!E19&lt;0.5),"-",IFERROR('Tabel 5 Be'!E19/'Tabel 5 F'!E19*100,"-"))</f>
        <v>-</v>
      </c>
      <c r="F19" s="62" t="str">
        <f>IF(OR('Tabel 5 F'!F19&lt;5,'Tabel 5 Be'!F19&lt;0.5),"-",IFERROR('Tabel 5 Be'!F19/'Tabel 5 F'!F19*100,"-"))</f>
        <v>-</v>
      </c>
      <c r="G19" s="62">
        <f>IF(OR('Tabel 5 F'!G19&lt;5,'Tabel 5 Be'!G19&lt;0.5),"-",IFERROR('Tabel 5 Be'!G19/'Tabel 5 F'!G19*100,"-"))</f>
        <v>1.6</v>
      </c>
      <c r="H19" s="62">
        <f>IF(OR('Tabel 5 F'!H19&lt;5,'Tabel 5 Be'!H19&lt;0.5),"-",IFERROR('Tabel 5 Be'!H19/'Tabel 5 F'!H19*100,"-"))</f>
        <v>3.5714285714285712</v>
      </c>
      <c r="I19" s="101"/>
      <c r="J19" s="62">
        <f>IF(OR('Tabel 5 F'!J19&lt;5,'Tabel 5 Be'!J19&lt;0.5),"-",IFERROR('Tabel 5 Be'!J19/'Tabel 5 F'!J19*100,"-"))</f>
        <v>1.5151515151515151</v>
      </c>
      <c r="K19" s="100"/>
    </row>
    <row r="20" spans="1:11" ht="15" hidden="1" customHeight="1" x14ac:dyDescent="0.2">
      <c r="A20" s="52" t="s">
        <v>34</v>
      </c>
      <c r="B20" s="63">
        <f>IF(OR('Tabel 5 F'!B20&lt;5,'Tabel 5 Be'!B20&lt;0.5),"-",IFERROR('Tabel 5 Be'!B20/'Tabel 5 F'!B20*100,"-"))</f>
        <v>23.809523809523807</v>
      </c>
      <c r="C20" s="63">
        <f>IF(OR('Tabel 5 F'!C20&lt;5,'Tabel 5 Be'!C20&lt;0.5),"-",IFERROR('Tabel 5 Be'!C20/'Tabel 5 F'!C20*100,"-"))</f>
        <v>17.647058823529413</v>
      </c>
      <c r="D20" s="63">
        <f>IF(OR('Tabel 5 F'!D20&lt;5,'Tabel 5 Be'!D20&lt;0.5),"-",IFERROR('Tabel 5 Be'!D20/'Tabel 5 F'!D20*100,"-"))</f>
        <v>8</v>
      </c>
      <c r="E20" s="63" t="str">
        <f>IF(OR('Tabel 5 F'!E20&lt;5,'Tabel 5 Be'!E20&lt;0.5),"-",IFERROR('Tabel 5 Be'!E20/'Tabel 5 F'!E20*100,"-"))</f>
        <v>-</v>
      </c>
      <c r="F20" s="63" t="str">
        <f>IF(OR('Tabel 5 F'!F20&lt;5,'Tabel 5 Be'!F20&lt;0.5),"-",IFERROR('Tabel 5 Be'!F20/'Tabel 5 F'!F20*100,"-"))</f>
        <v>-</v>
      </c>
      <c r="G20" s="63">
        <f>IF(OR('Tabel 5 F'!G20&lt;5,'Tabel 5 Be'!G20&lt;0.5),"-",IFERROR('Tabel 5 Be'!G20/'Tabel 5 F'!G20*100,"-"))</f>
        <v>1.3793103448275863</v>
      </c>
      <c r="H20" s="63">
        <f>IF(OR('Tabel 5 F'!H20&lt;5,'Tabel 5 Be'!H20&lt;0.5),"-",IFERROR('Tabel 5 Be'!H20/'Tabel 5 F'!H20*100,"-"))</f>
        <v>3.7037037037037033</v>
      </c>
      <c r="I20" s="101"/>
      <c r="J20" s="63">
        <f>IF(OR('Tabel 5 F'!J20&lt;5,'Tabel 5 Be'!J20&lt;0.5),"-",IFERROR('Tabel 5 Be'!J20/'Tabel 5 F'!J20*100,"-"))</f>
        <v>3.1007751937984498</v>
      </c>
      <c r="K20" s="100"/>
    </row>
    <row r="21" spans="1:11" ht="15.75" customHeight="1" x14ac:dyDescent="0.2">
      <c r="A21" s="50" t="s">
        <v>35</v>
      </c>
      <c r="B21" s="62">
        <f>IF(OR('Tabel 5 F'!B21&lt;5,'Tabel 5 Be'!B21&lt;0.5),"-",IFERROR('Tabel 5 Be'!B21/'Tabel 5 F'!B21*100,"-"))</f>
        <v>44.628099173553721</v>
      </c>
      <c r="C21" s="62">
        <f>IF(OR('Tabel 5 F'!C21&lt;5,'Tabel 5 Be'!C21&lt;0.5),"-",IFERROR('Tabel 5 Be'!C21/'Tabel 5 F'!C21*100,"-"))</f>
        <v>15.384615384615385</v>
      </c>
      <c r="D21" s="62">
        <f>IF(OR('Tabel 5 F'!D21&lt;5,'Tabel 5 Be'!D21&lt;0.5),"-",IFERROR('Tabel 5 Be'!D21/'Tabel 5 F'!D21*100,"-"))</f>
        <v>7.6923076923076925</v>
      </c>
      <c r="E21" s="62">
        <f>IF(OR('Tabel 5 F'!E21&lt;5,'Tabel 5 Be'!E21&lt;0.5),"-",IFERROR('Tabel 5 Be'!E21/'Tabel 5 F'!E21*100,"-"))</f>
        <v>4.3478260869565215</v>
      </c>
      <c r="F21" s="62">
        <f>IF(OR('Tabel 5 F'!F21&lt;5,'Tabel 5 Be'!F21&lt;0.5),"-",IFERROR('Tabel 5 Be'!F21/'Tabel 5 F'!F21*100,"-"))</f>
        <v>2.6190476190476191</v>
      </c>
      <c r="G21" s="62">
        <f>IF(OR('Tabel 5 F'!G21&lt;5,'Tabel 5 Be'!G21&lt;0.5),"-",IFERROR('Tabel 5 Be'!G21/'Tabel 5 F'!G21*100,"-"))</f>
        <v>2.1813515825491874</v>
      </c>
      <c r="H21" s="62">
        <f>IF(OR('Tabel 5 F'!H21&lt;5,'Tabel 5 Be'!H21&lt;0.5),"-",IFERROR('Tabel 5 Be'!H21/'Tabel 5 F'!H21*100,"-"))</f>
        <v>4.4811320754716979</v>
      </c>
      <c r="I21" s="101"/>
      <c r="J21" s="62">
        <f>IF(OR('Tabel 5 F'!J21&lt;5,'Tabel 5 Be'!J21&lt;0.5),"-",IFERROR('Tabel 5 Be'!J21/'Tabel 5 F'!J21*100,"-"))</f>
        <v>4.5939086294416249</v>
      </c>
      <c r="K21" s="100"/>
    </row>
    <row r="22" spans="1:11" ht="15.75" customHeight="1" x14ac:dyDescent="0.2">
      <c r="A22" s="52" t="s">
        <v>36</v>
      </c>
      <c r="B22" s="63">
        <f>IF(OR('Tabel 5 F'!B22&lt;5,'Tabel 5 Be'!B22&lt;0.5),"-",IFERROR('Tabel 5 Be'!B22/'Tabel 5 F'!B22*100,"-"))</f>
        <v>40</v>
      </c>
      <c r="C22" s="63">
        <f>IF(OR('Tabel 5 F'!C22&lt;5,'Tabel 5 Be'!C22&lt;0.5),"-",IFERROR('Tabel 5 Be'!C22/'Tabel 5 F'!C22*100,"-"))</f>
        <v>6.666666666666667</v>
      </c>
      <c r="D22" s="63">
        <f>IF(OR('Tabel 5 F'!D22&lt;5,'Tabel 5 Be'!D22&lt;0.5),"-",IFERROR('Tabel 5 Be'!D22/'Tabel 5 F'!D22*100,"-"))</f>
        <v>3.7037037037037033</v>
      </c>
      <c r="E22" s="63" t="str">
        <f>IF(OR('Tabel 5 F'!E22&lt;5,'Tabel 5 Be'!E22&lt;0.5),"-",IFERROR('Tabel 5 Be'!E22/'Tabel 5 F'!E22*100,"-"))</f>
        <v>-</v>
      </c>
      <c r="F22" s="63" t="str">
        <f>IF(OR('Tabel 5 F'!F22&lt;5,'Tabel 5 Be'!F22&lt;0.5),"-",IFERROR('Tabel 5 Be'!F22/'Tabel 5 F'!F22*100,"-"))</f>
        <v>-</v>
      </c>
      <c r="G22" s="63">
        <f>IF(OR('Tabel 5 F'!G22&lt;5,'Tabel 5 Be'!G22&lt;0.5),"-",IFERROR('Tabel 5 Be'!G22/'Tabel 5 F'!G22*100,"-"))</f>
        <v>2.6785714285714284</v>
      </c>
      <c r="H22" s="63" t="str">
        <f>IF(OR('Tabel 5 F'!H22&lt;5,'Tabel 5 Be'!H22&lt;0.5),"-",IFERROR('Tabel 5 Be'!H22/'Tabel 5 F'!H22*100,"-"))</f>
        <v>-</v>
      </c>
      <c r="I22" s="101"/>
      <c r="J22" s="63">
        <f>IF(OR('Tabel 5 F'!J22&lt;5,'Tabel 5 Be'!J22&lt;0.5),"-",IFERROR('Tabel 5 Be'!J22/'Tabel 5 F'!J22*100,"-"))</f>
        <v>3.9548022598870061</v>
      </c>
      <c r="K22" s="100"/>
    </row>
    <row r="23" spans="1:11" ht="15.75" customHeight="1" x14ac:dyDescent="0.2">
      <c r="A23" s="50" t="s">
        <v>37</v>
      </c>
      <c r="B23" s="62">
        <f>IF(OR('Tabel 5 F'!B23&lt;5,'Tabel 5 Be'!B23&lt;0.5),"-",IFERROR('Tabel 5 Be'!B23/'Tabel 5 F'!B23*100,"-"))</f>
        <v>43.478260869565219</v>
      </c>
      <c r="C23" s="62">
        <f>IF(OR('Tabel 5 F'!C23&lt;5,'Tabel 5 Be'!C23&lt;0.5),"-",IFERROR('Tabel 5 Be'!C23/'Tabel 5 F'!C23*100,"-"))</f>
        <v>20.930232558139537</v>
      </c>
      <c r="D23" s="62">
        <f>IF(OR('Tabel 5 F'!D23&lt;5,'Tabel 5 Be'!D23&lt;0.5),"-",IFERROR('Tabel 5 Be'!D23/'Tabel 5 F'!D23*100,"-"))</f>
        <v>10.091743119266056</v>
      </c>
      <c r="E23" s="62">
        <f>IF(OR('Tabel 5 F'!E23&lt;5,'Tabel 5 Be'!E23&lt;0.5),"-",IFERROR('Tabel 5 Be'!E23/'Tabel 5 F'!E23*100,"-"))</f>
        <v>5.0632911392405067</v>
      </c>
      <c r="F23" s="62">
        <f>IF(OR('Tabel 5 F'!F23&lt;5,'Tabel 5 Be'!F23&lt;0.5),"-",IFERROR('Tabel 5 Be'!F23/'Tabel 5 F'!F23*100,"-"))</f>
        <v>7.4074074074074066</v>
      </c>
      <c r="G23" s="62">
        <f>IF(OR('Tabel 5 F'!G23&lt;5,'Tabel 5 Be'!G23&lt;0.5),"-",IFERROR('Tabel 5 Be'!G23/'Tabel 5 F'!G23*100,"-"))</f>
        <v>7.3170731707317067</v>
      </c>
      <c r="H23" s="62">
        <f>IF(OR('Tabel 5 F'!H23&lt;5,'Tabel 5 Be'!H23&lt;0.5),"-",IFERROR('Tabel 5 Be'!H23/'Tabel 5 F'!H23*100,"-"))</f>
        <v>6.666666666666667</v>
      </c>
      <c r="I23" s="101"/>
      <c r="J23" s="62">
        <f>IF(OR('Tabel 5 F'!J23&lt;5,'Tabel 5 Be'!J23&lt;0.5),"-",IFERROR('Tabel 5 Be'!J23/'Tabel 5 F'!J23*100,"-"))</f>
        <v>13.184079601990051</v>
      </c>
      <c r="K23" s="100"/>
    </row>
    <row r="24" spans="1:11" ht="15.75" customHeight="1" x14ac:dyDescent="0.2">
      <c r="A24" s="52" t="s">
        <v>38</v>
      </c>
      <c r="B24" s="63">
        <f>IF(OR('Tabel 5 F'!B24&lt;5,'Tabel 5 Be'!B24&lt;0.5),"-",IFERROR('Tabel 5 Be'!B24/'Tabel 5 F'!B24*100,"-"))</f>
        <v>24.060150375939848</v>
      </c>
      <c r="C24" s="63">
        <f>IF(OR('Tabel 5 F'!C24&lt;5,'Tabel 5 Be'!C24&lt;0.5),"-",IFERROR('Tabel 5 Be'!C24/'Tabel 5 F'!C24*100,"-"))</f>
        <v>9</v>
      </c>
      <c r="D24" s="63">
        <f>IF(OR('Tabel 5 F'!D24&lt;5,'Tabel 5 Be'!D24&lt;0.5),"-",IFERROR('Tabel 5 Be'!D24/'Tabel 5 F'!D24*100,"-"))</f>
        <v>3.125</v>
      </c>
      <c r="E24" s="63">
        <f>IF(OR('Tabel 5 F'!E24&lt;5,'Tabel 5 Be'!E24&lt;0.5),"-",IFERROR('Tabel 5 Be'!E24/'Tabel 5 F'!E24*100,"-"))</f>
        <v>2.3498694516971277</v>
      </c>
      <c r="F24" s="63">
        <f>IF(OR('Tabel 5 F'!F24&lt;5,'Tabel 5 Be'!F24&lt;0.5),"-",IFERROR('Tabel 5 Be'!F24/'Tabel 5 F'!F24*100,"-"))</f>
        <v>2.464788732394366</v>
      </c>
      <c r="G24" s="63">
        <f>IF(OR('Tabel 5 F'!G24&lt;5,'Tabel 5 Be'!G24&lt;0.5),"-",IFERROR('Tabel 5 Be'!G24/'Tabel 5 F'!G24*100,"-"))</f>
        <v>0.91220068415051314</v>
      </c>
      <c r="H24" s="63">
        <f>IF(OR('Tabel 5 F'!H24&lt;5,'Tabel 5 Be'!H24&lt;0.5),"-",IFERROR('Tabel 5 Be'!H24/'Tabel 5 F'!H24*100,"-"))</f>
        <v>3.3195020746887969</v>
      </c>
      <c r="I24" s="101"/>
      <c r="J24" s="63">
        <f>IF(OR('Tabel 5 F'!J24&lt;5,'Tabel 5 Be'!J24&lt;0.5),"-",IFERROR('Tabel 5 Be'!J24/'Tabel 5 F'!J24*100,"-"))</f>
        <v>3.5559410234171724</v>
      </c>
      <c r="K24" s="100"/>
    </row>
    <row r="25" spans="1:11" ht="15.75" customHeight="1" x14ac:dyDescent="0.2">
      <c r="A25" s="50" t="s">
        <v>39</v>
      </c>
      <c r="B25" s="62">
        <f>IF(OR('Tabel 5 F'!B25&lt;5,'Tabel 5 Be'!B25&lt;0.5),"-",IFERROR('Tabel 5 Be'!B25/'Tabel 5 F'!B25*100,"-"))</f>
        <v>44.573643410852718</v>
      </c>
      <c r="C25" s="62">
        <f>IF(OR('Tabel 5 F'!C25&lt;5,'Tabel 5 Be'!C25&lt;0.5),"-",IFERROR('Tabel 5 Be'!C25/'Tabel 5 F'!C25*100,"-"))</f>
        <v>14.335664335664337</v>
      </c>
      <c r="D25" s="62">
        <f>IF(OR('Tabel 5 F'!D25&lt;5,'Tabel 5 Be'!D25&lt;0.5),"-",IFERROR('Tabel 5 Be'!D25/'Tabel 5 F'!D25*100,"-"))</f>
        <v>3.4108527131782944</v>
      </c>
      <c r="E25" s="62">
        <f>IF(OR('Tabel 5 F'!E25&lt;5,'Tabel 5 Be'!E25&lt;0.5),"-",IFERROR('Tabel 5 Be'!E25/'Tabel 5 F'!E25*100,"-"))</f>
        <v>2.2388059701492535</v>
      </c>
      <c r="F25" s="62">
        <f>IF(OR('Tabel 5 F'!F25&lt;5,'Tabel 5 Be'!F25&lt;0.5),"-",IFERROR('Tabel 5 Be'!F25/'Tabel 5 F'!F25*100,"-"))</f>
        <v>1.7713365539452495</v>
      </c>
      <c r="G25" s="62">
        <f>IF(OR('Tabel 5 F'!G25&lt;5,'Tabel 5 Be'!G25&lt;0.5),"-",IFERROR('Tabel 5 Be'!G25/'Tabel 5 F'!G25*100,"-"))</f>
        <v>1.4756517461878997</v>
      </c>
      <c r="H25" s="62">
        <f>IF(OR('Tabel 5 F'!H25&lt;5,'Tabel 5 Be'!H25&lt;0.5),"-",IFERROR('Tabel 5 Be'!H25/'Tabel 5 F'!H25*100,"-"))</f>
        <v>2.4948024948024949</v>
      </c>
      <c r="I25" s="101"/>
      <c r="J25" s="62">
        <f>IF(OR('Tabel 5 F'!J25&lt;5,'Tabel 5 Be'!J25&lt;0.5),"-",IFERROR('Tabel 5 Be'!J25/'Tabel 5 F'!J25*100,"-"))</f>
        <v>4.7890535917901937</v>
      </c>
      <c r="K25" s="100"/>
    </row>
    <row r="26" spans="1:11" ht="15.75" customHeight="1" x14ac:dyDescent="0.2">
      <c r="A26" s="52" t="s">
        <v>40</v>
      </c>
      <c r="B26" s="63">
        <f>IF(OR('Tabel 5 F'!B26&lt;5,'Tabel 5 Be'!B26&lt;0.5),"-",IFERROR('Tabel 5 Be'!B26/'Tabel 5 F'!B26*100,"-"))</f>
        <v>11.78310740354536</v>
      </c>
      <c r="C26" s="63">
        <f>IF(OR('Tabel 5 F'!C26&lt;5,'Tabel 5 Be'!C26&lt;0.5),"-",IFERROR('Tabel 5 Be'!C26/'Tabel 5 F'!C26*100,"-"))</f>
        <v>4.8298572996706914</v>
      </c>
      <c r="D26" s="63">
        <f>IF(OR('Tabel 5 F'!D26&lt;5,'Tabel 5 Be'!D26&lt;0.5),"-",IFERROR('Tabel 5 Be'!D26/'Tabel 5 F'!D26*100,"-"))</f>
        <v>2.5603151157065485</v>
      </c>
      <c r="E26" s="63">
        <f>IF(OR('Tabel 5 F'!E26&lt;5,'Tabel 5 Be'!E26&lt;0.5),"-",IFERROR('Tabel 5 Be'!E26/'Tabel 5 F'!E26*100,"-"))</f>
        <v>0.65425264217413193</v>
      </c>
      <c r="F26" s="63">
        <f>IF(OR('Tabel 5 F'!F26&lt;5,'Tabel 5 Be'!F26&lt;0.5),"-",IFERROR('Tabel 5 Be'!F26/'Tabel 5 F'!F26*100,"-"))</f>
        <v>0.2014098690835851</v>
      </c>
      <c r="G26" s="63">
        <f>IF(OR('Tabel 5 F'!G26&lt;5,'Tabel 5 Be'!G26&lt;0.5),"-",IFERROR('Tabel 5 Be'!G26/'Tabel 5 F'!G26*100,"-"))</f>
        <v>0.2651640702684786</v>
      </c>
      <c r="H26" s="63">
        <f>IF(OR('Tabel 5 F'!H26&lt;5,'Tabel 5 Be'!H26&lt;0.5),"-",IFERROR('Tabel 5 Be'!H26/'Tabel 5 F'!H26*100,"-"))</f>
        <v>1.1243386243386242</v>
      </c>
      <c r="I26" s="101"/>
      <c r="J26" s="63">
        <f>IF(OR('Tabel 5 F'!J26&lt;5,'Tabel 5 Be'!J26&lt;0.5),"-",IFERROR('Tabel 5 Be'!J26/'Tabel 5 F'!J26*100,"-"))</f>
        <v>2.1822962313759859</v>
      </c>
      <c r="K26" s="100"/>
    </row>
    <row r="27" spans="1:11" ht="15.75" customHeight="1" x14ac:dyDescent="0.2">
      <c r="A27" s="50" t="s">
        <v>41</v>
      </c>
      <c r="B27" s="62">
        <f>IF(OR('Tabel 5 F'!B27&lt;5,'Tabel 5 Be'!B27&lt;0.5),"-",IFERROR('Tabel 5 Be'!B27/'Tabel 5 F'!B27*100,"-"))</f>
        <v>22.222222222222221</v>
      </c>
      <c r="C27" s="62">
        <f>IF(OR('Tabel 5 F'!C27&lt;5,'Tabel 5 Be'!C27&lt;0.5),"-",IFERROR('Tabel 5 Be'!C27/'Tabel 5 F'!C27*100,"-"))</f>
        <v>2</v>
      </c>
      <c r="D27" s="62">
        <f>IF(OR('Tabel 5 F'!D27&lt;5,'Tabel 5 Be'!D27&lt;0.5),"-",IFERROR('Tabel 5 Be'!D27/'Tabel 5 F'!D27*100,"-"))</f>
        <v>1.5503875968992249</v>
      </c>
      <c r="E27" s="62">
        <f>IF(OR('Tabel 5 F'!E27&lt;5,'Tabel 5 Be'!E27&lt;0.5),"-",IFERROR('Tabel 5 Be'!E27/'Tabel 5 F'!E27*100,"-"))</f>
        <v>0.81521739130434778</v>
      </c>
      <c r="F27" s="62" t="str">
        <f>IF(OR('Tabel 5 F'!F27&lt;5,'Tabel 5 Be'!F27&lt;0.5),"-",IFERROR('Tabel 5 Be'!F27/'Tabel 5 F'!F27*100,"-"))</f>
        <v>-</v>
      </c>
      <c r="G27" s="62">
        <f>IF(OR('Tabel 5 F'!G27&lt;5,'Tabel 5 Be'!G27&lt;0.5),"-",IFERROR('Tabel 5 Be'!G27/'Tabel 5 F'!G27*100,"-"))</f>
        <v>0.76142131979695438</v>
      </c>
      <c r="H27" s="62">
        <f>IF(OR('Tabel 5 F'!H27&lt;5,'Tabel 5 Be'!H27&lt;0.5),"-",IFERROR('Tabel 5 Be'!H27/'Tabel 5 F'!H27*100,"-"))</f>
        <v>1.1764705882352942</v>
      </c>
      <c r="I27" s="101"/>
      <c r="J27" s="62">
        <f>IF(OR('Tabel 5 F'!J27&lt;5,'Tabel 5 Be'!J27&lt;0.5),"-",IFERROR('Tabel 5 Be'!J27/'Tabel 5 F'!J27*100,"-"))</f>
        <v>2.0187099950763168</v>
      </c>
      <c r="K27" s="100"/>
    </row>
    <row r="28" spans="1:11" ht="15.75" customHeight="1" x14ac:dyDescent="0.2">
      <c r="A28" s="52" t="s">
        <v>191</v>
      </c>
      <c r="B28" s="63">
        <f>IF(OR('Tabel 5 F'!B28&lt;5,'Tabel 5 Be'!B28&lt;0.5),"-",IFERROR('Tabel 5 Be'!B28/'Tabel 5 F'!B28*100,"-"))</f>
        <v>64.22018348623854</v>
      </c>
      <c r="C28" s="63">
        <f>IF(OR('Tabel 5 F'!C28&lt;5,'Tabel 5 Be'!C28&lt;0.5),"-",IFERROR('Tabel 5 Be'!C28/'Tabel 5 F'!C28*100,"-"))</f>
        <v>24.175824175824175</v>
      </c>
      <c r="D28" s="63">
        <f>IF(OR('Tabel 5 F'!D28&lt;5,'Tabel 5 Be'!D28&lt;0.5),"-",IFERROR('Tabel 5 Be'!D28/'Tabel 5 F'!D28*100,"-"))</f>
        <v>10.408921933085502</v>
      </c>
      <c r="E28" s="63">
        <f>IF(OR('Tabel 5 F'!E28&lt;5,'Tabel 5 Be'!E28&lt;0.5),"-",IFERROR('Tabel 5 Be'!E28/'Tabel 5 F'!E28*100,"-"))</f>
        <v>6.2374245472837018</v>
      </c>
      <c r="F28" s="63">
        <f>IF(OR('Tabel 5 F'!F28&lt;5,'Tabel 5 Be'!F28&lt;0.5),"-",IFERROR('Tabel 5 Be'!F28/'Tabel 5 F'!F28*100,"-"))</f>
        <v>4.0211640211640214</v>
      </c>
      <c r="G28" s="63">
        <f>IF(OR('Tabel 5 F'!G28&lt;5,'Tabel 5 Be'!G28&lt;0.5),"-",IFERROR('Tabel 5 Be'!G28/'Tabel 5 F'!G28*100,"-"))</f>
        <v>4.2129452317119878</v>
      </c>
      <c r="H28" s="63">
        <f>IF(OR('Tabel 5 F'!H28&lt;5,'Tabel 5 Be'!H28&lt;0.5),"-",IFERROR('Tabel 5 Be'!H28/'Tabel 5 F'!H28*100,"-"))</f>
        <v>5.2934407364787113</v>
      </c>
      <c r="I28" s="101"/>
      <c r="J28" s="63">
        <f>IF(OR('Tabel 5 F'!J28&lt;5,'Tabel 5 Be'!J28&lt;0.5),"-",IFERROR('Tabel 5 Be'!J28/'Tabel 5 F'!J28*100,"-"))</f>
        <v>9.0243187811309706</v>
      </c>
      <c r="K28" s="100"/>
    </row>
    <row r="29" spans="1:11" ht="15.75" customHeight="1" x14ac:dyDescent="0.2">
      <c r="A29" s="50" t="s">
        <v>43</v>
      </c>
      <c r="B29" s="62">
        <f>IF(OR('Tabel 5 F'!B29&lt;5,'Tabel 5 Be'!B29&lt;0.5),"-",IFERROR('Tabel 5 Be'!B29/'Tabel 5 F'!B29*100,"-"))</f>
        <v>38.888888888888893</v>
      </c>
      <c r="C29" s="62" t="str">
        <f>IF(OR('Tabel 5 F'!C29&lt;5,'Tabel 5 Be'!C29&lt;0.5),"-",IFERROR('Tabel 5 Be'!C29/'Tabel 5 F'!C29*100,"-"))</f>
        <v>-</v>
      </c>
      <c r="D29" s="62">
        <f>IF(OR('Tabel 5 F'!D29&lt;5,'Tabel 5 Be'!D29&lt;0.5),"-",IFERROR('Tabel 5 Be'!D29/'Tabel 5 F'!D29*100,"-"))</f>
        <v>2.2727272727272729</v>
      </c>
      <c r="E29" s="62">
        <f>IF(OR('Tabel 5 F'!E29&lt;5,'Tabel 5 Be'!E29&lt;0.5),"-",IFERROR('Tabel 5 Be'!E29/'Tabel 5 F'!E29*100,"-"))</f>
        <v>2.9702970297029703</v>
      </c>
      <c r="F29" s="62" t="str">
        <f>IF(OR('Tabel 5 F'!F29&lt;5,'Tabel 5 Be'!F29&lt;0.5),"-",IFERROR('Tabel 5 Be'!F29/'Tabel 5 F'!F29*100,"-"))</f>
        <v>-</v>
      </c>
      <c r="G29" s="62">
        <f>IF(OR('Tabel 5 F'!G29&lt;5,'Tabel 5 Be'!G29&lt;0.5),"-",IFERROR('Tabel 5 Be'!G29/'Tabel 5 F'!G29*100,"-"))</f>
        <v>0.20040080160320639</v>
      </c>
      <c r="H29" s="62">
        <f>IF(OR('Tabel 5 F'!H29&lt;5,'Tabel 5 Be'!H29&lt;0.5),"-",IFERROR('Tabel 5 Be'!H29/'Tabel 5 F'!H29*100,"-"))</f>
        <v>2.2222222222222223</v>
      </c>
      <c r="I29" s="101"/>
      <c r="J29" s="62">
        <f>IF(OR('Tabel 5 F'!J29&lt;5,'Tabel 5 Be'!J29&lt;0.5),"-",IFERROR('Tabel 5 Be'!J29/'Tabel 5 F'!J29*100,"-"))</f>
        <v>1.5240328253223916</v>
      </c>
      <c r="K29" s="100"/>
    </row>
    <row r="30" spans="1:11" ht="15.75" customHeight="1" x14ac:dyDescent="0.2">
      <c r="A30" s="52" t="s">
        <v>44</v>
      </c>
      <c r="B30" s="63">
        <f>IF(OR('Tabel 5 F'!B30&lt;5,'Tabel 5 Be'!B30&lt;0.5),"-",IFERROR('Tabel 5 Be'!B30/'Tabel 5 F'!B30*100,"-"))</f>
        <v>45.238095238095241</v>
      </c>
      <c r="C30" s="63">
        <f>IF(OR('Tabel 5 F'!C30&lt;5,'Tabel 5 Be'!C30&lt;0.5),"-",IFERROR('Tabel 5 Be'!C30/'Tabel 5 F'!C30*100,"-"))</f>
        <v>29.508196721311474</v>
      </c>
      <c r="D30" s="63">
        <f>IF(OR('Tabel 5 F'!D30&lt;5,'Tabel 5 Be'!D30&lt;0.5),"-",IFERROR('Tabel 5 Be'!D30/'Tabel 5 F'!D30*100,"-"))</f>
        <v>6.7729083665338639</v>
      </c>
      <c r="E30" s="63">
        <f>IF(OR('Tabel 5 F'!E30&lt;5,'Tabel 5 Be'!E30&lt;0.5),"-",IFERROR('Tabel 5 Be'!E30/'Tabel 5 F'!E30*100,"-"))</f>
        <v>6.0606060606060606</v>
      </c>
      <c r="F30" s="63">
        <f>IF(OR('Tabel 5 F'!F30&lt;5,'Tabel 5 Be'!F30&lt;0.5),"-",IFERROR('Tabel 5 Be'!F30/'Tabel 5 F'!F30*100,"-"))</f>
        <v>2.5906735751295336</v>
      </c>
      <c r="G30" s="63">
        <f>IF(OR('Tabel 5 F'!G30&lt;5,'Tabel 5 Be'!G30&lt;0.5),"-",IFERROR('Tabel 5 Be'!G30/'Tabel 5 F'!G30*100,"-"))</f>
        <v>3.125</v>
      </c>
      <c r="H30" s="63">
        <f>IF(OR('Tabel 5 F'!H30&lt;5,'Tabel 5 Be'!H30&lt;0.5),"-",IFERROR('Tabel 5 Be'!H30/'Tabel 5 F'!H30*100,"-"))</f>
        <v>2.9411764705882351</v>
      </c>
      <c r="I30" s="101"/>
      <c r="J30" s="63">
        <f>IF(OR('Tabel 5 F'!J30&lt;5,'Tabel 5 Be'!J30&lt;0.5),"-",IFERROR('Tabel 5 Be'!J30/'Tabel 5 F'!J30*100,"-"))</f>
        <v>4.5723962743437765</v>
      </c>
      <c r="K30" s="100"/>
    </row>
    <row r="31" spans="1:11" ht="15.75" customHeight="1" x14ac:dyDescent="0.2">
      <c r="A31" s="50" t="s">
        <v>45</v>
      </c>
      <c r="B31" s="62">
        <f>IF(OR('Tabel 5 F'!B31&lt;5,'Tabel 5 Be'!B31&lt;0.5),"-",IFERROR('Tabel 5 Be'!B31/'Tabel 5 F'!B31*100,"-"))</f>
        <v>25</v>
      </c>
      <c r="C31" s="62">
        <f>IF(OR('Tabel 5 F'!C31&lt;5,'Tabel 5 Be'!C31&lt;0.5),"-",IFERROR('Tabel 5 Be'!C31/'Tabel 5 F'!C31*100,"-"))</f>
        <v>33.333333333333329</v>
      </c>
      <c r="D31" s="62">
        <f>IF(OR('Tabel 5 F'!D31&lt;5,'Tabel 5 Be'!D31&lt;0.5),"-",IFERROR('Tabel 5 Be'!D31/'Tabel 5 F'!D31*100,"-"))</f>
        <v>7.5</v>
      </c>
      <c r="E31" s="62">
        <f>IF(OR('Tabel 5 F'!E31&lt;5,'Tabel 5 Be'!E31&lt;0.5),"-",IFERROR('Tabel 5 Be'!E31/'Tabel 5 F'!E31*100,"-"))</f>
        <v>1.4084507042253522</v>
      </c>
      <c r="F31" s="62" t="str">
        <f>IF(OR('Tabel 5 F'!F31&lt;5,'Tabel 5 Be'!F31&lt;0.5),"-",IFERROR('Tabel 5 Be'!F31/'Tabel 5 F'!F31*100,"-"))</f>
        <v>-</v>
      </c>
      <c r="G31" s="62">
        <f>IF(OR('Tabel 5 F'!G31&lt;5,'Tabel 5 Be'!G31&lt;0.5),"-",IFERROR('Tabel 5 Be'!G31/'Tabel 5 F'!G31*100,"-"))</f>
        <v>2.2514071294559099</v>
      </c>
      <c r="H31" s="62">
        <f>IF(OR('Tabel 5 F'!H31&lt;5,'Tabel 5 Be'!H31&lt;0.5),"-",IFERROR('Tabel 5 Be'!H31/'Tabel 5 F'!H31*100,"-"))</f>
        <v>1.5325670498084289</v>
      </c>
      <c r="I31" s="101"/>
      <c r="J31" s="62">
        <f>IF(OR('Tabel 5 F'!J31&lt;5,'Tabel 5 Be'!J31&lt;0.5),"-",IFERROR('Tabel 5 Be'!J31/'Tabel 5 F'!J31*100,"-"))</f>
        <v>2.5987525987525988</v>
      </c>
      <c r="K31" s="100"/>
    </row>
    <row r="32" spans="1:11" ht="15.75" customHeight="1" x14ac:dyDescent="0.2">
      <c r="A32" s="52" t="s">
        <v>46</v>
      </c>
      <c r="B32" s="63">
        <f>IF(OR('Tabel 5 F'!B32&lt;5,'Tabel 5 Be'!B32&lt;0.5),"-",IFERROR('Tabel 5 Be'!B32/'Tabel 5 F'!B32*100,"-"))</f>
        <v>31.372549019607842</v>
      </c>
      <c r="C32" s="63">
        <f>IF(OR('Tabel 5 F'!C32&lt;5,'Tabel 5 Be'!C32&lt;0.5),"-",IFERROR('Tabel 5 Be'!C32/'Tabel 5 F'!C32*100,"-"))</f>
        <v>30.303030303030305</v>
      </c>
      <c r="D32" s="63">
        <f>IF(OR('Tabel 5 F'!D32&lt;5,'Tabel 5 Be'!D32&lt;0.5),"-",IFERROR('Tabel 5 Be'!D32/'Tabel 5 F'!D32*100,"-"))</f>
        <v>3.0612244897959182</v>
      </c>
      <c r="E32" s="63">
        <f>IF(OR('Tabel 5 F'!E32&lt;5,'Tabel 5 Be'!E32&lt;0.5),"-",IFERROR('Tabel 5 Be'!E32/'Tabel 5 F'!E32*100,"-"))</f>
        <v>4.0404040404040407</v>
      </c>
      <c r="F32" s="63">
        <f>IF(OR('Tabel 5 F'!F32&lt;5,'Tabel 5 Be'!F32&lt;0.5),"-",IFERROR('Tabel 5 Be'!F32/'Tabel 5 F'!F32*100,"-"))</f>
        <v>3.1847133757961785</v>
      </c>
      <c r="G32" s="63">
        <f>IF(OR('Tabel 5 F'!G32&lt;5,'Tabel 5 Be'!G32&lt;0.5),"-",IFERROR('Tabel 5 Be'!G32/'Tabel 5 F'!G32*100,"-"))</f>
        <v>1.6949152542372881</v>
      </c>
      <c r="H32" s="63">
        <f>IF(OR('Tabel 5 F'!H32&lt;5,'Tabel 5 Be'!H32&lt;0.5),"-",IFERROR('Tabel 5 Be'!H32/'Tabel 5 F'!H32*100,"-"))</f>
        <v>2.8571428571428572</v>
      </c>
      <c r="I32" s="101"/>
      <c r="J32" s="63">
        <f>IF(OR('Tabel 5 F'!J32&lt;5,'Tabel 5 Be'!J32&lt;0.5),"-",IFERROR('Tabel 5 Be'!J32/'Tabel 5 F'!J32*100,"-"))</f>
        <v>3.8198403648802741</v>
      </c>
      <c r="K32" s="100"/>
    </row>
    <row r="33" spans="1:11" ht="15.75" customHeight="1" x14ac:dyDescent="0.2">
      <c r="A33" s="50" t="s">
        <v>47</v>
      </c>
      <c r="B33" s="62">
        <f>IF(OR('Tabel 5 F'!B33&lt;5,'Tabel 5 Be'!B33&lt;0.5),"-",IFERROR('Tabel 5 Be'!B33/'Tabel 5 F'!B33*100,"-"))</f>
        <v>53.0278232405892</v>
      </c>
      <c r="C33" s="62">
        <f>IF(OR('Tabel 5 F'!C33&lt;5,'Tabel 5 Be'!C33&lt;0.5),"-",IFERROR('Tabel 5 Be'!C33/'Tabel 5 F'!C33*100,"-"))</f>
        <v>14.478114478114479</v>
      </c>
      <c r="D33" s="62">
        <f>IF(OR('Tabel 5 F'!D33&lt;5,'Tabel 5 Be'!D33&lt;0.5),"-",IFERROR('Tabel 5 Be'!D33/'Tabel 5 F'!D33*100,"-"))</f>
        <v>4.9738219895287958</v>
      </c>
      <c r="E33" s="62">
        <f>IF(OR('Tabel 5 F'!E33&lt;5,'Tabel 5 Be'!E33&lt;0.5),"-",IFERROR('Tabel 5 Be'!E33/'Tabel 5 F'!E33*100,"-"))</f>
        <v>2.2531477799867461</v>
      </c>
      <c r="F33" s="62">
        <f>IF(OR('Tabel 5 F'!F33&lt;5,'Tabel 5 Be'!F33&lt;0.5),"-",IFERROR('Tabel 5 Be'!F33/'Tabel 5 F'!F33*100,"-"))</f>
        <v>1.3274336283185841</v>
      </c>
      <c r="G33" s="62">
        <f>IF(OR('Tabel 5 F'!G33&lt;5,'Tabel 5 Be'!G33&lt;0.5),"-",IFERROR('Tabel 5 Be'!G33/'Tabel 5 F'!G33*100,"-"))</f>
        <v>1.4762165117550574</v>
      </c>
      <c r="H33" s="62">
        <f>IF(OR('Tabel 5 F'!H33&lt;5,'Tabel 5 Be'!H33&lt;0.5),"-",IFERROR('Tabel 5 Be'!H33/'Tabel 5 F'!H33*100,"-"))</f>
        <v>2.4320457796852648</v>
      </c>
      <c r="I33" s="101"/>
      <c r="J33" s="62">
        <f>IF(OR('Tabel 5 F'!J33&lt;5,'Tabel 5 Be'!J33&lt;0.5),"-",IFERROR('Tabel 5 Be'!J33/'Tabel 5 F'!J33*100,"-"))</f>
        <v>7.3291139240506329</v>
      </c>
      <c r="K33" s="100"/>
    </row>
    <row r="34" spans="1:11" ht="15.75" customHeight="1" x14ac:dyDescent="0.2">
      <c r="A34" s="52" t="s">
        <v>48</v>
      </c>
      <c r="B34" s="63">
        <f>IF(OR('Tabel 5 F'!B34&lt;5,'Tabel 5 Be'!B34&lt;0.5),"-",IFERROR('Tabel 5 Be'!B34/'Tabel 5 F'!B34*100,"-"))</f>
        <v>20.243902439024392</v>
      </c>
      <c r="C34" s="63">
        <f>IF(OR('Tabel 5 F'!C34&lt;5,'Tabel 5 Be'!C34&lt;0.5),"-",IFERROR('Tabel 5 Be'!C34/'Tabel 5 F'!C34*100,"-"))</f>
        <v>5.3596614950634693</v>
      </c>
      <c r="D34" s="63">
        <f>IF(OR('Tabel 5 F'!D34&lt;5,'Tabel 5 Be'!D34&lt;0.5),"-",IFERROR('Tabel 5 Be'!D34/'Tabel 5 F'!D34*100,"-"))</f>
        <v>1.9822859552931251</v>
      </c>
      <c r="E34" s="63">
        <f>IF(OR('Tabel 5 F'!E34&lt;5,'Tabel 5 Be'!E34&lt;0.5),"-",IFERROR('Tabel 5 Be'!E34/'Tabel 5 F'!E34*100,"-"))</f>
        <v>1.8691588785046727</v>
      </c>
      <c r="F34" s="63">
        <f>IF(OR('Tabel 5 F'!F34&lt;5,'Tabel 5 Be'!F34&lt;0.5),"-",IFERROR('Tabel 5 Be'!F34/'Tabel 5 F'!F34*100,"-"))</f>
        <v>0.85261875761266748</v>
      </c>
      <c r="G34" s="63">
        <f>IF(OR('Tabel 5 F'!G34&lt;5,'Tabel 5 Be'!G34&lt;0.5),"-",IFERROR('Tabel 5 Be'!G34/'Tabel 5 F'!G34*100,"-"))</f>
        <v>1.3313046785850133</v>
      </c>
      <c r="H34" s="63">
        <f>IF(OR('Tabel 5 F'!H34&lt;5,'Tabel 5 Be'!H34&lt;0.5),"-",IFERROR('Tabel 5 Be'!H34/'Tabel 5 F'!H34*100,"-"))</f>
        <v>1.4211274277593557</v>
      </c>
      <c r="I34" s="101"/>
      <c r="J34" s="63">
        <f>IF(OR('Tabel 5 F'!J34&lt;5,'Tabel 5 Be'!J34&lt;0.5),"-",IFERROR('Tabel 5 Be'!J34/'Tabel 5 F'!J34*100,"-"))</f>
        <v>2.6850507982583456</v>
      </c>
      <c r="K34" s="100"/>
    </row>
    <row r="35" spans="1:11" ht="15.75" customHeight="1" x14ac:dyDescent="0.2">
      <c r="A35" s="50" t="s">
        <v>49</v>
      </c>
      <c r="B35" s="62">
        <f>IF(OR('Tabel 5 F'!B35&lt;5,'Tabel 5 Be'!B35&lt;0.5),"-",IFERROR('Tabel 5 Be'!B35/'Tabel 5 F'!B35*100,"-"))</f>
        <v>22.874493927125506</v>
      </c>
      <c r="C35" s="62">
        <f>IF(OR('Tabel 5 F'!C35&lt;5,'Tabel 5 Be'!C35&lt;0.5),"-",IFERROR('Tabel 5 Be'!C35/'Tabel 5 F'!C35*100,"-"))</f>
        <v>4.8458149779735686</v>
      </c>
      <c r="D35" s="62">
        <f>IF(OR('Tabel 5 F'!D35&lt;5,'Tabel 5 Be'!D35&lt;0.5),"-",IFERROR('Tabel 5 Be'!D35/'Tabel 5 F'!D35*100,"-"))</f>
        <v>1.8561484918793503</v>
      </c>
      <c r="E35" s="62">
        <f>IF(OR('Tabel 5 F'!E35&lt;5,'Tabel 5 Be'!E35&lt;0.5),"-",IFERROR('Tabel 5 Be'!E35/'Tabel 5 F'!E35*100,"-"))</f>
        <v>1.086048454469507</v>
      </c>
      <c r="F35" s="62">
        <f>IF(OR('Tabel 5 F'!F35&lt;5,'Tabel 5 Be'!F35&lt;0.5),"-",IFERROR('Tabel 5 Be'!F35/'Tabel 5 F'!F35*100,"-"))</f>
        <v>1.5915119363395225</v>
      </c>
      <c r="G35" s="62">
        <f>IF(OR('Tabel 5 F'!G35&lt;5,'Tabel 5 Be'!G35&lt;0.5),"-",IFERROR('Tabel 5 Be'!G35/'Tabel 5 F'!G35*100,"-"))</f>
        <v>1.7058165548098434</v>
      </c>
      <c r="H35" s="62">
        <f>IF(OR('Tabel 5 F'!H35&lt;5,'Tabel 5 Be'!H35&lt;0.5),"-",IFERROR('Tabel 5 Be'!H35/'Tabel 5 F'!H35*100,"-"))</f>
        <v>2.0737327188940093</v>
      </c>
      <c r="I35" s="101"/>
      <c r="J35" s="62">
        <f>IF(OR('Tabel 5 F'!J35&lt;5,'Tabel 5 Be'!J35&lt;0.5),"-",IFERROR('Tabel 5 Be'!J35/'Tabel 5 F'!J35*100,"-"))</f>
        <v>2.9988974641675852</v>
      </c>
      <c r="K35" s="100"/>
    </row>
    <row r="36" spans="1:11" ht="15.75" customHeight="1" x14ac:dyDescent="0.2">
      <c r="A36" s="52" t="s">
        <v>50</v>
      </c>
      <c r="B36" s="63">
        <f>IF(OR('Tabel 5 F'!B36&lt;5,'Tabel 5 Be'!B36&lt;0.5),"-",IFERROR('Tabel 5 Be'!B36/'Tabel 5 F'!B36*100,"-"))</f>
        <v>44.559902200488999</v>
      </c>
      <c r="C36" s="63">
        <f>IF(OR('Tabel 5 F'!C36&lt;5,'Tabel 5 Be'!C36&lt;0.5),"-",IFERROR('Tabel 5 Be'!C36/'Tabel 5 F'!C36*100,"-"))</f>
        <v>17.854807063440155</v>
      </c>
      <c r="D36" s="63">
        <f>IF(OR('Tabel 5 F'!D36&lt;5,'Tabel 5 Be'!D36&lt;0.5),"-",IFERROR('Tabel 5 Be'!D36/'Tabel 5 F'!D36*100,"-"))</f>
        <v>6.2356833799949092</v>
      </c>
      <c r="E36" s="63">
        <f>IF(OR('Tabel 5 F'!E36&lt;5,'Tabel 5 Be'!E36&lt;0.5),"-",IFERROR('Tabel 5 Be'!E36/'Tabel 5 F'!E36*100,"-"))</f>
        <v>3.8911975821684921</v>
      </c>
      <c r="F36" s="63">
        <f>IF(OR('Tabel 5 F'!F36&lt;5,'Tabel 5 Be'!F36&lt;0.5),"-",IFERROR('Tabel 5 Be'!F36/'Tabel 5 F'!F36*100,"-"))</f>
        <v>2.3109843081312409</v>
      </c>
      <c r="G36" s="63">
        <f>IF(OR('Tabel 5 F'!G36&lt;5,'Tabel 5 Be'!G36&lt;0.5),"-",IFERROR('Tabel 5 Be'!G36/'Tabel 5 F'!G36*100,"-"))</f>
        <v>2.4183417085427137</v>
      </c>
      <c r="H36" s="63">
        <f>IF(OR('Tabel 5 F'!H36&lt;5,'Tabel 5 Be'!H36&lt;0.5),"-",IFERROR('Tabel 5 Be'!H36/'Tabel 5 F'!H36*100,"-"))</f>
        <v>3.3418367346938775</v>
      </c>
      <c r="I36" s="101"/>
      <c r="J36" s="63">
        <f>IF(OR('Tabel 5 F'!J36&lt;5,'Tabel 5 Be'!J36&lt;0.5),"-",IFERROR('Tabel 5 Be'!J36/'Tabel 5 F'!J36*100,"-"))</f>
        <v>6.9477865627745317</v>
      </c>
      <c r="K36" s="100"/>
    </row>
    <row r="37" spans="1:11" ht="15.75" customHeight="1" x14ac:dyDescent="0.2">
      <c r="A37" s="50" t="s">
        <v>51</v>
      </c>
      <c r="B37" s="62">
        <f>IF(OR('Tabel 5 F'!B37&lt;5,'Tabel 5 Be'!B37&lt;0.5),"-",IFERROR('Tabel 5 Be'!B37/'Tabel 5 F'!B37*100,"-"))</f>
        <v>33.181252592285361</v>
      </c>
      <c r="C37" s="62">
        <f>IF(OR('Tabel 5 F'!C37&lt;5,'Tabel 5 Be'!C37&lt;0.5),"-",IFERROR('Tabel 5 Be'!C37/'Tabel 5 F'!C37*100,"-"))</f>
        <v>10.557586837294334</v>
      </c>
      <c r="D37" s="62">
        <f>IF(OR('Tabel 5 F'!D37&lt;5,'Tabel 5 Be'!D37&lt;0.5),"-",IFERROR('Tabel 5 Be'!D37/'Tabel 5 F'!D37*100,"-"))</f>
        <v>4.0314960629921259</v>
      </c>
      <c r="E37" s="62">
        <f>IF(OR('Tabel 5 F'!E37&lt;5,'Tabel 5 Be'!E37&lt;0.5),"-",IFERROR('Tabel 5 Be'!E37/'Tabel 5 F'!E37*100,"-"))</f>
        <v>3.1283058787970379</v>
      </c>
      <c r="F37" s="62">
        <f>IF(OR('Tabel 5 F'!F37&lt;5,'Tabel 5 Be'!F37&lt;0.5),"-",IFERROR('Tabel 5 Be'!F37/'Tabel 5 F'!F37*100,"-"))</f>
        <v>2.1602612408942479</v>
      </c>
      <c r="G37" s="62">
        <f>IF(OR('Tabel 5 F'!G37&lt;5,'Tabel 5 Be'!G37&lt;0.5),"-",IFERROR('Tabel 5 Be'!G37/'Tabel 5 F'!G37*100,"-"))</f>
        <v>2.9683311823687086</v>
      </c>
      <c r="H37" s="62">
        <f>IF(OR('Tabel 5 F'!H37&lt;5,'Tabel 5 Be'!H37&lt;0.5),"-",IFERROR('Tabel 5 Be'!H37/'Tabel 5 F'!H37*100,"-"))</f>
        <v>2.9663434112949227</v>
      </c>
      <c r="I37" s="101"/>
      <c r="J37" s="62">
        <f>IF(OR('Tabel 5 F'!J37&lt;5,'Tabel 5 Be'!J37&lt;0.5),"-",IFERROR('Tabel 5 Be'!J37/'Tabel 5 F'!J37*100,"-"))</f>
        <v>5.6453908785515008</v>
      </c>
      <c r="K37" s="100"/>
    </row>
    <row r="38" spans="1:11" ht="15.75" customHeight="1" x14ac:dyDescent="0.2">
      <c r="A38" s="52" t="s">
        <v>52</v>
      </c>
      <c r="B38" s="63">
        <f>IF(OR('Tabel 5 F'!B38&lt;5,'Tabel 5 Be'!B38&lt;0.5),"-",IFERROR('Tabel 5 Be'!B38/'Tabel 5 F'!B38*100,"-"))</f>
        <v>37.5</v>
      </c>
      <c r="C38" s="63">
        <f>IF(OR('Tabel 5 F'!C38&lt;5,'Tabel 5 Be'!C38&lt;0.5),"-",IFERROR('Tabel 5 Be'!C38/'Tabel 5 F'!C38*100,"-"))</f>
        <v>21.561338289962826</v>
      </c>
      <c r="D38" s="63">
        <f>IF(OR('Tabel 5 F'!D38&lt;5,'Tabel 5 Be'!D38&lt;0.5),"-",IFERROR('Tabel 5 Be'!D38/'Tabel 5 F'!D38*100,"-"))</f>
        <v>8.350305498981669</v>
      </c>
      <c r="E38" s="63">
        <f>IF(OR('Tabel 5 F'!E38&lt;5,'Tabel 5 Be'!E38&lt;0.5),"-",IFERROR('Tabel 5 Be'!E38/'Tabel 5 F'!E38*100,"-"))</f>
        <v>2.3880597014925375</v>
      </c>
      <c r="F38" s="63">
        <f>IF(OR('Tabel 5 F'!F38&lt;5,'Tabel 5 Be'!F38&lt;0.5),"-",IFERROR('Tabel 5 Be'!F38/'Tabel 5 F'!F38*100,"-"))</f>
        <v>1.935483870967742</v>
      </c>
      <c r="G38" s="63">
        <f>IF(OR('Tabel 5 F'!G38&lt;5,'Tabel 5 Be'!G38&lt;0.5),"-",IFERROR('Tabel 5 Be'!G38/'Tabel 5 F'!G38*100,"-"))</f>
        <v>3.4167893961708393</v>
      </c>
      <c r="H38" s="63">
        <f>IF(OR('Tabel 5 F'!H38&lt;5,'Tabel 5 Be'!H38&lt;0.5),"-",IFERROR('Tabel 5 Be'!H38/'Tabel 5 F'!H38*100,"-"))</f>
        <v>3.1988873435326846</v>
      </c>
      <c r="I38" s="101"/>
      <c r="J38" s="63">
        <f>IF(OR('Tabel 5 F'!J38&lt;5,'Tabel 5 Be'!J38&lt;0.5),"-",IFERROR('Tabel 5 Be'!J38/'Tabel 5 F'!J38*100,"-"))</f>
        <v>7.0910973084886129</v>
      </c>
      <c r="K38" s="100"/>
    </row>
    <row r="39" spans="1:11" ht="15.75" customHeight="1" x14ac:dyDescent="0.2">
      <c r="A39" s="50" t="s">
        <v>53</v>
      </c>
      <c r="B39" s="62">
        <f>IF(OR('Tabel 5 F'!B39&lt;5,'Tabel 5 Be'!B39&lt;0.5),"-",IFERROR('Tabel 5 Be'!B39/'Tabel 5 F'!B39*100,"-"))</f>
        <v>50.137741046831948</v>
      </c>
      <c r="C39" s="62">
        <f>IF(OR('Tabel 5 F'!C39&lt;5,'Tabel 5 Be'!C39&lt;0.5),"-",IFERROR('Tabel 5 Be'!C39/'Tabel 5 F'!C39*100,"-"))</f>
        <v>26.2987012987013</v>
      </c>
      <c r="D39" s="62">
        <f>IF(OR('Tabel 5 F'!D39&lt;5,'Tabel 5 Be'!D39&lt;0.5),"-",IFERROR('Tabel 5 Be'!D39/'Tabel 5 F'!D39*100,"-"))</f>
        <v>8.32</v>
      </c>
      <c r="E39" s="62">
        <f>IF(OR('Tabel 5 F'!E39&lt;5,'Tabel 5 Be'!E39&lt;0.5),"-",IFERROR('Tabel 5 Be'!E39/'Tabel 5 F'!E39*100,"-"))</f>
        <v>4.6099290780141837</v>
      </c>
      <c r="F39" s="62">
        <f>IF(OR('Tabel 5 F'!F39&lt;5,'Tabel 5 Be'!F39&lt;0.5),"-",IFERROR('Tabel 5 Be'!F39/'Tabel 5 F'!F39*100,"-"))</f>
        <v>4</v>
      </c>
      <c r="G39" s="62">
        <f>IF(OR('Tabel 5 F'!G39&lt;5,'Tabel 5 Be'!G39&lt;0.5),"-",IFERROR('Tabel 5 Be'!G39/'Tabel 5 F'!G39*100,"-"))</f>
        <v>3.1641397495056034</v>
      </c>
      <c r="H39" s="62">
        <f>IF(OR('Tabel 5 F'!H39&lt;5,'Tabel 5 Be'!H39&lt;0.5),"-",IFERROR('Tabel 5 Be'!H39/'Tabel 5 F'!H39*100,"-"))</f>
        <v>2.6016260162601625</v>
      </c>
      <c r="I39" s="101"/>
      <c r="J39" s="62">
        <f>IF(OR('Tabel 5 F'!J39&lt;5,'Tabel 5 Be'!J39&lt;0.5),"-",IFERROR('Tabel 5 Be'!J39/'Tabel 5 F'!J39*100,"-"))</f>
        <v>8.3348976910080719</v>
      </c>
      <c r="K39" s="100"/>
    </row>
    <row r="40" spans="1:11" ht="15.75" customHeight="1" x14ac:dyDescent="0.2">
      <c r="A40" s="52" t="s">
        <v>54</v>
      </c>
      <c r="B40" s="63">
        <f>IF(OR('Tabel 5 F'!B40&lt;5,'Tabel 5 Be'!B40&lt;0.5),"-",IFERROR('Tabel 5 Be'!B40/'Tabel 5 F'!B40*100,"-"))</f>
        <v>45.970149253731343</v>
      </c>
      <c r="C40" s="63">
        <f>IF(OR('Tabel 5 F'!C40&lt;5,'Tabel 5 Be'!C40&lt;0.5),"-",IFERROR('Tabel 5 Be'!C40/'Tabel 5 F'!C40*100,"-"))</f>
        <v>19.113573407202217</v>
      </c>
      <c r="D40" s="63">
        <f>IF(OR('Tabel 5 F'!D40&lt;5,'Tabel 5 Be'!D40&lt;0.5),"-",IFERROR('Tabel 5 Be'!D40/'Tabel 5 F'!D40*100,"-"))</f>
        <v>7.9493087557603692</v>
      </c>
      <c r="E40" s="63">
        <f>IF(OR('Tabel 5 F'!E40&lt;5,'Tabel 5 Be'!E40&lt;0.5),"-",IFERROR('Tabel 5 Be'!E40/'Tabel 5 F'!E40*100,"-"))</f>
        <v>7.1519795657726686</v>
      </c>
      <c r="F40" s="63">
        <f>IF(OR('Tabel 5 F'!F40&lt;5,'Tabel 5 Be'!F40&lt;0.5),"-",IFERROR('Tabel 5 Be'!F40/'Tabel 5 F'!F40*100,"-"))</f>
        <v>4.88390712570056</v>
      </c>
      <c r="G40" s="63">
        <f>IF(OR('Tabel 5 F'!G40&lt;5,'Tabel 5 Be'!G40&lt;0.5),"-",IFERROR('Tabel 5 Be'!G40/'Tabel 5 F'!G40*100,"-"))</f>
        <v>3.9962240402769038</v>
      </c>
      <c r="H40" s="63">
        <f>IF(OR('Tabel 5 F'!H40&lt;5,'Tabel 5 Be'!H40&lt;0.5),"-",IFERROR('Tabel 5 Be'!H40/'Tabel 5 F'!H40*100,"-"))</f>
        <v>5.5944055944055942</v>
      </c>
      <c r="I40" s="101"/>
      <c r="J40" s="63">
        <f>IF(OR('Tabel 5 F'!J40&lt;5,'Tabel 5 Be'!J40&lt;0.5),"-",IFERROR('Tabel 5 Be'!J40/'Tabel 5 F'!J40*100,"-"))</f>
        <v>7.6912805447990378</v>
      </c>
      <c r="K40" s="100"/>
    </row>
    <row r="41" spans="1:11" ht="15.75" customHeight="1" x14ac:dyDescent="0.2">
      <c r="A41" s="50" t="s">
        <v>55</v>
      </c>
      <c r="B41" s="62">
        <f>IF(OR('Tabel 5 F'!B41&lt;5,'Tabel 5 Be'!B41&lt;0.5),"-",IFERROR('Tabel 5 Be'!B41/'Tabel 5 F'!B41*100,"-"))</f>
        <v>41.067761806981515</v>
      </c>
      <c r="C41" s="62">
        <f>IF(OR('Tabel 5 F'!C41&lt;5,'Tabel 5 Be'!C41&lt;0.5),"-",IFERROR('Tabel 5 Be'!C41/'Tabel 5 F'!C41*100,"-"))</f>
        <v>14.976958525345621</v>
      </c>
      <c r="D41" s="62">
        <f>IF(OR('Tabel 5 F'!D41&lt;5,'Tabel 5 Be'!D41&lt;0.5),"-",IFERROR('Tabel 5 Be'!D41/'Tabel 5 F'!D41*100,"-"))</f>
        <v>4.8323471400394471</v>
      </c>
      <c r="E41" s="62">
        <f>IF(OR('Tabel 5 F'!E41&lt;5,'Tabel 5 Be'!E41&lt;0.5),"-",IFERROR('Tabel 5 Be'!E41/'Tabel 5 F'!E41*100,"-"))</f>
        <v>3.6519871106337276</v>
      </c>
      <c r="F41" s="62">
        <f>IF(OR('Tabel 5 F'!F41&lt;5,'Tabel 5 Be'!F41&lt;0.5),"-",IFERROR('Tabel 5 Be'!F41/'Tabel 5 F'!F41*100,"-"))</f>
        <v>2.6936026936026933</v>
      </c>
      <c r="G41" s="62">
        <f>IF(OR('Tabel 5 F'!G41&lt;5,'Tabel 5 Be'!G41&lt;0.5),"-",IFERROR('Tabel 5 Be'!G41/'Tabel 5 F'!G41*100,"-"))</f>
        <v>2.7918781725888326</v>
      </c>
      <c r="H41" s="62">
        <f>IF(OR('Tabel 5 F'!H41&lt;5,'Tabel 5 Be'!H41&lt;0.5),"-",IFERROR('Tabel 5 Be'!H41/'Tabel 5 F'!H41*100,"-"))</f>
        <v>5.2631578947368416</v>
      </c>
      <c r="I41" s="101"/>
      <c r="J41" s="62">
        <f>IF(OR('Tabel 5 F'!J41&lt;5,'Tabel 5 Be'!J41&lt;0.5),"-",IFERROR('Tabel 5 Be'!J41/'Tabel 5 F'!J41*100,"-"))</f>
        <v>9.2054041676207934</v>
      </c>
      <c r="K41" s="100"/>
    </row>
    <row r="42" spans="1:11" ht="15.75" customHeight="1" x14ac:dyDescent="0.2">
      <c r="A42" s="52" t="s">
        <v>56</v>
      </c>
      <c r="B42" s="63">
        <f>IF(OR('Tabel 5 F'!B42&lt;5,'Tabel 5 Be'!B42&lt;0.5),"-",IFERROR('Tabel 5 Be'!B42/'Tabel 5 F'!B42*100,"-"))</f>
        <v>32.558139534883722</v>
      </c>
      <c r="C42" s="63">
        <f>IF(OR('Tabel 5 F'!C42&lt;5,'Tabel 5 Be'!C42&lt;0.5),"-",IFERROR('Tabel 5 Be'!C42/'Tabel 5 F'!C42*100,"-"))</f>
        <v>20</v>
      </c>
      <c r="D42" s="63">
        <f>IF(OR('Tabel 5 F'!D42&lt;5,'Tabel 5 Be'!D42&lt;0.5),"-",IFERROR('Tabel 5 Be'!D42/'Tabel 5 F'!D42*100,"-"))</f>
        <v>9.1954022988505741</v>
      </c>
      <c r="E42" s="63">
        <f>IF(OR('Tabel 5 F'!E42&lt;5,'Tabel 5 Be'!E42&lt;0.5),"-",IFERROR('Tabel 5 Be'!E42/'Tabel 5 F'!E42*100,"-"))</f>
        <v>6.5217391304347823</v>
      </c>
      <c r="F42" s="63">
        <f>IF(OR('Tabel 5 F'!F42&lt;5,'Tabel 5 Be'!F42&lt;0.5),"-",IFERROR('Tabel 5 Be'!F42/'Tabel 5 F'!F42*100,"-"))</f>
        <v>7.5471698113207548</v>
      </c>
      <c r="G42" s="63">
        <f>IF(OR('Tabel 5 F'!G42&lt;5,'Tabel 5 Be'!G42&lt;0.5),"-",IFERROR('Tabel 5 Be'!G42/'Tabel 5 F'!G42*100,"-"))</f>
        <v>2.0942408376963351</v>
      </c>
      <c r="H42" s="63">
        <f>IF(OR('Tabel 5 F'!H42&lt;5,'Tabel 5 Be'!H42&lt;0.5),"-",IFERROR('Tabel 5 Be'!H42/'Tabel 5 F'!H42*100,"-"))</f>
        <v>4.1055718475073313</v>
      </c>
      <c r="I42" s="101"/>
      <c r="J42" s="63">
        <f>IF(OR('Tabel 5 F'!J42&lt;5,'Tabel 5 Be'!J42&lt;0.5),"-",IFERROR('Tabel 5 Be'!J42/'Tabel 5 F'!J42*100,"-"))</f>
        <v>7.0388349514563107</v>
      </c>
      <c r="K42" s="100"/>
    </row>
    <row r="43" spans="1:11" ht="15.75" customHeight="1" x14ac:dyDescent="0.2">
      <c r="A43" s="50" t="s">
        <v>57</v>
      </c>
      <c r="B43" s="62">
        <f>IF(OR('Tabel 5 F'!B43&lt;5,'Tabel 5 Be'!B43&lt;0.5),"-",IFERROR('Tabel 5 Be'!B43/'Tabel 5 F'!B43*100,"-"))</f>
        <v>34.71337579617834</v>
      </c>
      <c r="C43" s="62">
        <f>IF(OR('Tabel 5 F'!C43&lt;5,'Tabel 5 Be'!C43&lt;0.5),"-",IFERROR('Tabel 5 Be'!C43/'Tabel 5 F'!C43*100,"-"))</f>
        <v>21.454545454545453</v>
      </c>
      <c r="D43" s="62">
        <f>IF(OR('Tabel 5 F'!D43&lt;5,'Tabel 5 Be'!D43&lt;0.5),"-",IFERROR('Tabel 5 Be'!D43/'Tabel 5 F'!D43*100,"-"))</f>
        <v>10.394265232974909</v>
      </c>
      <c r="E43" s="62">
        <f>IF(OR('Tabel 5 F'!E43&lt;5,'Tabel 5 Be'!E43&lt;0.5),"-",IFERROR('Tabel 5 Be'!E43/'Tabel 5 F'!E43*100,"-"))</f>
        <v>5.376344086021505</v>
      </c>
      <c r="F43" s="62">
        <f>IF(OR('Tabel 5 F'!F43&lt;5,'Tabel 5 Be'!F43&lt;0.5),"-",IFERROR('Tabel 5 Be'!F43/'Tabel 5 F'!F43*100,"-"))</f>
        <v>5.1428571428571423</v>
      </c>
      <c r="G43" s="62">
        <f>IF(OR('Tabel 5 F'!G43&lt;5,'Tabel 5 Be'!G43&lt;0.5),"-",IFERROR('Tabel 5 Be'!G43/'Tabel 5 F'!G43*100,"-"))</f>
        <v>6.0473269062226116</v>
      </c>
      <c r="H43" s="62">
        <f>IF(OR('Tabel 5 F'!H43&lt;5,'Tabel 5 Be'!H43&lt;0.5),"-",IFERROR('Tabel 5 Be'!H43/'Tabel 5 F'!H43*100,"-"))</f>
        <v>4.9079754601226995</v>
      </c>
      <c r="I43" s="101"/>
      <c r="J43" s="62">
        <f>IF(OR('Tabel 5 F'!J43&lt;5,'Tabel 5 Be'!J43&lt;0.5),"-",IFERROR('Tabel 5 Be'!J43/'Tabel 5 F'!J43*100,"-"))</f>
        <v>12.547945205479452</v>
      </c>
      <c r="K43" s="100"/>
    </row>
    <row r="44" spans="1:11" ht="15.75" customHeight="1" x14ac:dyDescent="0.2">
      <c r="A44" s="52" t="s">
        <v>58</v>
      </c>
      <c r="B44" s="63">
        <f>IF(OR('Tabel 5 F'!B44&lt;5,'Tabel 5 Be'!B44&lt;0.5),"-",IFERROR('Tabel 5 Be'!B44/'Tabel 5 F'!B44*100,"-"))</f>
        <v>33.150684931506852</v>
      </c>
      <c r="C44" s="63">
        <f>IF(OR('Tabel 5 F'!C44&lt;5,'Tabel 5 Be'!C44&lt;0.5),"-",IFERROR('Tabel 5 Be'!C44/'Tabel 5 F'!C44*100,"-"))</f>
        <v>18.340611353711793</v>
      </c>
      <c r="D44" s="63">
        <f>IF(OR('Tabel 5 F'!D44&lt;5,'Tabel 5 Be'!D44&lt;0.5),"-",IFERROR('Tabel 5 Be'!D44/'Tabel 5 F'!D44*100,"-"))</f>
        <v>5.4373522458628845</v>
      </c>
      <c r="E44" s="63">
        <f>IF(OR('Tabel 5 F'!E44&lt;5,'Tabel 5 Be'!E44&lt;0.5),"-",IFERROR('Tabel 5 Be'!E44/'Tabel 5 F'!E44*100,"-"))</f>
        <v>2.6022304832713754</v>
      </c>
      <c r="F44" s="63">
        <f>IF(OR('Tabel 5 F'!F44&lt;5,'Tabel 5 Be'!F44&lt;0.5),"-",IFERROR('Tabel 5 Be'!F44/'Tabel 5 F'!F44*100,"-"))</f>
        <v>3.4965034965034967</v>
      </c>
      <c r="G44" s="63">
        <f>IF(OR('Tabel 5 F'!G44&lt;5,'Tabel 5 Be'!G44&lt;0.5),"-",IFERROR('Tabel 5 Be'!G44/'Tabel 5 F'!G44*100,"-"))</f>
        <v>2.3880597014925375</v>
      </c>
      <c r="H44" s="63">
        <f>IF(OR('Tabel 5 F'!H44&lt;5,'Tabel 5 Be'!H44&lt;0.5),"-",IFERROR('Tabel 5 Be'!H44/'Tabel 5 F'!H44*100,"-"))</f>
        <v>3.125</v>
      </c>
      <c r="I44" s="101"/>
      <c r="J44" s="63">
        <f>IF(OR('Tabel 5 F'!J44&lt;5,'Tabel 5 Be'!J44&lt;0.5),"-",IFERROR('Tabel 5 Be'!J44/'Tabel 5 F'!J44*100,"-"))</f>
        <v>9.4009983361064897</v>
      </c>
      <c r="K44" s="100"/>
    </row>
    <row r="45" spans="1:11" ht="15.75" customHeight="1" x14ac:dyDescent="0.2">
      <c r="A45" s="50" t="s">
        <v>59</v>
      </c>
      <c r="B45" s="62">
        <f>IF(OR('Tabel 5 F'!B45&lt;5,'Tabel 5 Be'!B45&lt;0.5),"-",IFERROR('Tabel 5 Be'!B45/'Tabel 5 F'!B45*100,"-"))</f>
        <v>26.554105909439755</v>
      </c>
      <c r="C45" s="62">
        <f>IF(OR('Tabel 5 F'!C45&lt;5,'Tabel 5 Be'!C45&lt;0.5),"-",IFERROR('Tabel 5 Be'!C45/'Tabel 5 F'!C45*100,"-"))</f>
        <v>13.247863247863249</v>
      </c>
      <c r="D45" s="62">
        <f>IF(OR('Tabel 5 F'!D45&lt;5,'Tabel 5 Be'!D45&lt;0.5),"-",IFERROR('Tabel 5 Be'!D45/'Tabel 5 F'!D45*100,"-"))</f>
        <v>6.9921874999999991</v>
      </c>
      <c r="E45" s="62">
        <f>IF(OR('Tabel 5 F'!E45&lt;5,'Tabel 5 Be'!E45&lt;0.5),"-",IFERROR('Tabel 5 Be'!E45/'Tabel 5 F'!E45*100,"-"))</f>
        <v>5.7797448581098667</v>
      </c>
      <c r="F45" s="62">
        <f>IF(OR('Tabel 5 F'!F45&lt;5,'Tabel 5 Be'!F45&lt;0.5),"-",IFERROR('Tabel 5 Be'!F45/'Tabel 5 F'!F45*100,"-"))</f>
        <v>4.0680473372781067</v>
      </c>
      <c r="G45" s="62">
        <f>IF(OR('Tabel 5 F'!G45&lt;5,'Tabel 5 Be'!G45&lt;0.5),"-",IFERROR('Tabel 5 Be'!G45/'Tabel 5 F'!G45*100,"-"))</f>
        <v>5.2831334446637319</v>
      </c>
      <c r="H45" s="62">
        <f>IF(OR('Tabel 5 F'!H45&lt;5,'Tabel 5 Be'!H45&lt;0.5),"-",IFERROR('Tabel 5 Be'!H45/'Tabel 5 F'!H45*100,"-"))</f>
        <v>4.5133558489407433</v>
      </c>
      <c r="I45" s="101"/>
      <c r="J45" s="62">
        <f>IF(OR('Tabel 5 F'!J45&lt;5,'Tabel 5 Be'!J45&lt;0.5),"-",IFERROR('Tabel 5 Be'!J45/'Tabel 5 F'!J45*100,"-"))</f>
        <v>6.966207287143666</v>
      </c>
      <c r="K45" s="60"/>
    </row>
    <row r="46" spans="1:11" ht="15.75" customHeight="1" x14ac:dyDescent="0.2">
      <c r="A46" s="59"/>
      <c r="B46" s="69"/>
      <c r="C46" s="69"/>
      <c r="D46" s="69"/>
      <c r="E46" s="69"/>
      <c r="F46" s="69"/>
      <c r="G46" s="69"/>
      <c r="H46" s="69"/>
      <c r="J46" s="69"/>
    </row>
    <row r="47" spans="1:11" ht="15.75" customHeight="1" x14ac:dyDescent="0.2">
      <c r="A47" s="53" t="s">
        <v>20</v>
      </c>
      <c r="B47" s="70">
        <f>IF(OR('Tabel 5 F'!B47&lt;5,'Tabel 5 Be'!B47&lt;0.5),"-",IFERROR('Tabel 5 Be'!B47/'Tabel 5 F'!B47*100,"-"))</f>
        <v>38.899552143314139</v>
      </c>
      <c r="C47" s="70">
        <f>IF(OR('Tabel 5 F'!C47&lt;5,'Tabel 5 Be'!C47&lt;0.5),"-",IFERROR('Tabel 5 Be'!C47/'Tabel 5 F'!C47*100,"-"))</f>
        <v>16.193992280583991</v>
      </c>
      <c r="D47" s="70">
        <f>IF(OR('Tabel 5 F'!D47&lt;5,'Tabel 5 Be'!D47&lt;0.5),"-",IFERROR('Tabel 5 Be'!D47/'Tabel 5 F'!D47*100,"-"))</f>
        <v>6.1338763044031559</v>
      </c>
      <c r="E47" s="70">
        <f>IF(OR('Tabel 5 F'!E47&lt;5,'Tabel 5 Be'!E47&lt;0.5),"-",IFERROR('Tabel 5 Be'!E47/'Tabel 5 F'!E47*100,"-"))</f>
        <v>3.8799571275455516</v>
      </c>
      <c r="F47" s="70">
        <f>IF(OR('Tabel 5 F'!F47&lt;5,'Tabel 5 Be'!F47&lt;0.5),"-",IFERROR('Tabel 5 Be'!F47/'Tabel 5 F'!F47*100,"-"))</f>
        <v>2.5325525659081363</v>
      </c>
      <c r="G47" s="70">
        <f>IF(OR('Tabel 5 F'!G47&lt;5,'Tabel 5 Be'!G47&lt;0.5),"-",IFERROR('Tabel 5 Be'!G47/'Tabel 5 F'!G47*100,"-"))</f>
        <v>2.486072594301421</v>
      </c>
      <c r="H47" s="70">
        <f>IF(OR('Tabel 5 F'!H47&lt;5,'Tabel 5 Be'!H47&lt;0.5),"-",IFERROR('Tabel 5 Be'!H47/'Tabel 5 F'!H47*100,"-"))</f>
        <v>3.5725135184397594</v>
      </c>
      <c r="I47" s="115"/>
      <c r="J47" s="70">
        <f>IF(OR('Tabel 5 F'!J47&lt;5,'Tabel 5 Be'!J47&lt;0.5),"-",IFERROR('Tabel 5 Be'!J47/'Tabel 5 F'!J47*100,"-"))</f>
        <v>6.2962884941211161</v>
      </c>
      <c r="K47" s="115"/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Be'!B49&lt;0.5),"-",IFERROR('Tabel 5 Be'!B49/'Tabel 5 F'!B49*100,"-"))</f>
        <v>34.276604224790752</v>
      </c>
      <c r="C49" s="68">
        <f>IF(OR('Tabel 5 F'!C49&lt;5,'Tabel 5 Be'!C49&lt;0.5),"-",IFERROR('Tabel 5 Be'!C49/'Tabel 5 F'!C49*100,"-"))</f>
        <v>8.235294117647058</v>
      </c>
      <c r="D49" s="68">
        <f>IF(OR('Tabel 5 F'!D49&lt;5,'Tabel 5 Be'!D49&lt;0.5),"-",IFERROR('Tabel 5 Be'!D49/'Tabel 5 F'!D49*100,"-"))</f>
        <v>3.2560608741815606</v>
      </c>
      <c r="E49" s="68">
        <f>IF(OR('Tabel 5 F'!E49&lt;5,'Tabel 5 Be'!E49&lt;0.5),"-",IFERROR('Tabel 5 Be'!E49/'Tabel 5 F'!E49*100,"-"))</f>
        <v>1.7969451931716083</v>
      </c>
      <c r="F49" s="68">
        <f>IF(OR('Tabel 5 F'!F49&lt;5,'Tabel 5 Be'!F49&lt;0.5),"-",IFERROR('Tabel 5 Be'!F49/'Tabel 5 F'!F49*100,"-"))</f>
        <v>1.2567105905319669</v>
      </c>
      <c r="G49" s="68">
        <f>IF(OR('Tabel 5 F'!G49&lt;5,'Tabel 5 Be'!G49&lt;0.5),"-",IFERROR('Tabel 5 Be'!G49/'Tabel 5 F'!G49*100,"-"))</f>
        <v>1.6934870066325978</v>
      </c>
      <c r="H49" s="68">
        <f>IF(OR('Tabel 5 F'!H49&lt;5,'Tabel 5 Be'!H49&lt;0.5),"-",IFERROR('Tabel 5 Be'!H49/'Tabel 5 F'!H49*100,"-"))</f>
        <v>1.8799272286234081</v>
      </c>
      <c r="I49" s="60"/>
      <c r="J49" s="68">
        <f>IF(OR('Tabel 5 F'!J49&lt;5,'Tabel 5 Be'!J49&lt;0.5),"-",IFERROR('Tabel 5 Be'!J49/'Tabel 5 F'!J49*100,"-"))</f>
        <v>3.2830345720495075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Be'!B50&lt;0.5),"-",IFERROR('Tabel 5 Be'!B50/'Tabel 5 F'!B50*100,"-"))</f>
        <v>50.880883513016038</v>
      </c>
      <c r="C50" s="69">
        <f>IF(OR('Tabel 5 F'!C50&lt;5,'Tabel 5 Be'!C50&lt;0.5),"-",IFERROR('Tabel 5 Be'!C50/'Tabel 5 F'!C50*100,"-"))</f>
        <v>27.760606912053948</v>
      </c>
      <c r="D50" s="69">
        <f>IF(OR('Tabel 5 F'!D50&lt;5,'Tabel 5 Be'!D50&lt;0.5),"-",IFERROR('Tabel 5 Be'!D50/'Tabel 5 F'!D50*100,"-"))</f>
        <v>10.735076467686236</v>
      </c>
      <c r="E50" s="69">
        <f>IF(OR('Tabel 5 F'!E50&lt;5,'Tabel 5 Be'!E50&lt;0.5),"-",IFERROR('Tabel 5 Be'!E50/'Tabel 5 F'!E50*100,"-"))</f>
        <v>6.502797395212327</v>
      </c>
      <c r="F50" s="69">
        <f>IF(OR('Tabel 5 F'!F50&lt;5,'Tabel 5 Be'!F50&lt;0.5),"-",IFERROR('Tabel 5 Be'!F50/'Tabel 5 F'!F50*100,"-"))</f>
        <v>3.7246722288438616</v>
      </c>
      <c r="G50" s="69">
        <f>IF(OR('Tabel 5 F'!G50&lt;5,'Tabel 5 Be'!G50&lt;0.5),"-",IFERROR('Tabel 5 Be'!G50/'Tabel 5 F'!G50*100,"-"))</f>
        <v>3.0389240915556703</v>
      </c>
      <c r="H50" s="69">
        <f>IF(OR('Tabel 5 F'!H50&lt;5,'Tabel 5 Be'!H50&lt;0.5),"-",IFERROR('Tabel 5 Be'!H50/'Tabel 5 F'!H50*100,"-"))</f>
        <v>5.7518888618084327</v>
      </c>
      <c r="I50" s="60"/>
      <c r="J50" s="69">
        <f>IF(OR('Tabel 5 F'!J50&lt;5,'Tabel 5 Be'!J50&lt;0.5),"-",IFERROR('Tabel 5 Be'!J50/'Tabel 5 F'!J50*100,"-"))</f>
        <v>9.1774365212102769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Be'!B51&lt;0.5),"-",IFERROR('Tabel 5 Be'!B51/'Tabel 5 F'!B51*100,"-"))</f>
        <v>34.006559640945973</v>
      </c>
      <c r="C51" s="68">
        <f>IF(OR('Tabel 5 F'!C51&lt;5,'Tabel 5 Be'!C51&lt;0.5),"-",IFERROR('Tabel 5 Be'!C51/'Tabel 5 F'!C51*100,"-"))</f>
        <v>12.080015536997475</v>
      </c>
      <c r="D51" s="68">
        <f>IF(OR('Tabel 5 F'!D51&lt;5,'Tabel 5 Be'!D51&lt;0.5),"-",IFERROR('Tabel 5 Be'!D51/'Tabel 5 F'!D51*100,"-"))</f>
        <v>4.2469170015241788</v>
      </c>
      <c r="E51" s="68">
        <f>IF(OR('Tabel 5 F'!E51&lt;5,'Tabel 5 Be'!E51&lt;0.5),"-",IFERROR('Tabel 5 Be'!E51/'Tabel 5 F'!E51*100,"-"))</f>
        <v>3.0337794773741233</v>
      </c>
      <c r="F51" s="68">
        <f>IF(OR('Tabel 5 F'!F51&lt;5,'Tabel 5 Be'!F51&lt;0.5),"-",IFERROR('Tabel 5 Be'!F51/'Tabel 5 F'!F51*100,"-"))</f>
        <v>1.9527747334861016</v>
      </c>
      <c r="G51" s="68">
        <f>IF(OR('Tabel 5 F'!G51&lt;5,'Tabel 5 Be'!G51&lt;0.5),"-",IFERROR('Tabel 5 Be'!G51/'Tabel 5 F'!G51*100,"-"))</f>
        <v>2.4415765608650157</v>
      </c>
      <c r="H51" s="68">
        <f>IF(OR('Tabel 5 F'!H51&lt;5,'Tabel 5 Be'!H51&lt;0.5),"-",IFERROR('Tabel 5 Be'!H51/'Tabel 5 F'!H51*100,"-"))</f>
        <v>2.7253850147084271</v>
      </c>
      <c r="I51" s="60"/>
      <c r="J51" s="68">
        <f>IF(OR('Tabel 5 F'!J51&lt;5,'Tabel 5 Be'!J51&lt;0.5),"-",IFERROR('Tabel 5 Be'!J51/'Tabel 5 F'!J51*100,"-"))</f>
        <v>5.3563412203961418</v>
      </c>
      <c r="K51" s="41"/>
      <c r="L51" s="41"/>
      <c r="M51" s="41"/>
      <c r="N51" s="41"/>
    </row>
    <row r="52" spans="1:19" ht="15" customHeight="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S53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28515625" customWidth="1"/>
    <col min="10" max="10" width="9.7109375" customWidth="1"/>
    <col min="11" max="13" width="1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207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Br'!B9&lt;0.5),"-",IFERROR('Tabel 5 Br'!B9/'Tabel 5 F'!B9*100,"-"))</f>
        <v>33.869981935483871</v>
      </c>
      <c r="C9" s="62">
        <f>IF(OR('Tabel 5 F'!C9&lt;5,'Tabel 5 Br'!C9&lt;0.5),"-",IFERROR('Tabel 5 Br'!C9/'Tabel 5 F'!C9*100,"-"))</f>
        <v>8.1477501810282398</v>
      </c>
      <c r="D9" s="62">
        <f>IF(OR('Tabel 5 F'!D9&lt;5,'Tabel 5 Br'!D9&lt;0.5),"-",IFERROR('Tabel 5 Br'!D9/'Tabel 5 F'!D9*100,"-"))</f>
        <v>2.9058179325472988</v>
      </c>
      <c r="E9" s="62">
        <f>IF(OR('Tabel 5 F'!E9&lt;5,'Tabel 5 Br'!E9&lt;0.5),"-",IFERROR('Tabel 5 Br'!E9/'Tabel 5 F'!E9*100,"-"))</f>
        <v>1.3774057774331134</v>
      </c>
      <c r="F9" s="62">
        <f>IF(OR('Tabel 5 F'!F9&lt;5,'Tabel 5 Br'!F9&lt;0.5),"-",IFERROR('Tabel 5 Br'!F9/'Tabel 5 F'!F9*100,"-"))</f>
        <v>1.068057803468208</v>
      </c>
      <c r="G9" s="62">
        <f>IF(OR('Tabel 5 F'!G9&lt;5,'Tabel 5 Br'!G9&lt;0.5),"-",IFERROR('Tabel 5 Br'!G9/'Tabel 5 F'!G9*100,"-"))</f>
        <v>1.249643316241785</v>
      </c>
      <c r="H9" s="62">
        <f>IF(OR('Tabel 5 F'!H9&lt;5,'Tabel 5 Br'!H9&lt;0.5),"-",IFERROR('Tabel 5 Br'!H9/'Tabel 5 F'!H9*100,"-"))</f>
        <v>1.482572544642857</v>
      </c>
      <c r="I9" s="101"/>
      <c r="J9" s="62">
        <f>IF(OR('Tabel 5 F'!J9&lt;5,'Tabel 5 Br'!J9&lt;0.5),"-",IFERROR('Tabel 5 Br'!J9/'Tabel 5 F'!J9*100,"-"))</f>
        <v>3.3731552487961483</v>
      </c>
      <c r="K9" s="74"/>
    </row>
    <row r="10" spans="1:11" ht="15.75" customHeight="1" x14ac:dyDescent="0.2">
      <c r="A10" s="52" t="s">
        <v>230</v>
      </c>
      <c r="B10" s="63">
        <f>IF(OR('Tabel 5 F'!B10&lt;5,'Tabel 5 Br'!B10&lt;0.5),"-",IFERROR('Tabel 5 Br'!B10/'Tabel 5 F'!B10*100,"-"))</f>
        <v>25.837481751824821</v>
      </c>
      <c r="C10" s="63">
        <f>IF(OR('Tabel 5 F'!C10&lt;5,'Tabel 5 Br'!C10&lt;0.5),"-",IFERROR('Tabel 5 Br'!C10/'Tabel 5 F'!C10*100,"-"))</f>
        <v>5.9245284463894965</v>
      </c>
      <c r="D10" s="63">
        <f>IF(OR('Tabel 5 F'!D10&lt;5,'Tabel 5 Br'!D10&lt;0.5),"-",IFERROR('Tabel 5 Br'!D10/'Tabel 5 F'!D10*100,"-"))</f>
        <v>2.4690528942115768</v>
      </c>
      <c r="E10" s="63">
        <f>IF(OR('Tabel 5 F'!E10&lt;5,'Tabel 5 Br'!E10&lt;0.5),"-",IFERROR('Tabel 5 Br'!E10/'Tabel 5 F'!E10*100,"-"))</f>
        <v>1.7629798708697304</v>
      </c>
      <c r="F10" s="63">
        <f>IF(OR('Tabel 5 F'!F10&lt;5,'Tabel 5 Br'!F10&lt;0.5),"-",IFERROR('Tabel 5 Br'!F10/'Tabel 5 F'!F10*100,"-"))</f>
        <v>1.1050788652482271</v>
      </c>
      <c r="G10" s="63">
        <f>IF(OR('Tabel 5 F'!G10&lt;5,'Tabel 5 Br'!G10&lt;0.5),"-",IFERROR('Tabel 5 Br'!G10/'Tabel 5 F'!G10*100,"-"))</f>
        <v>1.6343764875114426</v>
      </c>
      <c r="H10" s="63">
        <f>IF(OR('Tabel 5 F'!H10&lt;5,'Tabel 5 Br'!H10&lt;0.5),"-",IFERROR('Tabel 5 Br'!H10/'Tabel 5 F'!H10*100,"-"))</f>
        <v>1.4292403718459497</v>
      </c>
      <c r="I10" s="101"/>
      <c r="J10" s="63">
        <f>IF(OR('Tabel 5 F'!J10&lt;5,'Tabel 5 Br'!J10&lt;0.5),"-",IFERROR('Tabel 5 Br'!J10/'Tabel 5 F'!J10*100,"-"))</f>
        <v>2.4385224584185718</v>
      </c>
      <c r="K10" s="74"/>
    </row>
    <row r="11" spans="1:11" ht="15.75" customHeight="1" x14ac:dyDescent="0.2">
      <c r="A11" s="50" t="s">
        <v>231</v>
      </c>
      <c r="B11" s="62">
        <f>IF(OR('Tabel 5 F'!B11&lt;5,'Tabel 5 Br'!B11&lt;0.5),"-",IFERROR('Tabel 5 Br'!B11/'Tabel 5 F'!B11*100,"-"))</f>
        <v>41.540799588900306</v>
      </c>
      <c r="C11" s="62">
        <f>IF(OR('Tabel 5 F'!C11&lt;5,'Tabel 5 Br'!C11&lt;0.5),"-",IFERROR('Tabel 5 Br'!C11/'Tabel 5 F'!C11*100,"-"))</f>
        <v>17.432598740698342</v>
      </c>
      <c r="D11" s="62">
        <f>IF(OR('Tabel 5 F'!D11&lt;5,'Tabel 5 Br'!D11&lt;0.5),"-",IFERROR('Tabel 5 Br'!D11/'Tabel 5 F'!D11*100,"-"))</f>
        <v>4.9984999999999991</v>
      </c>
      <c r="E11" s="62">
        <f>IF(OR('Tabel 5 F'!E11&lt;5,'Tabel 5 Br'!E11&lt;0.5),"-",IFERROR('Tabel 5 Br'!E11/'Tabel 5 F'!E11*100,"-"))</f>
        <v>3.1547229117745719</v>
      </c>
      <c r="F11" s="62">
        <f>IF(OR('Tabel 5 F'!F11&lt;5,'Tabel 5 Br'!F11&lt;0.5),"-",IFERROR('Tabel 5 Br'!F11/'Tabel 5 F'!F11*100,"-"))</f>
        <v>1.4525951875442322</v>
      </c>
      <c r="G11" s="62">
        <f>IF(OR('Tabel 5 F'!G11&lt;5,'Tabel 5 Br'!G11&lt;0.5),"-",IFERROR('Tabel 5 Br'!G11/'Tabel 5 F'!G11*100,"-"))</f>
        <v>1.6828895442359251</v>
      </c>
      <c r="H11" s="62">
        <f>IF(OR('Tabel 5 F'!H11&lt;5,'Tabel 5 Br'!H11&lt;0.5),"-",IFERROR('Tabel 5 Br'!H11/'Tabel 5 F'!H11*100,"-"))</f>
        <v>4.2339776965265079</v>
      </c>
      <c r="I11" s="101"/>
      <c r="J11" s="62">
        <f>IF(OR('Tabel 5 F'!J11&lt;5,'Tabel 5 Br'!J11&lt;0.5),"-",IFERROR('Tabel 5 Br'!J11/'Tabel 5 F'!J11*100,"-"))</f>
        <v>9.3272800607938269</v>
      </c>
      <c r="K11" s="74"/>
    </row>
    <row r="12" spans="1:11" ht="15.75" customHeight="1" x14ac:dyDescent="0.2">
      <c r="A12" s="52" t="s">
        <v>26</v>
      </c>
      <c r="B12" s="63">
        <f>IF(OR('Tabel 5 F'!B12&lt;5,'Tabel 5 Br'!B12&lt;0.5),"-",IFERROR('Tabel 5 Br'!B12/'Tabel 5 F'!B12*100,"-"))</f>
        <v>45.364035643564357</v>
      </c>
      <c r="C12" s="63">
        <f>IF(OR('Tabel 5 F'!C12&lt;5,'Tabel 5 Br'!C12&lt;0.5),"-",IFERROR('Tabel 5 Br'!C12/'Tabel 5 F'!C12*100,"-"))</f>
        <v>26.479757766582708</v>
      </c>
      <c r="D12" s="63">
        <f>IF(OR('Tabel 5 F'!D12&lt;5,'Tabel 5 Br'!D12&lt;0.5),"-",IFERROR('Tabel 5 Br'!D12/'Tabel 5 F'!D12*100,"-"))</f>
        <v>9.9693646936036977</v>
      </c>
      <c r="E12" s="63">
        <f>IF(OR('Tabel 5 F'!E12&lt;5,'Tabel 5 Br'!E12&lt;0.5),"-",IFERROR('Tabel 5 Br'!E12/'Tabel 5 F'!E12*100,"-"))</f>
        <v>5.9828822399121604</v>
      </c>
      <c r="F12" s="63">
        <f>IF(OR('Tabel 5 F'!F12&lt;5,'Tabel 5 Br'!F12&lt;0.5),"-",IFERROR('Tabel 5 Br'!F12/'Tabel 5 F'!F12*100,"-"))</f>
        <v>3.5982993135011436</v>
      </c>
      <c r="G12" s="63">
        <f>IF(OR('Tabel 5 F'!G12&lt;5,'Tabel 5 Br'!G12&lt;0.5),"-",IFERROR('Tabel 5 Br'!G12/'Tabel 5 F'!G12*100,"-"))</f>
        <v>3.3077883474044971</v>
      </c>
      <c r="H12" s="63">
        <f>IF(OR('Tabel 5 F'!H12&lt;5,'Tabel 5 Br'!H12&lt;0.5),"-",IFERROR('Tabel 5 Br'!H12/'Tabel 5 F'!H12*100,"-"))</f>
        <v>5.2995325945241198</v>
      </c>
      <c r="I12" s="101"/>
      <c r="J12" s="63">
        <f>IF(OR('Tabel 5 F'!J12&lt;5,'Tabel 5 Br'!J12&lt;0.5),"-",IFERROR('Tabel 5 Br'!J12/'Tabel 5 F'!J12*100,"-"))</f>
        <v>9.0770061749740663</v>
      </c>
      <c r="K12" s="74"/>
    </row>
    <row r="13" spans="1:11" ht="15.75" customHeight="1" x14ac:dyDescent="0.2">
      <c r="A13" s="50" t="s">
        <v>27</v>
      </c>
      <c r="B13" s="62">
        <f>IF(OR('Tabel 5 F'!B13&lt;5,'Tabel 5 Br'!B13&lt;0.5),"-",IFERROR('Tabel 5 Br'!B13/'Tabel 5 F'!B13*100,"-"))</f>
        <v>37.096672413793108</v>
      </c>
      <c r="C13" s="62">
        <f>IF(OR('Tabel 5 F'!C13&lt;5,'Tabel 5 Br'!C13&lt;0.5),"-",IFERROR('Tabel 5 Br'!C13/'Tabel 5 F'!C13*100,"-"))</f>
        <v>17.045910628019321</v>
      </c>
      <c r="D13" s="62">
        <f>IF(OR('Tabel 5 F'!D13&lt;5,'Tabel 5 Br'!D13&lt;0.5),"-",IFERROR('Tabel 5 Br'!D13/'Tabel 5 F'!D13*100,"-"))</f>
        <v>5.5693543833580978</v>
      </c>
      <c r="E13" s="62">
        <f>IF(OR('Tabel 5 F'!E13&lt;5,'Tabel 5 Br'!E13&lt;0.5),"-",IFERROR('Tabel 5 Br'!E13/'Tabel 5 F'!E13*100,"-"))</f>
        <v>3.2682303695150114</v>
      </c>
      <c r="F13" s="62">
        <f>IF(OR('Tabel 5 F'!F13&lt;5,'Tabel 5 Br'!F13&lt;0.5),"-",IFERROR('Tabel 5 Br'!F13/'Tabel 5 F'!F13*100,"-"))</f>
        <v>1.5312377756471718</v>
      </c>
      <c r="G13" s="62">
        <f>IF(OR('Tabel 5 F'!G13&lt;5,'Tabel 5 Br'!G13&lt;0.5),"-",IFERROR('Tabel 5 Br'!G13/'Tabel 5 F'!G13*100,"-"))</f>
        <v>1.3994531491844269</v>
      </c>
      <c r="H13" s="62">
        <f>IF(OR('Tabel 5 F'!H13&lt;5,'Tabel 5 Br'!H13&lt;0.5),"-",IFERROR('Tabel 5 Br'!H13/'Tabel 5 F'!H13*100,"-"))</f>
        <v>3.3048448275862072</v>
      </c>
      <c r="I13" s="101"/>
      <c r="J13" s="62">
        <f>IF(OR('Tabel 5 F'!J13&lt;5,'Tabel 5 Br'!J13&lt;0.5),"-",IFERROR('Tabel 5 Br'!J13/'Tabel 5 F'!J13*100,"-"))</f>
        <v>3.4853056021469313</v>
      </c>
      <c r="K13" s="74"/>
    </row>
    <row r="14" spans="1:11" ht="15.75" customHeight="1" x14ac:dyDescent="0.2">
      <c r="A14" s="52" t="s">
        <v>28</v>
      </c>
      <c r="B14" s="63">
        <f>IF(OR('Tabel 5 F'!B14&lt;5,'Tabel 5 Br'!B14&lt;0.5),"-",IFERROR('Tabel 5 Br'!B14/'Tabel 5 F'!B14*100,"-"))</f>
        <v>37.097239999999999</v>
      </c>
      <c r="C14" s="63">
        <f>IF(OR('Tabel 5 F'!C14&lt;5,'Tabel 5 Br'!C14&lt;0.5),"-",IFERROR('Tabel 5 Br'!C14/'Tabel 5 F'!C14*100,"-"))</f>
        <v>12.930949152542373</v>
      </c>
      <c r="D14" s="63">
        <f>IF(OR('Tabel 5 F'!D14&lt;5,'Tabel 5 Br'!D14&lt;0.5),"-",IFERROR('Tabel 5 Br'!D14/'Tabel 5 F'!D14*100,"-"))</f>
        <v>4.2218787878787873</v>
      </c>
      <c r="E14" s="63">
        <f>IF(OR('Tabel 5 F'!E14&lt;5,'Tabel 5 Br'!E14&lt;0.5),"-",IFERROR('Tabel 5 Br'!E14/'Tabel 5 F'!E14*100,"-"))</f>
        <v>3.6439392917369307</v>
      </c>
      <c r="F14" s="63">
        <f>IF(OR('Tabel 5 F'!F14&lt;5,'Tabel 5 Br'!F14&lt;0.5),"-",IFERROR('Tabel 5 Br'!F14/'Tabel 5 F'!F14*100,"-"))</f>
        <v>2.743261728395062</v>
      </c>
      <c r="G14" s="63">
        <f>IF(OR('Tabel 5 F'!G14&lt;5,'Tabel 5 Br'!G14&lt;0.5),"-",IFERROR('Tabel 5 Br'!G14/'Tabel 5 F'!G14*100,"-"))</f>
        <v>2.6322769230769234</v>
      </c>
      <c r="H14" s="63">
        <f>IF(OR('Tabel 5 F'!H14&lt;5,'Tabel 5 Br'!H14&lt;0.5),"-",IFERROR('Tabel 5 Br'!H14/'Tabel 5 F'!H14*100,"-"))</f>
        <v>1.9798316831683169</v>
      </c>
      <c r="I14" s="101"/>
      <c r="J14" s="63">
        <f>IF(OR('Tabel 5 F'!J14&lt;5,'Tabel 5 Br'!J14&lt;0.5),"-",IFERROR('Tabel 5 Br'!J14/'Tabel 5 F'!J14*100,"-"))</f>
        <v>4.0300486985726272</v>
      </c>
      <c r="K14" s="74"/>
    </row>
    <row r="15" spans="1:11" ht="15.75" customHeight="1" x14ac:dyDescent="0.2">
      <c r="A15" s="50" t="s">
        <v>29</v>
      </c>
      <c r="B15" s="62">
        <f>IF(OR('Tabel 5 F'!B15&lt;5,'Tabel 5 Br'!B15&lt;0.5),"-",IFERROR('Tabel 5 Br'!B15/'Tabel 5 F'!B15*100,"-"))</f>
        <v>45.09587066246057</v>
      </c>
      <c r="C15" s="62">
        <f>IF(OR('Tabel 5 F'!C15&lt;5,'Tabel 5 Br'!C15&lt;0.5),"-",IFERROR('Tabel 5 Br'!C15/'Tabel 5 F'!C15*100,"-"))</f>
        <v>21.82975528169014</v>
      </c>
      <c r="D15" s="62">
        <f>IF(OR('Tabel 5 F'!D15&lt;5,'Tabel 5 Br'!D15&lt;0.5),"-",IFERROR('Tabel 5 Br'!D15/'Tabel 5 F'!D15*100,"-"))</f>
        <v>8.0525879120879118</v>
      </c>
      <c r="E15" s="62">
        <f>IF(OR('Tabel 5 F'!E15&lt;5,'Tabel 5 Br'!E15&lt;0.5),"-",IFERROR('Tabel 5 Br'!E15/'Tabel 5 F'!E15*100,"-"))</f>
        <v>5.5344695121951215</v>
      </c>
      <c r="F15" s="62">
        <f>IF(OR('Tabel 5 F'!F15&lt;5,'Tabel 5 Br'!F15&lt;0.5),"-",IFERROR('Tabel 5 Br'!F15/'Tabel 5 F'!F15*100,"-"))</f>
        <v>2.9049533678756476</v>
      </c>
      <c r="G15" s="62">
        <f>IF(OR('Tabel 5 F'!G15&lt;5,'Tabel 5 Br'!G15&lt;0.5),"-",IFERROR('Tabel 5 Br'!G15/'Tabel 5 F'!G15*100,"-"))</f>
        <v>4.2014035947712411</v>
      </c>
      <c r="H15" s="62">
        <f>IF(OR('Tabel 5 F'!H15&lt;5,'Tabel 5 Br'!H15&lt;0.5),"-",IFERROR('Tabel 5 Br'!H15/'Tabel 5 F'!H15*100,"-"))</f>
        <v>4.9771510067114093</v>
      </c>
      <c r="I15" s="101"/>
      <c r="J15" s="62">
        <f>IF(OR('Tabel 5 F'!J15&lt;5,'Tabel 5 Br'!J15&lt;0.5),"-",IFERROR('Tabel 5 Br'!J15/'Tabel 5 F'!J15*100,"-"))</f>
        <v>13.07680728948471</v>
      </c>
      <c r="K15" s="74"/>
    </row>
    <row r="16" spans="1:11" ht="15.75" customHeight="1" x14ac:dyDescent="0.2">
      <c r="A16" s="52" t="s">
        <v>30</v>
      </c>
      <c r="B16" s="63">
        <f>IF(OR('Tabel 5 F'!B16&lt;5,'Tabel 5 Br'!B16&lt;0.5),"-",IFERROR('Tabel 5 Br'!B16/'Tabel 5 F'!B16*100,"-"))</f>
        <v>36.698579787234046</v>
      </c>
      <c r="C16" s="63">
        <f>IF(OR('Tabel 5 F'!C16&lt;5,'Tabel 5 Br'!C16&lt;0.5),"-",IFERROR('Tabel 5 Br'!C16/'Tabel 5 F'!C16*100,"-"))</f>
        <v>21.676338235294118</v>
      </c>
      <c r="D16" s="63">
        <f>IF(OR('Tabel 5 F'!D16&lt;5,'Tabel 5 Br'!D16&lt;0.5),"-",IFERROR('Tabel 5 Br'!D16/'Tabel 5 F'!D16*100,"-"))</f>
        <v>10.098646408839778</v>
      </c>
      <c r="E16" s="63">
        <f>IF(OR('Tabel 5 F'!E16&lt;5,'Tabel 5 Br'!E16&lt;0.5),"-",IFERROR('Tabel 5 Br'!E16/'Tabel 5 F'!E16*100,"-"))</f>
        <v>6.2395148305084742</v>
      </c>
      <c r="F16" s="63">
        <f>IF(OR('Tabel 5 F'!F16&lt;5,'Tabel 5 Br'!F16&lt;0.5),"-",IFERROR('Tabel 5 Br'!F16/'Tabel 5 F'!F16*100,"-"))</f>
        <v>3.9995141509433965</v>
      </c>
      <c r="G16" s="63">
        <f>IF(OR('Tabel 5 F'!G16&lt;5,'Tabel 5 Br'!G16&lt;0.5),"-",IFERROR('Tabel 5 Br'!G16/'Tabel 5 F'!G16*100,"-"))</f>
        <v>2.9661733840304185</v>
      </c>
      <c r="H16" s="63">
        <f>IF(OR('Tabel 5 F'!H16&lt;5,'Tabel 5 Br'!H16&lt;0.5),"-",IFERROR('Tabel 5 Br'!H16/'Tabel 5 F'!H16*100,"-"))</f>
        <v>6.1621842105263154</v>
      </c>
      <c r="I16" s="101"/>
      <c r="J16" s="63">
        <f>IF(OR('Tabel 5 F'!J16&lt;5,'Tabel 5 Br'!J16&lt;0.5),"-",IFERROR('Tabel 5 Br'!J16/'Tabel 5 F'!J16*100,"-"))</f>
        <v>7.320748991622712</v>
      </c>
      <c r="K16" s="74"/>
    </row>
    <row r="17" spans="1:11" ht="15" hidden="1" customHeight="1" x14ac:dyDescent="0.2">
      <c r="A17" s="50" t="s">
        <v>31</v>
      </c>
      <c r="B17" s="62">
        <f>IF(OR('Tabel 5 F'!B17&lt;5,'Tabel 5 Br'!B17&lt;0.5),"-",IFERROR('Tabel 5 Br'!B17/'Tabel 5 F'!B17*100,"-"))</f>
        <v>31.488472727272732</v>
      </c>
      <c r="C17" s="62">
        <f>IF(OR('Tabel 5 F'!C17&lt;5,'Tabel 5 Br'!C17&lt;0.5),"-",IFERROR('Tabel 5 Br'!C17/'Tabel 5 F'!C17*100,"-"))</f>
        <v>6.0683725490196068</v>
      </c>
      <c r="D17" s="62">
        <f>IF(OR('Tabel 5 F'!D17&lt;5,'Tabel 5 Br'!D17&lt;0.5),"-",IFERROR('Tabel 5 Br'!D17/'Tabel 5 F'!D17*100,"-"))</f>
        <v>7.2212884615384612</v>
      </c>
      <c r="E17" s="62">
        <f>IF(OR('Tabel 5 F'!E17&lt;5,'Tabel 5 Br'!E17&lt;0.5),"-",IFERROR('Tabel 5 Br'!E17/'Tabel 5 F'!E17*100,"-"))</f>
        <v>4.7037727272727272</v>
      </c>
      <c r="F17" s="62">
        <f>IF(OR('Tabel 5 F'!F17&lt;5,'Tabel 5 Br'!F17&lt;0.5),"-",IFERROR('Tabel 5 Br'!F17/'Tabel 5 F'!F17*100,"-"))</f>
        <v>3.1468888888888888</v>
      </c>
      <c r="G17" s="62">
        <f>IF(OR('Tabel 5 F'!G17&lt;5,'Tabel 5 Br'!G17&lt;0.5),"-",IFERROR('Tabel 5 Br'!G17/'Tabel 5 F'!G17*100,"-"))</f>
        <v>1.8080427184466019</v>
      </c>
      <c r="H17" s="62">
        <f>IF(OR('Tabel 5 F'!H17&lt;5,'Tabel 5 Br'!H17&lt;0.5),"-",IFERROR('Tabel 5 Br'!H17/'Tabel 5 F'!H17*100,"-"))</f>
        <v>4.3085376712328767</v>
      </c>
      <c r="I17" s="101"/>
      <c r="J17" s="62">
        <f>IF(OR('Tabel 5 F'!J17&lt;5,'Tabel 5 Br'!J17&lt;0.5),"-",IFERROR('Tabel 5 Br'!J17/'Tabel 5 F'!J17*100,"-"))</f>
        <v>3.4134854651162785</v>
      </c>
      <c r="K17" s="74"/>
    </row>
    <row r="18" spans="1:11" ht="15" hidden="1" customHeight="1" x14ac:dyDescent="0.2">
      <c r="A18" s="52" t="s">
        <v>32</v>
      </c>
      <c r="B18" s="63">
        <f>IF(OR('Tabel 5 F'!B18&lt;5,'Tabel 5 Br'!B18&lt;0.5),"-",IFERROR('Tabel 5 Br'!B18/'Tabel 5 F'!B18*100,"-"))</f>
        <v>47.395311111111113</v>
      </c>
      <c r="C18" s="63">
        <f>IF(OR('Tabel 5 F'!C18&lt;5,'Tabel 5 Br'!C18&lt;0.5),"-",IFERROR('Tabel 5 Br'!C18/'Tabel 5 F'!C18*100,"-"))</f>
        <v>29.159956521739126</v>
      </c>
      <c r="D18" s="63">
        <f>IF(OR('Tabel 5 F'!D18&lt;5,'Tabel 5 Br'!D18&lt;0.5),"-",IFERROR('Tabel 5 Br'!D18/'Tabel 5 F'!D18*100,"-"))</f>
        <v>7.0574285714285718</v>
      </c>
      <c r="E18" s="63">
        <f>IF(OR('Tabel 5 F'!E18&lt;5,'Tabel 5 Br'!E18&lt;0.5),"-",IFERROR('Tabel 5 Br'!E18/'Tabel 5 F'!E18*100,"-"))</f>
        <v>3.9446734693877552</v>
      </c>
      <c r="F18" s="63">
        <f>IF(OR('Tabel 5 F'!F18&lt;5,'Tabel 5 Br'!F18&lt;0.5),"-",IFERROR('Tabel 5 Br'!F18/'Tabel 5 F'!F18*100,"-"))</f>
        <v>2.5489142857142855</v>
      </c>
      <c r="G18" s="63">
        <f>IF(OR('Tabel 5 F'!G18&lt;5,'Tabel 5 Br'!G18&lt;0.5),"-",IFERROR('Tabel 5 Br'!G18/'Tabel 5 F'!G18*100,"-"))</f>
        <v>2.8740118577075098</v>
      </c>
      <c r="H18" s="63" t="str">
        <f>IF(OR('Tabel 5 F'!H18&lt;5,'Tabel 5 Br'!H18&lt;0.5),"-",IFERROR('Tabel 5 Br'!H18/'Tabel 5 F'!H18*100,"-"))</f>
        <v>-</v>
      </c>
      <c r="I18" s="101"/>
      <c r="J18" s="63">
        <f>IF(OR('Tabel 5 F'!J18&lt;5,'Tabel 5 Br'!J18&lt;0.5),"-",IFERROR('Tabel 5 Br'!J18/'Tabel 5 F'!J18*100,"-"))</f>
        <v>7.2525349854227414</v>
      </c>
      <c r="K18" s="74"/>
    </row>
    <row r="19" spans="1:11" ht="15" hidden="1" customHeight="1" x14ac:dyDescent="0.2">
      <c r="A19" s="50" t="s">
        <v>33</v>
      </c>
      <c r="B19" s="62" t="str">
        <f>IF(OR('Tabel 5 F'!B19&lt;5,'Tabel 5 Br'!B19&lt;0.5),"-",IFERROR('Tabel 5 Br'!B19/'Tabel 5 F'!B19*100,"-"))</f>
        <v>-</v>
      </c>
      <c r="C19" s="62" t="str">
        <f>IF(OR('Tabel 5 F'!C19&lt;5,'Tabel 5 Br'!C19&lt;0.5),"-",IFERROR('Tabel 5 Br'!C19/'Tabel 5 F'!C19*100,"-"))</f>
        <v>-</v>
      </c>
      <c r="D19" s="62" t="str">
        <f>IF(OR('Tabel 5 F'!D19&lt;5,'Tabel 5 Br'!D19&lt;0.5),"-",IFERROR('Tabel 5 Br'!D19/'Tabel 5 F'!D19*100,"-"))</f>
        <v>-</v>
      </c>
      <c r="E19" s="62" t="str">
        <f>IF(OR('Tabel 5 F'!E19&lt;5,'Tabel 5 Br'!E19&lt;0.5),"-",IFERROR('Tabel 5 Br'!E19/'Tabel 5 F'!E19*100,"-"))</f>
        <v>-</v>
      </c>
      <c r="F19" s="62" t="str">
        <f>IF(OR('Tabel 5 F'!F19&lt;5,'Tabel 5 Br'!F19&lt;0.5),"-",IFERROR('Tabel 5 Br'!F19/'Tabel 5 F'!F19*100,"-"))</f>
        <v>-</v>
      </c>
      <c r="G19" s="62">
        <f>IF(OR('Tabel 5 F'!G19&lt;5,'Tabel 5 Br'!G19&lt;0.5),"-",IFERROR('Tabel 5 Br'!G19/'Tabel 5 F'!G19*100,"-"))</f>
        <v>1.44452</v>
      </c>
      <c r="H19" s="62">
        <f>IF(OR('Tabel 5 F'!H19&lt;5,'Tabel 5 Br'!H19&lt;0.5),"-",IFERROR('Tabel 5 Br'!H19/'Tabel 5 F'!H19*100,"-"))</f>
        <v>3.5707499999999994</v>
      </c>
      <c r="I19" s="101"/>
      <c r="J19" s="62">
        <f>IF(OR('Tabel 5 F'!J19&lt;5,'Tabel 5 Br'!J19&lt;0.5),"-",IFERROR('Tabel 5 Br'!J19/'Tabel 5 F'!J19*100,"-"))</f>
        <v>1.3973060606060608</v>
      </c>
      <c r="K19" s="74"/>
    </row>
    <row r="20" spans="1:11" ht="15" hidden="1" customHeight="1" x14ac:dyDescent="0.2">
      <c r="A20" s="52" t="s">
        <v>34</v>
      </c>
      <c r="B20" s="63">
        <f>IF(OR('Tabel 5 F'!B20&lt;5,'Tabel 5 Br'!B20&lt;0.5),"-",IFERROR('Tabel 5 Br'!B20/'Tabel 5 F'!B20*100,"-"))</f>
        <v>23.80504761904762</v>
      </c>
      <c r="C20" s="63">
        <f>IF(OR('Tabel 5 F'!C20&lt;5,'Tabel 5 Br'!C20&lt;0.5),"-",IFERROR('Tabel 5 Br'!C20/'Tabel 5 F'!C20*100,"-"))</f>
        <v>14.65729411764706</v>
      </c>
      <c r="D20" s="63">
        <f>IF(OR('Tabel 5 F'!D20&lt;5,'Tabel 5 Br'!D20&lt;0.5),"-",IFERROR('Tabel 5 Br'!D20/'Tabel 5 F'!D20*100,"-"))</f>
        <v>7.813880000000001</v>
      </c>
      <c r="E20" s="63" t="str">
        <f>IF(OR('Tabel 5 F'!E20&lt;5,'Tabel 5 Br'!E20&lt;0.5),"-",IFERROR('Tabel 5 Br'!E20/'Tabel 5 F'!E20*100,"-"))</f>
        <v>-</v>
      </c>
      <c r="F20" s="63" t="str">
        <f>IF(OR('Tabel 5 F'!F20&lt;5,'Tabel 5 Br'!F20&lt;0.5),"-",IFERROR('Tabel 5 Br'!F20/'Tabel 5 F'!F20*100,"-"))</f>
        <v>-</v>
      </c>
      <c r="G20" s="63">
        <f>IF(OR('Tabel 5 F'!G20&lt;5,'Tabel 5 Br'!G20&lt;0.5),"-",IFERROR('Tabel 5 Br'!G20/'Tabel 5 F'!G20*100,"-"))</f>
        <v>1.3472206896551724</v>
      </c>
      <c r="H20" s="63">
        <f>IF(OR('Tabel 5 F'!H20&lt;5,'Tabel 5 Br'!H20&lt;0.5),"-",IFERROR('Tabel 5 Br'!H20/'Tabel 5 F'!H20*100,"-"))</f>
        <v>2.7628148148148148</v>
      </c>
      <c r="I20" s="101"/>
      <c r="J20" s="63">
        <f>IF(OR('Tabel 5 F'!J20&lt;5,'Tabel 5 Br'!J20&lt;0.5),"-",IFERROR('Tabel 5 Br'!J20/'Tabel 5 F'!J20*100,"-"))</f>
        <v>2.8765755813953486</v>
      </c>
      <c r="K20" s="74"/>
    </row>
    <row r="21" spans="1:11" ht="15.75" customHeight="1" x14ac:dyDescent="0.2">
      <c r="A21" s="50" t="s">
        <v>35</v>
      </c>
      <c r="B21" s="62">
        <f>IF(OR('Tabel 5 F'!B21&lt;5,'Tabel 5 Br'!B21&lt;0.5),"-",IFERROR('Tabel 5 Br'!B21/'Tabel 5 F'!B21*100,"-"))</f>
        <v>36.070752066115702</v>
      </c>
      <c r="C21" s="62">
        <f>IF(OR('Tabel 5 F'!C21&lt;5,'Tabel 5 Br'!C21&lt;0.5),"-",IFERROR('Tabel 5 Br'!C21/'Tabel 5 F'!C21*100,"-"))</f>
        <v>13.50921978021978</v>
      </c>
      <c r="D21" s="62">
        <f>IF(OR('Tabel 5 F'!D21&lt;5,'Tabel 5 Br'!D21&lt;0.5),"-",IFERROR('Tabel 5 Br'!D21/'Tabel 5 F'!D21*100,"-"))</f>
        <v>7.0315506072874498</v>
      </c>
      <c r="E21" s="62">
        <f>IF(OR('Tabel 5 F'!E21&lt;5,'Tabel 5 Br'!E21&lt;0.5),"-",IFERROR('Tabel 5 Br'!E21/'Tabel 5 F'!E21*100,"-"))</f>
        <v>3.715581939799331</v>
      </c>
      <c r="F21" s="62">
        <f>IF(OR('Tabel 5 F'!F21&lt;5,'Tabel 5 Br'!F21&lt;0.5),"-",IFERROR('Tabel 5 Br'!F21/'Tabel 5 F'!F21*100,"-"))</f>
        <v>2.1881952380952381</v>
      </c>
      <c r="G21" s="62">
        <f>IF(OR('Tabel 5 F'!G21&lt;5,'Tabel 5 Br'!G21&lt;0.5),"-",IFERROR('Tabel 5 Br'!G21/'Tabel 5 F'!G21*100,"-"))</f>
        <v>1.8273635585970913</v>
      </c>
      <c r="H21" s="62">
        <f>IF(OR('Tabel 5 F'!H21&lt;5,'Tabel 5 Br'!H21&lt;0.5),"-",IFERROR('Tabel 5 Br'!H21/'Tabel 5 F'!H21*100,"-"))</f>
        <v>3.5548726415094345</v>
      </c>
      <c r="I21" s="101"/>
      <c r="J21" s="62">
        <f>IF(OR('Tabel 5 F'!J21&lt;5,'Tabel 5 Br'!J21&lt;0.5),"-",IFERROR('Tabel 5 Br'!J21/'Tabel 5 F'!J21*100,"-"))</f>
        <v>3.8427248730964467</v>
      </c>
      <c r="K21" s="74"/>
    </row>
    <row r="22" spans="1:11" ht="15.75" customHeight="1" x14ac:dyDescent="0.2">
      <c r="A22" s="52" t="s">
        <v>36</v>
      </c>
      <c r="B22" s="63">
        <f>IF(OR('Tabel 5 F'!B22&lt;5,'Tabel 5 Br'!B22&lt;0.5),"-",IFERROR('Tabel 5 Br'!B22/'Tabel 5 F'!B22*100,"-"))</f>
        <v>34.753333333333337</v>
      </c>
      <c r="C22" s="63">
        <f>IF(OR('Tabel 5 F'!C22&lt;5,'Tabel 5 Br'!C22&lt;0.5),"-",IFERROR('Tabel 5 Br'!C22/'Tabel 5 F'!C22*100,"-"))</f>
        <v>6.6654000000000009</v>
      </c>
      <c r="D22" s="63" t="str">
        <f>IF(OR('Tabel 5 F'!D22&lt;5,'Tabel 5 Br'!D22&lt;0.5),"-",IFERROR('Tabel 5 Br'!D22/'Tabel 5 F'!D22*100,"-"))</f>
        <v>-</v>
      </c>
      <c r="E22" s="63" t="str">
        <f>IF(OR('Tabel 5 F'!E22&lt;5,'Tabel 5 Br'!E22&lt;0.5),"-",IFERROR('Tabel 5 Br'!E22/'Tabel 5 F'!E22*100,"-"))</f>
        <v>-</v>
      </c>
      <c r="F22" s="63" t="str">
        <f>IF(OR('Tabel 5 F'!F22&lt;5,'Tabel 5 Br'!F22&lt;0.5),"-",IFERROR('Tabel 5 Br'!F22/'Tabel 5 F'!F22*100,"-"))</f>
        <v>-</v>
      </c>
      <c r="G22" s="63">
        <f>IF(OR('Tabel 5 F'!G22&lt;5,'Tabel 5 Br'!G22&lt;0.5),"-",IFERROR('Tabel 5 Br'!G22/'Tabel 5 F'!G22*100,"-"))</f>
        <v>2.5544419642857141</v>
      </c>
      <c r="H22" s="63" t="str">
        <f>IF(OR('Tabel 5 F'!H22&lt;5,'Tabel 5 Br'!H22&lt;0.5),"-",IFERROR('Tabel 5 Br'!H22/'Tabel 5 F'!H22*100,"-"))</f>
        <v>-</v>
      </c>
      <c r="I22" s="101"/>
      <c r="J22" s="63">
        <f>IF(OR('Tabel 5 F'!J22&lt;5,'Tabel 5 Br'!J22&lt;0.5),"-",IFERROR('Tabel 5 Br'!J22/'Tabel 5 F'!J22*100,"-"))</f>
        <v>3.4843389830508475</v>
      </c>
      <c r="K22" s="74"/>
    </row>
    <row r="23" spans="1:11" ht="15.75" customHeight="1" x14ac:dyDescent="0.2">
      <c r="A23" s="50" t="s">
        <v>37</v>
      </c>
      <c r="B23" s="62">
        <f>IF(OR('Tabel 5 F'!B23&lt;5,'Tabel 5 Br'!B23&lt;0.5),"-",IFERROR('Tabel 5 Br'!B23/'Tabel 5 F'!B23*100,"-"))</f>
        <v>34.454760869565213</v>
      </c>
      <c r="C23" s="62">
        <f>IF(OR('Tabel 5 F'!C23&lt;5,'Tabel 5 Br'!C23&lt;0.5),"-",IFERROR('Tabel 5 Br'!C23/'Tabel 5 F'!C23*100,"-"))</f>
        <v>19.371395348837211</v>
      </c>
      <c r="D23" s="62">
        <f>IF(OR('Tabel 5 F'!D23&lt;5,'Tabel 5 Br'!D23&lt;0.5),"-",IFERROR('Tabel 5 Br'!D23/'Tabel 5 F'!D23*100,"-"))</f>
        <v>8.8126697247706414</v>
      </c>
      <c r="E23" s="62">
        <f>IF(OR('Tabel 5 F'!E23&lt;5,'Tabel 5 Br'!E23&lt;0.5),"-",IFERROR('Tabel 5 Br'!E23/'Tabel 5 F'!E23*100,"-"))</f>
        <v>3.7217594936708855</v>
      </c>
      <c r="F23" s="62">
        <f>IF(OR('Tabel 5 F'!F23&lt;5,'Tabel 5 Br'!F23&lt;0.5),"-",IFERROR('Tabel 5 Br'!F23/'Tabel 5 F'!F23*100,"-"))</f>
        <v>7.3020740740740733</v>
      </c>
      <c r="G23" s="62">
        <f>IF(OR('Tabel 5 F'!G23&lt;5,'Tabel 5 Br'!G23&lt;0.5),"-",IFERROR('Tabel 5 Br'!G23/'Tabel 5 F'!G23*100,"-"))</f>
        <v>6.9658048780487816</v>
      </c>
      <c r="H23" s="62">
        <f>IF(OR('Tabel 5 F'!H23&lt;5,'Tabel 5 Br'!H23&lt;0.5),"-",IFERROR('Tabel 5 Br'!H23/'Tabel 5 F'!H23*100,"-"))</f>
        <v>6.6654333333333327</v>
      </c>
      <c r="I23" s="101"/>
      <c r="J23" s="62">
        <f>IF(OR('Tabel 5 F'!J23&lt;5,'Tabel 5 Br'!J23&lt;0.5),"-",IFERROR('Tabel 5 Br'!J23/'Tabel 5 F'!J23*100,"-"))</f>
        <v>11.324283582089555</v>
      </c>
      <c r="K23" s="74"/>
    </row>
    <row r="24" spans="1:11" ht="15.75" customHeight="1" x14ac:dyDescent="0.2">
      <c r="A24" s="52" t="s">
        <v>38</v>
      </c>
      <c r="B24" s="63">
        <f>IF(OR('Tabel 5 F'!B24&lt;5,'Tabel 5 Br'!B24&lt;0.5),"-",IFERROR('Tabel 5 Br'!B24/'Tabel 5 F'!B24*100,"-"))</f>
        <v>17.858375939849623</v>
      </c>
      <c r="C24" s="63">
        <f>IF(OR('Tabel 5 F'!C24&lt;5,'Tabel 5 Br'!C24&lt;0.5),"-",IFERROR('Tabel 5 Br'!C24/'Tabel 5 F'!C24*100,"-"))</f>
        <v>7.2456800000000001</v>
      </c>
      <c r="D24" s="63">
        <f>IF(OR('Tabel 5 F'!D24&lt;5,'Tabel 5 Br'!D24&lt;0.5),"-",IFERROR('Tabel 5 Br'!D24/'Tabel 5 F'!D24*100,"-"))</f>
        <v>2.3179201388888888</v>
      </c>
      <c r="E24" s="63">
        <f>IF(OR('Tabel 5 F'!E24&lt;5,'Tabel 5 Br'!E24&lt;0.5),"-",IFERROR('Tabel 5 Br'!E24/'Tabel 5 F'!E24*100,"-"))</f>
        <v>1.7577963446475195</v>
      </c>
      <c r="F24" s="63">
        <f>IF(OR('Tabel 5 F'!F24&lt;5,'Tabel 5 Br'!F24&lt;0.5),"-",IFERROR('Tabel 5 Br'!F24/'Tabel 5 F'!F24*100,"-"))</f>
        <v>1.754524647887324</v>
      </c>
      <c r="G24" s="63">
        <f>IF(OR('Tabel 5 F'!G24&lt;5,'Tabel 5 Br'!G24&lt;0.5),"-",IFERROR('Tabel 5 Br'!G24/'Tabel 5 F'!G24*100,"-"))</f>
        <v>0.73117445838084372</v>
      </c>
      <c r="H24" s="63">
        <f>IF(OR('Tabel 5 F'!H24&lt;5,'Tabel 5 Br'!H24&lt;0.5),"-",IFERROR('Tabel 5 Br'!H24/'Tabel 5 F'!H24*100,"-"))</f>
        <v>2.9661327800829875</v>
      </c>
      <c r="I24" s="101"/>
      <c r="J24" s="63">
        <f>IF(OR('Tabel 5 F'!J24&lt;5,'Tabel 5 Br'!J24&lt;0.5),"-",IFERROR('Tabel 5 Br'!J24/'Tabel 5 F'!J24*100,"-"))</f>
        <v>2.7297883781439722</v>
      </c>
      <c r="K24" s="74"/>
    </row>
    <row r="25" spans="1:11" ht="15.75" customHeight="1" x14ac:dyDescent="0.2">
      <c r="A25" s="50" t="s">
        <v>39</v>
      </c>
      <c r="B25" s="62">
        <f>IF(OR('Tabel 5 F'!B25&lt;5,'Tabel 5 Br'!B25&lt;0.5),"-",IFERROR('Tabel 5 Br'!B25/'Tabel 5 F'!B25*100,"-"))</f>
        <v>33.246837209302328</v>
      </c>
      <c r="C25" s="62">
        <f>IF(OR('Tabel 5 F'!C25&lt;5,'Tabel 5 Br'!C25&lt;0.5),"-",IFERROR('Tabel 5 Br'!C25/'Tabel 5 F'!C25*100,"-"))</f>
        <v>12.804010489510489</v>
      </c>
      <c r="D25" s="62">
        <f>IF(OR('Tabel 5 F'!D25&lt;5,'Tabel 5 Br'!D25&lt;0.5),"-",IFERROR('Tabel 5 Br'!D25/'Tabel 5 F'!D25*100,"-"))</f>
        <v>2.9689736434108527</v>
      </c>
      <c r="E25" s="62">
        <f>IF(OR('Tabel 5 F'!E25&lt;5,'Tabel 5 Br'!E25&lt;0.5),"-",IFERROR('Tabel 5 Br'!E25/'Tabel 5 F'!E25*100,"-"))</f>
        <v>2.1399754797441366</v>
      </c>
      <c r="F25" s="62">
        <f>IF(OR('Tabel 5 F'!F25&lt;5,'Tabel 5 Br'!F25&lt;0.5),"-",IFERROR('Tabel 5 Br'!F25/'Tabel 5 F'!F25*100,"-"))</f>
        <v>1.6996956521739133</v>
      </c>
      <c r="G25" s="62">
        <f>IF(OR('Tabel 5 F'!G25&lt;5,'Tabel 5 Br'!G25&lt;0.5),"-",IFERROR('Tabel 5 Br'!G25/'Tabel 5 F'!G25*100,"-"))</f>
        <v>1.2649454008853911</v>
      </c>
      <c r="H25" s="62">
        <f>IF(OR('Tabel 5 F'!H25&lt;5,'Tabel 5 Br'!H25&lt;0.5),"-",IFERROR('Tabel 5 Br'!H25/'Tabel 5 F'!H25*100,"-"))</f>
        <v>2.2316237006237007</v>
      </c>
      <c r="I25" s="101"/>
      <c r="J25" s="62">
        <f>IF(OR('Tabel 5 F'!J25&lt;5,'Tabel 5 Br'!J25&lt;0.5),"-",IFERROR('Tabel 5 Br'!J25/'Tabel 5 F'!J25*100,"-"))</f>
        <v>3.9647419232231091</v>
      </c>
      <c r="K25" s="74"/>
    </row>
    <row r="26" spans="1:11" ht="15.75" customHeight="1" x14ac:dyDescent="0.2">
      <c r="A26" s="52" t="s">
        <v>40</v>
      </c>
      <c r="B26" s="63">
        <f>IF(OR('Tabel 5 F'!B26&lt;5,'Tabel 5 Br'!B26&lt;0.5),"-",IFERROR('Tabel 5 Br'!B26/'Tabel 5 F'!B26*100,"-"))</f>
        <v>10.1357685088634</v>
      </c>
      <c r="C26" s="63">
        <f>IF(OR('Tabel 5 F'!C26&lt;5,'Tabel 5 Br'!C26&lt;0.5),"-",IFERROR('Tabel 5 Br'!C26/'Tabel 5 F'!C26*100,"-"))</f>
        <v>3.7411174533479699</v>
      </c>
      <c r="D26" s="63">
        <f>IF(OR('Tabel 5 F'!D26&lt;5,'Tabel 5 Br'!D26&lt;0.5),"-",IFERROR('Tabel 5 Br'!D26/'Tabel 5 F'!D26*100,"-"))</f>
        <v>2.0269926144756276</v>
      </c>
      <c r="E26" s="63">
        <f>IF(OR('Tabel 5 F'!E26&lt;5,'Tabel 5 Br'!E26&lt;0.5),"-",IFERROR('Tabel 5 Br'!E26/'Tabel 5 F'!E26*100,"-"))</f>
        <v>0.54913185707096124</v>
      </c>
      <c r="F26" s="63">
        <f>IF(OR('Tabel 5 F'!F26&lt;5,'Tabel 5 Br'!F26&lt;0.5),"-",IFERROR('Tabel 5 Br'!F26/'Tabel 5 F'!F26*100,"-"))</f>
        <v>0.19257905337361531</v>
      </c>
      <c r="G26" s="63">
        <f>IF(OR('Tabel 5 F'!G26&lt;5,'Tabel 5 Br'!G26&lt;0.5),"-",IFERROR('Tabel 5 Br'!G26/'Tabel 5 F'!G26*100,"-"))</f>
        <v>0.17103016241299304</v>
      </c>
      <c r="H26" s="63">
        <f>IF(OR('Tabel 5 F'!H26&lt;5,'Tabel 5 Br'!H26&lt;0.5),"-",IFERROR('Tabel 5 Br'!H26/'Tabel 5 F'!H26*100,"-"))</f>
        <v>0.9462546296296297</v>
      </c>
      <c r="I26" s="101"/>
      <c r="J26" s="63">
        <f>IF(OR('Tabel 5 F'!J26&lt;5,'Tabel 5 Br'!J26&lt;0.5),"-",IFERROR('Tabel 5 Br'!J26/'Tabel 5 F'!J26*100,"-"))</f>
        <v>1.794414811568799</v>
      </c>
      <c r="K26" s="74"/>
    </row>
    <row r="27" spans="1:11" ht="15.75" customHeight="1" x14ac:dyDescent="0.2">
      <c r="A27" s="50" t="s">
        <v>41</v>
      </c>
      <c r="B27" s="62">
        <f>IF(OR('Tabel 5 F'!B27&lt;5,'Tabel 5 Br'!B27&lt;0.5),"-",IFERROR('Tabel 5 Br'!B27/'Tabel 5 F'!B27*100,"-"))</f>
        <v>16.325129629629629</v>
      </c>
      <c r="C27" s="62">
        <f>IF(OR('Tabel 5 F'!C27&lt;5,'Tabel 5 Br'!C27&lt;0.5),"-",IFERROR('Tabel 5 Br'!C27/'Tabel 5 F'!C27*100,"-"))</f>
        <v>1.16073</v>
      </c>
      <c r="D27" s="62">
        <f>IF(OR('Tabel 5 F'!D27&lt;5,'Tabel 5 Br'!D27&lt;0.5),"-",IFERROR('Tabel 5 Br'!D27/'Tabel 5 F'!D27*100,"-"))</f>
        <v>1.3136666666666668</v>
      </c>
      <c r="E27" s="62">
        <f>IF(OR('Tabel 5 F'!E27&lt;5,'Tabel 5 Br'!E27&lt;0.5),"-",IFERROR('Tabel 5 Br'!E27/'Tabel 5 F'!E27*100,"-"))</f>
        <v>0.65032336956521741</v>
      </c>
      <c r="F27" s="62" t="str">
        <f>IF(OR('Tabel 5 F'!F27&lt;5,'Tabel 5 Br'!F27&lt;0.5),"-",IFERROR('Tabel 5 Br'!F27/'Tabel 5 F'!F27*100,"-"))</f>
        <v>-</v>
      </c>
      <c r="G27" s="62">
        <f>IF(OR('Tabel 5 F'!G27&lt;5,'Tabel 5 Br'!G27&lt;0.5),"-",IFERROR('Tabel 5 Br'!G27/'Tabel 5 F'!G27*100,"-"))</f>
        <v>0.65078299492385794</v>
      </c>
      <c r="H27" s="62">
        <f>IF(OR('Tabel 5 F'!H27&lt;5,'Tabel 5 Br'!H27&lt;0.5),"-",IFERROR('Tabel 5 Br'!H27/'Tabel 5 F'!H27*100,"-"))</f>
        <v>0.98363529411764716</v>
      </c>
      <c r="I27" s="101"/>
      <c r="J27" s="62">
        <f>IF(OR('Tabel 5 F'!J27&lt;5,'Tabel 5 Br'!J27&lt;0.5),"-",IFERROR('Tabel 5 Br'!J27/'Tabel 5 F'!J27*100,"-"))</f>
        <v>1.5447892663712457</v>
      </c>
      <c r="K27" s="74"/>
    </row>
    <row r="28" spans="1:11" ht="15.75" customHeight="1" x14ac:dyDescent="0.2">
      <c r="A28" s="52" t="s">
        <v>191</v>
      </c>
      <c r="B28" s="63">
        <f>IF(OR('Tabel 5 F'!B28&lt;5,'Tabel 5 Br'!B28&lt;0.5),"-",IFERROR('Tabel 5 Br'!B28/'Tabel 5 F'!B28*100,"-"))</f>
        <v>58.009752293577975</v>
      </c>
      <c r="C28" s="63">
        <f>IF(OR('Tabel 5 F'!C28&lt;5,'Tabel 5 Br'!C28&lt;0.5),"-",IFERROR('Tabel 5 Br'!C28/'Tabel 5 F'!C28*100,"-"))</f>
        <v>20.55650183150183</v>
      </c>
      <c r="D28" s="63">
        <f>IF(OR('Tabel 5 F'!D28&lt;5,'Tabel 5 Br'!D28&lt;0.5),"-",IFERROR('Tabel 5 Br'!D28/'Tabel 5 F'!D28*100,"-"))</f>
        <v>9.0753804213135076</v>
      </c>
      <c r="E28" s="63">
        <f>IF(OR('Tabel 5 F'!E28&lt;5,'Tabel 5 Br'!E28&lt;0.5),"-",IFERROR('Tabel 5 Br'!E28/'Tabel 5 F'!E28*100,"-"))</f>
        <v>5.417460764587525</v>
      </c>
      <c r="F28" s="63">
        <f>IF(OR('Tabel 5 F'!F28&lt;5,'Tabel 5 Br'!F28&lt;0.5),"-",IFERROR('Tabel 5 Br'!F28/'Tabel 5 F'!F28*100,"-"))</f>
        <v>3.6708677248677248</v>
      </c>
      <c r="G28" s="63">
        <f>IF(OR('Tabel 5 F'!G28&lt;5,'Tabel 5 Br'!G28&lt;0.5),"-",IFERROR('Tabel 5 Br'!G28/'Tabel 5 F'!G28*100,"-"))</f>
        <v>3.5438923783990806</v>
      </c>
      <c r="H28" s="63">
        <f>IF(OR('Tabel 5 F'!H28&lt;5,'Tabel 5 Br'!H28&lt;0.5),"-",IFERROR('Tabel 5 Br'!H28/'Tabel 5 F'!H28*100,"-"))</f>
        <v>4.5523199079401611</v>
      </c>
      <c r="I28" s="101"/>
      <c r="J28" s="63">
        <f>IF(OR('Tabel 5 F'!J28&lt;5,'Tabel 5 Br'!J28&lt;0.5),"-",IFERROR('Tabel 5 Br'!J28/'Tabel 5 F'!J28*100,"-"))</f>
        <v>7.9062322004101961</v>
      </c>
      <c r="K28" s="74"/>
    </row>
    <row r="29" spans="1:11" ht="15.75" customHeight="1" x14ac:dyDescent="0.2">
      <c r="A29" s="50" t="s">
        <v>43</v>
      </c>
      <c r="B29" s="62">
        <f>IF(OR('Tabel 5 F'!B29&lt;5,'Tabel 5 Br'!B29&lt;0.5),"-",IFERROR('Tabel 5 Br'!B29/'Tabel 5 F'!B29*100,"-"))</f>
        <v>31.958388888888891</v>
      </c>
      <c r="C29" s="62" t="str">
        <f>IF(OR('Tabel 5 F'!C29&lt;5,'Tabel 5 Br'!C29&lt;0.5),"-",IFERROR('Tabel 5 Br'!C29/'Tabel 5 F'!C29*100,"-"))</f>
        <v>-</v>
      </c>
      <c r="D29" s="62" t="str">
        <f>IF(OR('Tabel 5 F'!D29&lt;5,'Tabel 5 Br'!D29&lt;0.5),"-",IFERROR('Tabel 5 Br'!D29/'Tabel 5 F'!D29*100,"-"))</f>
        <v>-</v>
      </c>
      <c r="E29" s="62">
        <f>IF(OR('Tabel 5 F'!E29&lt;5,'Tabel 5 Br'!E29&lt;0.5),"-",IFERROR('Tabel 5 Br'!E29/'Tabel 5 F'!E29*100,"-"))</f>
        <v>1.6445049504950495</v>
      </c>
      <c r="F29" s="62" t="str">
        <f>IF(OR('Tabel 5 F'!F29&lt;5,'Tabel 5 Br'!F29&lt;0.5),"-",IFERROR('Tabel 5 Br'!F29/'Tabel 5 F'!F29*100,"-"))</f>
        <v>-</v>
      </c>
      <c r="G29" s="62">
        <f>IF(OR('Tabel 5 F'!G29&lt;5,'Tabel 5 Br'!G29&lt;0.5),"-",IFERROR('Tabel 5 Br'!G29/'Tabel 5 F'!G29*100,"-"))</f>
        <v>0.14486573146292586</v>
      </c>
      <c r="H29" s="62">
        <f>IF(OR('Tabel 5 F'!H29&lt;5,'Tabel 5 Br'!H29&lt;0.5),"-",IFERROR('Tabel 5 Br'!H29/'Tabel 5 F'!H29*100,"-"))</f>
        <v>2.2218</v>
      </c>
      <c r="I29" s="101"/>
      <c r="J29" s="62">
        <f>IF(OR('Tabel 5 F'!J29&lt;5,'Tabel 5 Br'!J29&lt;0.5),"-",IFERROR('Tabel 5 Br'!J29/'Tabel 5 F'!J29*100,"-"))</f>
        <v>1.1287526377491208</v>
      </c>
      <c r="K29" s="74"/>
    </row>
    <row r="30" spans="1:11" ht="15.75" customHeight="1" x14ac:dyDescent="0.2">
      <c r="A30" s="52" t="s">
        <v>44</v>
      </c>
      <c r="B30" s="63">
        <f>IF(OR('Tabel 5 F'!B30&lt;5,'Tabel 5 Br'!B30&lt;0.5),"-",IFERROR('Tabel 5 Br'!B30/'Tabel 5 F'!B30*100,"-"))</f>
        <v>38.575190476190471</v>
      </c>
      <c r="C30" s="63">
        <f>IF(OR('Tabel 5 F'!C30&lt;5,'Tabel 5 Br'!C30&lt;0.5),"-",IFERROR('Tabel 5 Br'!C30/'Tabel 5 F'!C30*100,"-"))</f>
        <v>26.121327868852461</v>
      </c>
      <c r="D30" s="63">
        <f>IF(OR('Tabel 5 F'!D30&lt;5,'Tabel 5 Br'!D30&lt;0.5),"-",IFERROR('Tabel 5 Br'!D30/'Tabel 5 F'!D30*100,"-"))</f>
        <v>6.5400478087649399</v>
      </c>
      <c r="E30" s="63">
        <f>IF(OR('Tabel 5 F'!E30&lt;5,'Tabel 5 Br'!E30&lt;0.5),"-",IFERROR('Tabel 5 Br'!E30/'Tabel 5 F'!E30*100,"-"))</f>
        <v>5.3685897435897436</v>
      </c>
      <c r="F30" s="63">
        <f>IF(OR('Tabel 5 F'!F30&lt;5,'Tabel 5 Br'!F30&lt;0.5),"-",IFERROR('Tabel 5 Br'!F30/'Tabel 5 F'!F30*100,"-"))</f>
        <v>2.1689404145077718</v>
      </c>
      <c r="G30" s="63">
        <f>IF(OR('Tabel 5 F'!G30&lt;5,'Tabel 5 Br'!G30&lt;0.5),"-",IFERROR('Tabel 5 Br'!G30/'Tabel 5 F'!G30*100,"-"))</f>
        <v>2.6557347972972973</v>
      </c>
      <c r="H30" s="63">
        <f>IF(OR('Tabel 5 F'!H30&lt;5,'Tabel 5 Br'!H30&lt;0.5),"-",IFERROR('Tabel 5 Br'!H30/'Tabel 5 F'!H30*100,"-"))</f>
        <v>2.4291285714285715</v>
      </c>
      <c r="I30" s="101"/>
      <c r="J30" s="63">
        <f>IF(OR('Tabel 5 F'!J30&lt;5,'Tabel 5 Br'!J30&lt;0.5),"-",IFERROR('Tabel 5 Br'!J30/'Tabel 5 F'!J30*100,"-"))</f>
        <v>3.9600620942703917</v>
      </c>
      <c r="K30" s="74"/>
    </row>
    <row r="31" spans="1:11" ht="15.75" customHeight="1" x14ac:dyDescent="0.2">
      <c r="A31" s="50" t="s">
        <v>45</v>
      </c>
      <c r="B31" s="62">
        <f>IF(OR('Tabel 5 F'!B31&lt;5,'Tabel 5 Br'!B31&lt;0.5),"-",IFERROR('Tabel 5 Br'!B31/'Tabel 5 F'!B31*100,"-"))</f>
        <v>23.690750000000001</v>
      </c>
      <c r="C31" s="62">
        <f>IF(OR('Tabel 5 F'!C31&lt;5,'Tabel 5 Br'!C31&lt;0.5),"-",IFERROR('Tabel 5 Br'!C31/'Tabel 5 F'!C31*100,"-"))</f>
        <v>21.78833333333333</v>
      </c>
      <c r="D31" s="62">
        <f>IF(OR('Tabel 5 F'!D31&lt;5,'Tabel 5 Br'!D31&lt;0.5),"-",IFERROR('Tabel 5 Br'!D31/'Tabel 5 F'!D31*100,"-"))</f>
        <v>6.3447249999999995</v>
      </c>
      <c r="E31" s="62">
        <f>IF(OR('Tabel 5 F'!E31&lt;5,'Tabel 5 Br'!E31&lt;0.5),"-",IFERROR('Tabel 5 Br'!E31/'Tabel 5 F'!E31*100,"-"))</f>
        <v>1.4081830985915493</v>
      </c>
      <c r="F31" s="62" t="str">
        <f>IF(OR('Tabel 5 F'!F31&lt;5,'Tabel 5 Br'!F31&lt;0.5),"-",IFERROR('Tabel 5 Br'!F31/'Tabel 5 F'!F31*100,"-"))</f>
        <v>-</v>
      </c>
      <c r="G31" s="62">
        <f>IF(OR('Tabel 5 F'!G31&lt;5,'Tabel 5 Br'!G31&lt;0.5),"-",IFERROR('Tabel 5 Br'!G31/'Tabel 5 F'!G31*100,"-"))</f>
        <v>1.882607879924953</v>
      </c>
      <c r="H31" s="62">
        <f>IF(OR('Tabel 5 F'!H31&lt;5,'Tabel 5 Br'!H31&lt;0.5),"-",IFERROR('Tabel 5 Br'!H31/'Tabel 5 F'!H31*100,"-"))</f>
        <v>1.2744291187739465</v>
      </c>
      <c r="I31" s="101"/>
      <c r="J31" s="62">
        <f>IF(OR('Tabel 5 F'!J31&lt;5,'Tabel 5 Br'!J31&lt;0.5),"-",IFERROR('Tabel 5 Br'!J31/'Tabel 5 F'!J31*100,"-"))</f>
        <v>2.1879885654885656</v>
      </c>
      <c r="K31" s="74"/>
    </row>
    <row r="32" spans="1:11" ht="15.75" customHeight="1" x14ac:dyDescent="0.2">
      <c r="A32" s="52" t="s">
        <v>46</v>
      </c>
      <c r="B32" s="63">
        <f>IF(OR('Tabel 5 F'!B32&lt;5,'Tabel 5 Br'!B32&lt;0.5),"-",IFERROR('Tabel 5 Br'!B32/'Tabel 5 F'!B32*100,"-"))</f>
        <v>26.127490196078433</v>
      </c>
      <c r="C32" s="63">
        <f>IF(OR('Tabel 5 F'!C32&lt;5,'Tabel 5 Br'!C32&lt;0.5),"-",IFERROR('Tabel 5 Br'!C32/'Tabel 5 F'!C32*100,"-"))</f>
        <v>26.241333333333333</v>
      </c>
      <c r="D32" s="63">
        <f>IF(OR('Tabel 5 F'!D32&lt;5,'Tabel 5 Br'!D32&lt;0.5),"-",IFERROR('Tabel 5 Br'!D32/'Tabel 5 F'!D32*100,"-"))</f>
        <v>2.3860204081632652</v>
      </c>
      <c r="E32" s="63">
        <f>IF(OR('Tabel 5 F'!E32&lt;5,'Tabel 5 Br'!E32&lt;0.5),"-",IFERROR('Tabel 5 Br'!E32/'Tabel 5 F'!E32*100,"-"))</f>
        <v>2.304272727272727</v>
      </c>
      <c r="F32" s="63">
        <f>IF(OR('Tabel 5 F'!F32&lt;5,'Tabel 5 Br'!F32&lt;0.5),"-",IFERROR('Tabel 5 Br'!F32/'Tabel 5 F'!F32*100,"-"))</f>
        <v>2.3202547770700637</v>
      </c>
      <c r="G32" s="63">
        <f>IF(OR('Tabel 5 F'!G32&lt;5,'Tabel 5 Br'!G32&lt;0.5),"-",IFERROR('Tabel 5 Br'!G32/'Tabel 5 F'!G32*100,"-"))</f>
        <v>1.3768214689265537</v>
      </c>
      <c r="H32" s="63">
        <f>IF(OR('Tabel 5 F'!H32&lt;5,'Tabel 5 Br'!H32&lt;0.5),"-",IFERROR('Tabel 5 Br'!H32/'Tabel 5 F'!H32*100,"-"))</f>
        <v>2.4727542857142857</v>
      </c>
      <c r="I32" s="101"/>
      <c r="J32" s="63">
        <f>IF(OR('Tabel 5 F'!J32&lt;5,'Tabel 5 Br'!J32&lt;0.5),"-",IFERROR('Tabel 5 Br'!J32/'Tabel 5 F'!J32*100,"-"))</f>
        <v>3.0036037628278223</v>
      </c>
      <c r="K32" s="74"/>
    </row>
    <row r="33" spans="1:11" ht="15.75" customHeight="1" x14ac:dyDescent="0.2">
      <c r="A33" s="50" t="s">
        <v>47</v>
      </c>
      <c r="B33" s="62">
        <f>IF(OR('Tabel 5 F'!B33&lt;5,'Tabel 5 Br'!B33&lt;0.5),"-",IFERROR('Tabel 5 Br'!B33/'Tabel 5 F'!B33*100,"-"))</f>
        <v>46.836399345335508</v>
      </c>
      <c r="C33" s="62">
        <f>IF(OR('Tabel 5 F'!C33&lt;5,'Tabel 5 Br'!C33&lt;0.5),"-",IFERROR('Tabel 5 Br'!C33/'Tabel 5 F'!C33*100,"-"))</f>
        <v>12.911395622895624</v>
      </c>
      <c r="D33" s="62">
        <f>IF(OR('Tabel 5 F'!D33&lt;5,'Tabel 5 Br'!D33&lt;0.5),"-",IFERROR('Tabel 5 Br'!D33/'Tabel 5 F'!D33*100,"-"))</f>
        <v>4.1049168848167543</v>
      </c>
      <c r="E33" s="62">
        <f>IF(OR('Tabel 5 F'!E33&lt;5,'Tabel 5 Br'!E33&lt;0.5),"-",IFERROR('Tabel 5 Br'!E33/'Tabel 5 F'!E33*100,"-"))</f>
        <v>1.799675944333996</v>
      </c>
      <c r="F33" s="62">
        <f>IF(OR('Tabel 5 F'!F33&lt;5,'Tabel 5 Br'!F33&lt;0.5),"-",IFERROR('Tabel 5 Br'!F33/'Tabel 5 F'!F33*100,"-"))</f>
        <v>1.172637168141593</v>
      </c>
      <c r="G33" s="62">
        <f>IF(OR('Tabel 5 F'!G33&lt;5,'Tabel 5 Br'!G33&lt;0.5),"-",IFERROR('Tabel 5 Br'!G33/'Tabel 5 F'!G33*100,"-"))</f>
        <v>1.2597036632039367</v>
      </c>
      <c r="H33" s="62">
        <f>IF(OR('Tabel 5 F'!H33&lt;5,'Tabel 5 Br'!H33&lt;0.5),"-",IFERROR('Tabel 5 Br'!H33/'Tabel 5 F'!H33*100,"-"))</f>
        <v>1.9752718168812589</v>
      </c>
      <c r="I33" s="101"/>
      <c r="J33" s="62">
        <f>IF(OR('Tabel 5 F'!J33&lt;5,'Tabel 5 Br'!J33&lt;0.5),"-",IFERROR('Tabel 5 Br'!J33/'Tabel 5 F'!J33*100,"-"))</f>
        <v>6.3650918987341782</v>
      </c>
      <c r="K33" s="74"/>
    </row>
    <row r="34" spans="1:11" ht="15.75" customHeight="1" x14ac:dyDescent="0.2">
      <c r="A34" s="52" t="s">
        <v>48</v>
      </c>
      <c r="B34" s="63">
        <f>IF(OR('Tabel 5 F'!B34&lt;5,'Tabel 5 Br'!B34&lt;0.5),"-",IFERROR('Tabel 5 Br'!B34/'Tabel 5 F'!B34*100,"-"))</f>
        <v>17.477291463414634</v>
      </c>
      <c r="C34" s="63">
        <f>IF(OR('Tabel 5 F'!C34&lt;5,'Tabel 5 Br'!C34&lt;0.5),"-",IFERROR('Tabel 5 Br'!C34/'Tabel 5 F'!C34*100,"-"))</f>
        <v>4.6518124118476729</v>
      </c>
      <c r="D34" s="63">
        <f>IF(OR('Tabel 5 F'!D34&lt;5,'Tabel 5 Br'!D34&lt;0.5),"-",IFERROR('Tabel 5 Br'!D34/'Tabel 5 F'!D34*100,"-"))</f>
        <v>1.6514601433994094</v>
      </c>
      <c r="E34" s="63">
        <f>IF(OR('Tabel 5 F'!E34&lt;5,'Tabel 5 Br'!E34&lt;0.5),"-",IFERROR('Tabel 5 Br'!E34/'Tabel 5 F'!E34*100,"-"))</f>
        <v>1.5759109924343568</v>
      </c>
      <c r="F34" s="63">
        <f>IF(OR('Tabel 5 F'!F34&lt;5,'Tabel 5 Br'!F34&lt;0.5),"-",IFERROR('Tabel 5 Br'!F34/'Tabel 5 F'!F34*100,"-"))</f>
        <v>0.75369853836784417</v>
      </c>
      <c r="G34" s="63">
        <f>IF(OR('Tabel 5 F'!G34&lt;5,'Tabel 5 Br'!G34&lt;0.5),"-",IFERROR('Tabel 5 Br'!G34/'Tabel 5 F'!G34*100,"-"))</f>
        <v>1.1144758463294027</v>
      </c>
      <c r="H34" s="63">
        <f>IF(OR('Tabel 5 F'!H34&lt;5,'Tabel 5 Br'!H34&lt;0.5),"-",IFERROR('Tabel 5 Br'!H34/'Tabel 5 F'!H34*100,"-"))</f>
        <v>1.2072150639507344</v>
      </c>
      <c r="I34" s="101"/>
      <c r="J34" s="63">
        <f>IF(OR('Tabel 5 F'!J34&lt;5,'Tabel 5 Br'!J34&lt;0.5),"-",IFERROR('Tabel 5 Br'!J34/'Tabel 5 F'!J34*100,"-"))</f>
        <v>2.2913389629238683</v>
      </c>
      <c r="K34" s="74"/>
    </row>
    <row r="35" spans="1:11" ht="15.75" customHeight="1" x14ac:dyDescent="0.2">
      <c r="A35" s="50" t="s">
        <v>49</v>
      </c>
      <c r="B35" s="62">
        <f>IF(OR('Tabel 5 F'!B35&lt;5,'Tabel 5 Br'!B35&lt;0.5),"-",IFERROR('Tabel 5 Br'!B35/'Tabel 5 F'!B35*100,"-"))</f>
        <v>18.905844129554655</v>
      </c>
      <c r="C35" s="62">
        <f>IF(OR('Tabel 5 F'!C35&lt;5,'Tabel 5 Br'!C35&lt;0.5),"-",IFERROR('Tabel 5 Br'!C35/'Tabel 5 F'!C35*100,"-"))</f>
        <v>4.5882797356828195</v>
      </c>
      <c r="D35" s="62">
        <f>IF(OR('Tabel 5 F'!D35&lt;5,'Tabel 5 Br'!D35&lt;0.5),"-",IFERROR('Tabel 5 Br'!D35/'Tabel 5 F'!D35*100,"-"))</f>
        <v>1.2689412219644238</v>
      </c>
      <c r="E35" s="62">
        <f>IF(OR('Tabel 5 F'!E35&lt;5,'Tabel 5 Br'!E35&lt;0.5),"-",IFERROR('Tabel 5 Br'!E35/'Tabel 5 F'!E35*100,"-"))</f>
        <v>0.94719047619047625</v>
      </c>
      <c r="F35" s="62">
        <f>IF(OR('Tabel 5 F'!F35&lt;5,'Tabel 5 Br'!F35&lt;0.5),"-",IFERROR('Tabel 5 Br'!F35/'Tabel 5 F'!F35*100,"-"))</f>
        <v>1.4224641909814322</v>
      </c>
      <c r="G35" s="62">
        <f>IF(OR('Tabel 5 F'!G35&lt;5,'Tabel 5 Br'!G35&lt;0.5),"-",IFERROR('Tabel 5 Br'!G35/'Tabel 5 F'!G35*100,"-"))</f>
        <v>1.4576166107382551</v>
      </c>
      <c r="H35" s="62">
        <f>IF(OR('Tabel 5 F'!H35&lt;5,'Tabel 5 Br'!H35&lt;0.5),"-",IFERROR('Tabel 5 Br'!H35/'Tabel 5 F'!H35*100,"-"))</f>
        <v>1.7292480798771122</v>
      </c>
      <c r="I35" s="101"/>
      <c r="J35" s="62">
        <f>IF(OR('Tabel 5 F'!J35&lt;5,'Tabel 5 Br'!J35&lt;0.5),"-",IFERROR('Tabel 5 Br'!J35/'Tabel 5 F'!J35*100,"-"))</f>
        <v>2.5064553472987874</v>
      </c>
      <c r="K35" s="74"/>
    </row>
    <row r="36" spans="1:11" ht="15.75" customHeight="1" x14ac:dyDescent="0.2">
      <c r="A36" s="52" t="s">
        <v>50</v>
      </c>
      <c r="B36" s="63">
        <f>IF(OR('Tabel 5 F'!B36&lt;5,'Tabel 5 Br'!B36&lt;0.5),"-",IFERROR('Tabel 5 Br'!B36/'Tabel 5 F'!B36*100,"-"))</f>
        <v>38.342564180929095</v>
      </c>
      <c r="C36" s="63">
        <f>IF(OR('Tabel 5 F'!C36&lt;5,'Tabel 5 Br'!C36&lt;0.5),"-",IFERROR('Tabel 5 Br'!C36/'Tabel 5 F'!C36*100,"-"))</f>
        <v>15.897884238064094</v>
      </c>
      <c r="D36" s="63">
        <f>IF(OR('Tabel 5 F'!D36&lt;5,'Tabel 5 Br'!D36&lt;0.5),"-",IFERROR('Tabel 5 Br'!D36/'Tabel 5 F'!D36*100,"-"))</f>
        <v>5.4188788495800457</v>
      </c>
      <c r="E36" s="63">
        <f>IF(OR('Tabel 5 F'!E36&lt;5,'Tabel 5 Br'!E36&lt;0.5),"-",IFERROR('Tabel 5 Br'!E36/'Tabel 5 F'!E36*100,"-"))</f>
        <v>3.3497213826973931</v>
      </c>
      <c r="F36" s="63">
        <f>IF(OR('Tabel 5 F'!F36&lt;5,'Tabel 5 Br'!F36&lt;0.5),"-",IFERROR('Tabel 5 Br'!F36/'Tabel 5 F'!F36*100,"-"))</f>
        <v>2.0513683309557775</v>
      </c>
      <c r="G36" s="63">
        <f>IF(OR('Tabel 5 F'!G36&lt;5,'Tabel 5 Br'!G36&lt;0.5),"-",IFERROR('Tabel 5 Br'!G36/'Tabel 5 F'!G36*100,"-"))</f>
        <v>2.0987355527638192</v>
      </c>
      <c r="H36" s="63">
        <f>IF(OR('Tabel 5 F'!H36&lt;5,'Tabel 5 Br'!H36&lt;0.5),"-",IFERROR('Tabel 5 Br'!H36/'Tabel 5 F'!H36*100,"-"))</f>
        <v>2.775270918367347</v>
      </c>
      <c r="I36" s="101"/>
      <c r="J36" s="63">
        <f>IF(OR('Tabel 5 F'!J36&lt;5,'Tabel 5 Br'!J36&lt;0.5),"-",IFERROR('Tabel 5 Br'!J36/'Tabel 5 F'!J36*100,"-"))</f>
        <v>6.0155974179748686</v>
      </c>
      <c r="K36" s="74"/>
    </row>
    <row r="37" spans="1:11" ht="15.75" customHeight="1" x14ac:dyDescent="0.2">
      <c r="A37" s="50" t="s">
        <v>51</v>
      </c>
      <c r="B37" s="62">
        <f>IF(OR('Tabel 5 F'!B37&lt;5,'Tabel 5 Br'!B37&lt;0.5),"-",IFERROR('Tabel 5 Br'!B37/'Tabel 5 F'!B37*100,"-"))</f>
        <v>28.68735877229366</v>
      </c>
      <c r="C37" s="62">
        <f>IF(OR('Tabel 5 F'!C37&lt;5,'Tabel 5 Br'!C37&lt;0.5),"-",IFERROR('Tabel 5 Br'!C37/'Tabel 5 F'!C37*100,"-"))</f>
        <v>9.2466110603290694</v>
      </c>
      <c r="D37" s="62">
        <f>IF(OR('Tabel 5 F'!D37&lt;5,'Tabel 5 Br'!D37&lt;0.5),"-",IFERROR('Tabel 5 Br'!D37/'Tabel 5 F'!D37*100,"-"))</f>
        <v>3.5535762204724408</v>
      </c>
      <c r="E37" s="62">
        <f>IF(OR('Tabel 5 F'!E37&lt;5,'Tabel 5 Br'!E37&lt;0.5),"-",IFERROR('Tabel 5 Br'!E37/'Tabel 5 F'!E37*100,"-"))</f>
        <v>2.7296164424965998</v>
      </c>
      <c r="F37" s="62">
        <f>IF(OR('Tabel 5 F'!F37&lt;5,'Tabel 5 Br'!F37&lt;0.5),"-",IFERROR('Tabel 5 Br'!F37/'Tabel 5 F'!F37*100,"-"))</f>
        <v>1.8067952775684504</v>
      </c>
      <c r="G37" s="62">
        <f>IF(OR('Tabel 5 F'!G37&lt;5,'Tabel 5 Br'!G37&lt;0.5),"-",IFERROR('Tabel 5 Br'!G37/'Tabel 5 F'!G37*100,"-"))</f>
        <v>2.557219497667031</v>
      </c>
      <c r="H37" s="62">
        <f>IF(OR('Tabel 5 F'!H37&lt;5,'Tabel 5 Br'!H37&lt;0.5),"-",IFERROR('Tabel 5 Br'!H37/'Tabel 5 F'!H37*100,"-"))</f>
        <v>2.6324412435824303</v>
      </c>
      <c r="I37" s="101"/>
      <c r="J37" s="62">
        <f>IF(OR('Tabel 5 F'!J37&lt;5,'Tabel 5 Br'!J37&lt;0.5),"-",IFERROR('Tabel 5 Br'!J37/'Tabel 5 F'!J37*100,"-"))</f>
        <v>4.9024924841997377</v>
      </c>
      <c r="K37" s="74"/>
    </row>
    <row r="38" spans="1:11" ht="15.75" customHeight="1" x14ac:dyDescent="0.2">
      <c r="A38" s="52" t="s">
        <v>52</v>
      </c>
      <c r="B38" s="63">
        <f>IF(OR('Tabel 5 F'!B38&lt;5,'Tabel 5 Br'!B38&lt;0.5),"-",IFERROR('Tabel 5 Br'!B38/'Tabel 5 F'!B38*100,"-"))</f>
        <v>32.087321759259261</v>
      </c>
      <c r="C38" s="63">
        <f>IF(OR('Tabel 5 F'!C38&lt;5,'Tabel 5 Br'!C38&lt;0.5),"-",IFERROR('Tabel 5 Br'!C38/'Tabel 5 F'!C38*100,"-"))</f>
        <v>18.032048327137549</v>
      </c>
      <c r="D38" s="63">
        <f>IF(OR('Tabel 5 F'!D38&lt;5,'Tabel 5 Br'!D38&lt;0.5),"-",IFERROR('Tabel 5 Br'!D38/'Tabel 5 F'!D38*100,"-"))</f>
        <v>7.9151914460285138</v>
      </c>
      <c r="E38" s="63">
        <f>IF(OR('Tabel 5 F'!E38&lt;5,'Tabel 5 Br'!E38&lt;0.5),"-",IFERROR('Tabel 5 Br'!E38/'Tabel 5 F'!E38*100,"-"))</f>
        <v>1.9186179104477612</v>
      </c>
      <c r="F38" s="63">
        <f>IF(OR('Tabel 5 F'!F38&lt;5,'Tabel 5 Br'!F38&lt;0.5),"-",IFERROR('Tabel 5 Br'!F38/'Tabel 5 F'!F38*100,"-"))</f>
        <v>1.4888645161290321</v>
      </c>
      <c r="G38" s="63">
        <f>IF(OR('Tabel 5 F'!G38&lt;5,'Tabel 5 Br'!G38&lt;0.5),"-",IFERROR('Tabel 5 Br'!G38/'Tabel 5 F'!G38*100,"-"))</f>
        <v>2.8870315169366716</v>
      </c>
      <c r="H38" s="63">
        <f>IF(OR('Tabel 5 F'!H38&lt;5,'Tabel 5 Br'!H38&lt;0.5),"-",IFERROR('Tabel 5 Br'!H38/'Tabel 5 F'!H38*100,"-"))</f>
        <v>2.3672489568845623</v>
      </c>
      <c r="I38" s="101"/>
      <c r="J38" s="63">
        <f>IF(OR('Tabel 5 F'!J38&lt;5,'Tabel 5 Br'!J38&lt;0.5),"-",IFERROR('Tabel 5 Br'!J38/'Tabel 5 F'!J38*100,"-"))</f>
        <v>6.0344613526570043</v>
      </c>
      <c r="K38" s="74"/>
    </row>
    <row r="39" spans="1:11" ht="15.75" customHeight="1" x14ac:dyDescent="0.2">
      <c r="A39" s="50" t="s">
        <v>53</v>
      </c>
      <c r="B39" s="62">
        <f>IF(OR('Tabel 5 F'!B39&lt;5,'Tabel 5 Br'!B39&lt;0.5),"-",IFERROR('Tabel 5 Br'!B39/'Tabel 5 F'!B39*100,"-"))</f>
        <v>44.217341597796143</v>
      </c>
      <c r="C39" s="62">
        <f>IF(OR('Tabel 5 F'!C39&lt;5,'Tabel 5 Br'!C39&lt;0.5),"-",IFERROR('Tabel 5 Br'!C39/'Tabel 5 F'!C39*100,"-"))</f>
        <v>23.147672077922081</v>
      </c>
      <c r="D39" s="62">
        <f>IF(OR('Tabel 5 F'!D39&lt;5,'Tabel 5 Br'!D39&lt;0.5),"-",IFERROR('Tabel 5 Br'!D39/'Tabel 5 F'!D39*100,"-"))</f>
        <v>7.1006543999999989</v>
      </c>
      <c r="E39" s="62">
        <f>IF(OR('Tabel 5 F'!E39&lt;5,'Tabel 5 Br'!E39&lt;0.5),"-",IFERROR('Tabel 5 Br'!E39/'Tabel 5 F'!E39*100,"-"))</f>
        <v>3.8298652482269504</v>
      </c>
      <c r="F39" s="62">
        <f>IF(OR('Tabel 5 F'!F39&lt;5,'Tabel 5 Br'!F39&lt;0.5),"-",IFERROR('Tabel 5 Br'!F39/'Tabel 5 F'!F39*100,"-"))</f>
        <v>3.99925</v>
      </c>
      <c r="G39" s="62">
        <f>IF(OR('Tabel 5 F'!G39&lt;5,'Tabel 5 Br'!G39&lt;0.5),"-",IFERROR('Tabel 5 Br'!G39/'Tabel 5 F'!G39*100,"-"))</f>
        <v>2.6127719182597233</v>
      </c>
      <c r="H39" s="62">
        <f>IF(OR('Tabel 5 F'!H39&lt;5,'Tabel 5 Br'!H39&lt;0.5),"-",IFERROR('Tabel 5 Br'!H39/'Tabel 5 F'!H39*100,"-"))</f>
        <v>2.2029772357723578</v>
      </c>
      <c r="I39" s="101"/>
      <c r="J39" s="62">
        <f>IF(OR('Tabel 5 F'!J39&lt;5,'Tabel 5 Br'!J39&lt;0.5),"-",IFERROR('Tabel 5 Br'!J39/'Tabel 5 F'!J39*100,"-"))</f>
        <v>7.2048460672048078</v>
      </c>
      <c r="K39" s="74"/>
    </row>
    <row r="40" spans="1:11" ht="15.75" customHeight="1" x14ac:dyDescent="0.2">
      <c r="A40" s="52" t="s">
        <v>54</v>
      </c>
      <c r="B40" s="63">
        <f>IF(OR('Tabel 5 F'!B40&lt;5,'Tabel 5 Br'!B40&lt;0.5),"-",IFERROR('Tabel 5 Br'!B40/'Tabel 5 F'!B40*100,"-"))</f>
        <v>39.479394029850745</v>
      </c>
      <c r="C40" s="63">
        <f>IF(OR('Tabel 5 F'!C40&lt;5,'Tabel 5 Br'!C40&lt;0.5),"-",IFERROR('Tabel 5 Br'!C40/'Tabel 5 F'!C40*100,"-"))</f>
        <v>16.771504155124653</v>
      </c>
      <c r="D40" s="63">
        <f>IF(OR('Tabel 5 F'!D40&lt;5,'Tabel 5 Br'!D40&lt;0.5),"-",IFERROR('Tabel 5 Br'!D40/'Tabel 5 F'!D40*100,"-"))</f>
        <v>6.3027407834101377</v>
      </c>
      <c r="E40" s="63">
        <f>IF(OR('Tabel 5 F'!E40&lt;5,'Tabel 5 Br'!E40&lt;0.5),"-",IFERROR('Tabel 5 Br'!E40/'Tabel 5 F'!E40*100,"-"))</f>
        <v>6.1772337164750954</v>
      </c>
      <c r="F40" s="63">
        <f>IF(OR('Tabel 5 F'!F40&lt;5,'Tabel 5 Br'!F40&lt;0.5),"-",IFERROR('Tabel 5 Br'!F40/'Tabel 5 F'!F40*100,"-"))</f>
        <v>4.1805788630904717</v>
      </c>
      <c r="G40" s="63">
        <f>IF(OR('Tabel 5 F'!G40&lt;5,'Tabel 5 Br'!G40&lt;0.5),"-",IFERROR('Tabel 5 Br'!G40/'Tabel 5 F'!G40*100,"-"))</f>
        <v>3.3740981749528007</v>
      </c>
      <c r="H40" s="63">
        <f>IF(OR('Tabel 5 F'!H40&lt;5,'Tabel 5 Br'!H40&lt;0.5),"-",IFERROR('Tabel 5 Br'!H40/'Tabel 5 F'!H40*100,"-"))</f>
        <v>4.8986377622377626</v>
      </c>
      <c r="I40" s="101"/>
      <c r="J40" s="63">
        <f>IF(OR('Tabel 5 F'!J40&lt;5,'Tabel 5 Br'!J40&lt;0.5),"-",IFERROR('Tabel 5 Br'!J40/'Tabel 5 F'!J40*100,"-"))</f>
        <v>6.5475518760849241</v>
      </c>
      <c r="K40" s="74"/>
    </row>
    <row r="41" spans="1:11" ht="15.75" customHeight="1" x14ac:dyDescent="0.2">
      <c r="A41" s="50" t="s">
        <v>55</v>
      </c>
      <c r="B41" s="62">
        <f>IF(OR('Tabel 5 F'!B41&lt;5,'Tabel 5 Br'!B41&lt;0.5),"-",IFERROR('Tabel 5 Br'!B41/'Tabel 5 F'!B41*100,"-"))</f>
        <v>37.009141683778232</v>
      </c>
      <c r="C41" s="62">
        <f>IF(OR('Tabel 5 F'!C41&lt;5,'Tabel 5 Br'!C41&lt;0.5),"-",IFERROR('Tabel 5 Br'!C41/'Tabel 5 F'!C41*100,"-"))</f>
        <v>13.249027649769584</v>
      </c>
      <c r="D41" s="62">
        <f>IF(OR('Tabel 5 F'!D41&lt;5,'Tabel 5 Br'!D41&lt;0.5),"-",IFERROR('Tabel 5 Br'!D41/'Tabel 5 F'!D41*100,"-"))</f>
        <v>4.3263826429980279</v>
      </c>
      <c r="E41" s="62">
        <f>IF(OR('Tabel 5 F'!E41&lt;5,'Tabel 5 Br'!E41&lt;0.5),"-",IFERROR('Tabel 5 Br'!E41/'Tabel 5 F'!E41*100,"-"))</f>
        <v>3.2328592910848544</v>
      </c>
      <c r="F41" s="62">
        <f>IF(OR('Tabel 5 F'!F41&lt;5,'Tabel 5 Br'!F41&lt;0.5),"-",IFERROR('Tabel 5 Br'!F41/'Tabel 5 F'!F41*100,"-"))</f>
        <v>2.2108232323232322</v>
      </c>
      <c r="G41" s="62">
        <f>IF(OR('Tabel 5 F'!G41&lt;5,'Tabel 5 Br'!G41&lt;0.5),"-",IFERROR('Tabel 5 Br'!G41/'Tabel 5 F'!G41*100,"-"))</f>
        <v>2.2091167512690357</v>
      </c>
      <c r="H41" s="62">
        <f>IF(OR('Tabel 5 F'!H41&lt;5,'Tabel 5 Br'!H41&lt;0.5),"-",IFERROR('Tabel 5 Br'!H41/'Tabel 5 F'!H41*100,"-"))</f>
        <v>4.541436647173489</v>
      </c>
      <c r="I41" s="101"/>
      <c r="J41" s="62">
        <f>IF(OR('Tabel 5 F'!J41&lt;5,'Tabel 5 Br'!J41&lt;0.5),"-",IFERROR('Tabel 5 Br'!J41/'Tabel 5 F'!J41*100,"-"))</f>
        <v>8.1712049461873146</v>
      </c>
      <c r="K41" s="74"/>
    </row>
    <row r="42" spans="1:11" ht="15.75" customHeight="1" x14ac:dyDescent="0.2">
      <c r="A42" s="52" t="s">
        <v>56</v>
      </c>
      <c r="B42" s="63">
        <f>IF(OR('Tabel 5 F'!B42&lt;5,'Tabel 5 Br'!B42&lt;0.5),"-",IFERROR('Tabel 5 Br'!B42/'Tabel 5 F'!B42*100,"-"))</f>
        <v>26.563674418604656</v>
      </c>
      <c r="C42" s="63">
        <f>IF(OR('Tabel 5 F'!C42&lt;5,'Tabel 5 Br'!C42&lt;0.5),"-",IFERROR('Tabel 5 Br'!C42/'Tabel 5 F'!C42*100,"-"))</f>
        <v>18.757155555555556</v>
      </c>
      <c r="D42" s="63">
        <f>IF(OR('Tabel 5 F'!D42&lt;5,'Tabel 5 Br'!D42&lt;0.5),"-",IFERROR('Tabel 5 Br'!D42/'Tabel 5 F'!D42*100,"-"))</f>
        <v>7.8774252873563224</v>
      </c>
      <c r="E42" s="63">
        <f>IF(OR('Tabel 5 F'!E42&lt;5,'Tabel 5 Br'!E42&lt;0.5),"-",IFERROR('Tabel 5 Br'!E42/'Tabel 5 F'!E42*100,"-"))</f>
        <v>5.2669891304347827</v>
      </c>
      <c r="F42" s="63">
        <f>IF(OR('Tabel 5 F'!F42&lt;5,'Tabel 5 Br'!F42&lt;0.5),"-",IFERROR('Tabel 5 Br'!F42/'Tabel 5 F'!F42*100,"-"))</f>
        <v>6.9361698113207542</v>
      </c>
      <c r="G42" s="63">
        <f>IF(OR('Tabel 5 F'!G42&lt;5,'Tabel 5 Br'!G42&lt;0.5),"-",IFERROR('Tabel 5 Br'!G42/'Tabel 5 F'!G42*100,"-"))</f>
        <v>1.5380575916230366</v>
      </c>
      <c r="H42" s="63">
        <f>IF(OR('Tabel 5 F'!H42&lt;5,'Tabel 5 Br'!H42&lt;0.5),"-",IFERROR('Tabel 5 Br'!H42/'Tabel 5 F'!H42*100,"-"))</f>
        <v>3.2494384164222874</v>
      </c>
      <c r="I42" s="101"/>
      <c r="J42" s="63">
        <f>IF(OR('Tabel 5 F'!J42&lt;5,'Tabel 5 Br'!J42&lt;0.5),"-",IFERROR('Tabel 5 Br'!J42/'Tabel 5 F'!J42*100,"-"))</f>
        <v>5.8057847896440133</v>
      </c>
      <c r="K42" s="74"/>
    </row>
    <row r="43" spans="1:11" ht="15.75" customHeight="1" x14ac:dyDescent="0.2">
      <c r="A43" s="50" t="s">
        <v>57</v>
      </c>
      <c r="B43" s="62">
        <f>IF(OR('Tabel 5 F'!B43&lt;5,'Tabel 5 Br'!B43&lt;0.5),"-",IFERROR('Tabel 5 Br'!B43/'Tabel 5 F'!B43*100,"-"))</f>
        <v>29.031385350318473</v>
      </c>
      <c r="C43" s="62">
        <f>IF(OR('Tabel 5 F'!C43&lt;5,'Tabel 5 Br'!C43&lt;0.5),"-",IFERROR('Tabel 5 Br'!C43/'Tabel 5 F'!C43*100,"-"))</f>
        <v>18.42086909090909</v>
      </c>
      <c r="D43" s="62">
        <f>IF(OR('Tabel 5 F'!D43&lt;5,'Tabel 5 Br'!D43&lt;0.5),"-",IFERROR('Tabel 5 Br'!D43/'Tabel 5 F'!D43*100,"-"))</f>
        <v>9.1469050179211457</v>
      </c>
      <c r="E43" s="62">
        <f>IF(OR('Tabel 5 F'!E43&lt;5,'Tabel 5 Br'!E43&lt;0.5),"-",IFERROR('Tabel 5 Br'!E43/'Tabel 5 F'!E43*100,"-"))</f>
        <v>4.4902338709677414</v>
      </c>
      <c r="F43" s="62">
        <f>IF(OR('Tabel 5 F'!F43&lt;5,'Tabel 5 Br'!F43&lt;0.5),"-",IFERROR('Tabel 5 Br'!F43/'Tabel 5 F'!F43*100,"-"))</f>
        <v>3.8894771428571429</v>
      </c>
      <c r="G43" s="62">
        <f>IF(OR('Tabel 5 F'!G43&lt;5,'Tabel 5 Br'!G43&lt;0.5),"-",IFERROR('Tabel 5 Br'!G43/'Tabel 5 F'!G43*100,"-"))</f>
        <v>5.5017992988606492</v>
      </c>
      <c r="H43" s="62">
        <f>IF(OR('Tabel 5 F'!H43&lt;5,'Tabel 5 Br'!H43&lt;0.5),"-",IFERROR('Tabel 5 Br'!H43/'Tabel 5 F'!H43*100,"-"))</f>
        <v>4.1972484662576681</v>
      </c>
      <c r="I43" s="101"/>
      <c r="J43" s="62">
        <f>IF(OR('Tabel 5 F'!J43&lt;5,'Tabel 5 Br'!J43&lt;0.5),"-",IFERROR('Tabel 5 Br'!J43/'Tabel 5 F'!J43*100,"-"))</f>
        <v>10.706564931506851</v>
      </c>
      <c r="K43" s="74"/>
    </row>
    <row r="44" spans="1:11" ht="15.75" customHeight="1" x14ac:dyDescent="0.2">
      <c r="A44" s="52" t="s">
        <v>58</v>
      </c>
      <c r="B44" s="63">
        <f>IF(OR('Tabel 5 F'!B44&lt;5,'Tabel 5 Br'!B44&lt;0.5),"-",IFERROR('Tabel 5 Br'!B44/'Tabel 5 F'!B44*100,"-"))</f>
        <v>29.04454794520548</v>
      </c>
      <c r="C44" s="63">
        <f>IF(OR('Tabel 5 F'!C44&lt;5,'Tabel 5 Br'!C44&lt;0.5),"-",IFERROR('Tabel 5 Br'!C44/'Tabel 5 F'!C44*100,"-"))</f>
        <v>15.269545851528385</v>
      </c>
      <c r="D44" s="63">
        <f>IF(OR('Tabel 5 F'!D44&lt;5,'Tabel 5 Br'!D44&lt;0.5),"-",IFERROR('Tabel 5 Br'!D44/'Tabel 5 F'!D44*100,"-"))</f>
        <v>4.4714208037825065</v>
      </c>
      <c r="E44" s="63">
        <f>IF(OR('Tabel 5 F'!E44&lt;5,'Tabel 5 Br'!E44&lt;0.5),"-",IFERROR('Tabel 5 Br'!E44/'Tabel 5 F'!E44*100,"-"))</f>
        <v>2.1899516728624535</v>
      </c>
      <c r="F44" s="63">
        <f>IF(OR('Tabel 5 F'!F44&lt;5,'Tabel 5 Br'!F44&lt;0.5),"-",IFERROR('Tabel 5 Br'!F44/'Tabel 5 F'!F44*100,"-"))</f>
        <v>2.4307412587412589</v>
      </c>
      <c r="G44" s="63">
        <f>IF(OR('Tabel 5 F'!G44&lt;5,'Tabel 5 Br'!G44&lt;0.5),"-",IFERROR('Tabel 5 Br'!G44/'Tabel 5 F'!G44*100,"-"))</f>
        <v>2.0982835820895525</v>
      </c>
      <c r="H44" s="63">
        <f>IF(OR('Tabel 5 F'!H44&lt;5,'Tabel 5 Br'!H44&lt;0.5),"-",IFERROR('Tabel 5 Br'!H44/'Tabel 5 F'!H44*100,"-"))</f>
        <v>2.8911078125</v>
      </c>
      <c r="I44" s="101"/>
      <c r="J44" s="63">
        <f>IF(OR('Tabel 5 F'!J44&lt;5,'Tabel 5 Br'!J44&lt;0.5),"-",IFERROR('Tabel 5 Br'!J44/'Tabel 5 F'!J44*100,"-"))</f>
        <v>8.1028801996672204</v>
      </c>
      <c r="K44" s="74"/>
    </row>
    <row r="45" spans="1:11" ht="15.75" customHeight="1" x14ac:dyDescent="0.2">
      <c r="A45" s="50" t="s">
        <v>59</v>
      </c>
      <c r="B45" s="62">
        <f>IF(OR('Tabel 5 F'!B45&lt;5,'Tabel 5 Br'!B45&lt;0.5),"-",IFERROR('Tabel 5 Br'!B45/'Tabel 5 F'!B45*100,"-"))</f>
        <v>23.34565234075211</v>
      </c>
      <c r="C45" s="62">
        <f>IF(OR('Tabel 5 F'!C45&lt;5,'Tabel 5 Br'!C45&lt;0.5),"-",IFERROR('Tabel 5 Br'!C45/'Tabel 5 F'!C45*100,"-"))</f>
        <v>11.495387820512819</v>
      </c>
      <c r="D45" s="62">
        <f>IF(OR('Tabel 5 F'!D45&lt;5,'Tabel 5 Br'!D45&lt;0.5),"-",IFERROR('Tabel 5 Br'!D45/'Tabel 5 F'!D45*100,"-"))</f>
        <v>5.9214050781250007</v>
      </c>
      <c r="E45" s="62">
        <f>IF(OR('Tabel 5 F'!E45&lt;5,'Tabel 5 Br'!E45&lt;0.5),"-",IFERROR('Tabel 5 Br'!E45/'Tabel 5 F'!E45*100,"-"))</f>
        <v>4.8240291590731585</v>
      </c>
      <c r="F45" s="62">
        <f>IF(OR('Tabel 5 F'!F45&lt;5,'Tabel 5 Br'!F45&lt;0.5),"-",IFERROR('Tabel 5 Br'!F45/'Tabel 5 F'!F45*100,"-"))</f>
        <v>3.2874826183431951</v>
      </c>
      <c r="G45" s="62">
        <f>IF(OR('Tabel 5 F'!G45&lt;5,'Tabel 5 Br'!G45&lt;0.5),"-",IFERROR('Tabel 5 Br'!G45/'Tabel 5 F'!G45*100,"-"))</f>
        <v>4.382385759829968</v>
      </c>
      <c r="H45" s="62">
        <f>IF(OR('Tabel 5 F'!H45&lt;5,'Tabel 5 Br'!H45&lt;0.5),"-",IFERROR('Tabel 5 Br'!H45/'Tabel 5 F'!H45*100,"-"))</f>
        <v>3.8206432299662265</v>
      </c>
      <c r="I45" s="101"/>
      <c r="J45" s="62">
        <f>IF(OR('Tabel 5 F'!J45&lt;5,'Tabel 5 Br'!J45&lt;0.5),"-",IFERROR('Tabel 5 Br'!J45/'Tabel 5 F'!J45*100,"-"))</f>
        <v>5.9027243722861993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70">
        <f>IF(OR('Tabel 5 F'!B47&lt;5,'Tabel 5 Br'!B47&lt;0.5),"-",IFERROR('Tabel 5 Br'!B47/'Tabel 5 F'!B47*100,"-"))</f>
        <v>33.645052561641812</v>
      </c>
      <c r="C47" s="70">
        <f>IF(OR('Tabel 5 F'!C47&lt;5,'Tabel 5 Br'!C47&lt;0.5),"-",IFERROR('Tabel 5 Br'!C47/'Tabel 5 F'!C47*100,"-"))</f>
        <v>14.162321138893546</v>
      </c>
      <c r="D47" s="70">
        <f>IF(OR('Tabel 5 F'!D47&lt;5,'Tabel 5 Br'!D47&lt;0.5),"-",IFERROR('Tabel 5 Br'!D47/'Tabel 5 F'!D47*100,"-"))</f>
        <v>5.185344765419531</v>
      </c>
      <c r="E47" s="70">
        <f>IF(OR('Tabel 5 F'!E47&lt;5,'Tabel 5 Br'!E47&lt;0.5),"-",IFERROR('Tabel 5 Br'!E47/'Tabel 5 F'!E47*100,"-"))</f>
        <v>3.2719772775991425</v>
      </c>
      <c r="F47" s="70">
        <f>IF(OR('Tabel 5 F'!F47&lt;5,'Tabel 5 Br'!F47&lt;0.5),"-",IFERROR('Tabel 5 Br'!F47/'Tabel 5 F'!F47*100,"-"))</f>
        <v>2.143068737182813</v>
      </c>
      <c r="G47" s="70">
        <f>IF(OR('Tabel 5 F'!G47&lt;5,'Tabel 5 Br'!G47&lt;0.5),"-",IFERROR('Tabel 5 Br'!G47/'Tabel 5 F'!G47*100,"-"))</f>
        <v>2.1282164249310793</v>
      </c>
      <c r="H47" s="70">
        <f>IF(OR('Tabel 5 F'!H47&lt;5,'Tabel 5 Br'!H47&lt;0.5),"-",IFERROR('Tabel 5 Br'!H47/'Tabel 5 F'!H47*100,"-"))</f>
        <v>3.0444264232334897</v>
      </c>
      <c r="I47" s="115"/>
      <c r="J47" s="70">
        <f>IF(OR('Tabel 5 F'!J47&lt;5,'Tabel 5 Br'!J47&lt;0.5),"-",IFERROR('Tabel 5 Br'!J47/'Tabel 5 F'!J47*100,"-"))</f>
        <v>5.405809790213997</v>
      </c>
      <c r="K47" s="115">
        <v>7.8312784300000002</v>
      </c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Br'!B49&lt;0.5),"-",IFERROR('Tabel 5 Br'!B49/'Tabel 5 F'!B49*100,"-"))</f>
        <v>30.79976763650857</v>
      </c>
      <c r="C49" s="68">
        <f>IF(OR('Tabel 5 F'!C49&lt;5,'Tabel 5 Br'!C49&lt;0.5),"-",IFERROR('Tabel 5 Br'!C49/'Tabel 5 F'!C49*100,"-"))</f>
        <v>7.2623363834422667</v>
      </c>
      <c r="D49" s="68">
        <f>IF(OR('Tabel 5 F'!D49&lt;5,'Tabel 5 Br'!D49&lt;0.5),"-",IFERROR('Tabel 5 Br'!D49/'Tabel 5 F'!D49*100,"-"))</f>
        <v>2.7509290391081227</v>
      </c>
      <c r="E49" s="68">
        <f>IF(OR('Tabel 5 F'!E49&lt;5,'Tabel 5 Br'!E49&lt;0.5),"-",IFERROR('Tabel 5 Br'!E49/'Tabel 5 F'!E49*100,"-"))</f>
        <v>1.5077121037094083</v>
      </c>
      <c r="F49" s="68">
        <f>IF(OR('Tabel 5 F'!F49&lt;5,'Tabel 5 Br'!F49&lt;0.5),"-",IFERROR('Tabel 5 Br'!F49/'Tabel 5 F'!F49*100,"-"))</f>
        <v>1.0839801122498782</v>
      </c>
      <c r="G49" s="68">
        <f>IF(OR('Tabel 5 F'!G49&lt;5,'Tabel 5 Br'!G49&lt;0.5),"-",IFERROR('Tabel 5 Br'!G49/'Tabel 5 F'!G49*100,"-"))</f>
        <v>1.4895629553115146</v>
      </c>
      <c r="H49" s="68">
        <f>IF(OR('Tabel 5 F'!H49&lt;5,'Tabel 5 Br'!H49&lt;0.5),"-",IFERROR('Tabel 5 Br'!H49/'Tabel 5 F'!H49*100,"-"))</f>
        <v>1.4582189205579137</v>
      </c>
      <c r="I49" s="60"/>
      <c r="J49" s="68">
        <f>IF(OR('Tabel 5 F'!J49&lt;5,'Tabel 5 Br'!J49&lt;0.5),"-",IFERROR('Tabel 5 Br'!J49/'Tabel 5 F'!J49*100,"-"))</f>
        <v>2.8872625965258405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Br'!B50&lt;0.5),"-",IFERROR('Tabel 5 Br'!B50/'Tabel 5 F'!B50*100,"-"))</f>
        <v>43.899662108861428</v>
      </c>
      <c r="C50" s="69">
        <f>IF(OR('Tabel 5 F'!C50&lt;5,'Tabel 5 Br'!C50&lt;0.5),"-",IFERROR('Tabel 5 Br'!C50/'Tabel 5 F'!C50*100,"-"))</f>
        <v>24.232087946052264</v>
      </c>
      <c r="D50" s="69">
        <f>IF(OR('Tabel 5 F'!D50&lt;5,'Tabel 5 Br'!D50&lt;0.5),"-",IFERROR('Tabel 5 Br'!D50/'Tabel 5 F'!D50*100,"-"))</f>
        <v>8.9645520473606322</v>
      </c>
      <c r="E50" s="69">
        <f>IF(OR('Tabel 5 F'!E50&lt;5,'Tabel 5 Br'!E50&lt;0.5),"-",IFERROR('Tabel 5 Br'!E50/'Tabel 5 F'!E50*100,"-"))</f>
        <v>5.4018184903237643</v>
      </c>
      <c r="F50" s="69">
        <f>IF(OR('Tabel 5 F'!F50&lt;5,'Tabel 5 Br'!F50&lt;0.5),"-",IFERROR('Tabel 5 Br'!F50/'Tabel 5 F'!F50*100,"-"))</f>
        <v>3.1343900476758044</v>
      </c>
      <c r="G50" s="69">
        <f>IF(OR('Tabel 5 F'!G50&lt;5,'Tabel 5 Br'!G50&lt;0.5),"-",IFERROR('Tabel 5 Br'!G50/'Tabel 5 F'!G50*100,"-"))</f>
        <v>2.5946044657097289</v>
      </c>
      <c r="H50" s="69">
        <f>IF(OR('Tabel 5 F'!H50&lt;5,'Tabel 5 Br'!H50&lt;0.5),"-",IFERROR('Tabel 5 Br'!H50/'Tabel 5 F'!H50*100,"-"))</f>
        <v>4.9645959054350479</v>
      </c>
      <c r="I50" s="60"/>
      <c r="J50" s="69">
        <f>IF(OR('Tabel 5 F'!J50&lt;5,'Tabel 5 Br'!J50&lt;0.5),"-",IFERROR('Tabel 5 Br'!J50/'Tabel 5 F'!J50*100,"-"))</f>
        <v>7.8312784400182451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Br'!B51&lt;0.5),"-",IFERROR('Tabel 5 Br'!B51/'Tabel 5 F'!B51*100,"-"))</f>
        <v>29.24671948903849</v>
      </c>
      <c r="C51" s="68">
        <f>IF(OR('Tabel 5 F'!C51&lt;5,'Tabel 5 Br'!C51&lt;0.5),"-",IFERROR('Tabel 5 Br'!C51/'Tabel 5 F'!C51*100,"-"))</f>
        <v>10.637266265294231</v>
      </c>
      <c r="D51" s="68">
        <f>IF(OR('Tabel 5 F'!D51&lt;5,'Tabel 5 Br'!D51&lt;0.5),"-",IFERROR('Tabel 5 Br'!D51/'Tabel 5 F'!D51*100,"-"))</f>
        <v>3.6925797422751829</v>
      </c>
      <c r="E51" s="68">
        <f>IF(OR('Tabel 5 F'!E51&lt;5,'Tabel 5 Br'!E51&lt;0.5),"-",IFERROR('Tabel 5 Br'!E51/'Tabel 5 F'!E51*100,"-"))</f>
        <v>2.6203245379222433</v>
      </c>
      <c r="F51" s="68">
        <f>IF(OR('Tabel 5 F'!F51&lt;5,'Tabel 5 Br'!F51&lt;0.5),"-",IFERROR('Tabel 5 Br'!F51/'Tabel 5 F'!F51*100,"-"))</f>
        <v>1.6861394839095347</v>
      </c>
      <c r="G51" s="68">
        <f>IF(OR('Tabel 5 F'!G51&lt;5,'Tabel 5 Br'!G51&lt;0.5),"-",IFERROR('Tabel 5 Br'!G51/'Tabel 5 F'!G51*100,"-"))</f>
        <v>2.0926907220090687</v>
      </c>
      <c r="H51" s="68">
        <f>IF(OR('Tabel 5 F'!H51&lt;5,'Tabel 5 Br'!H51&lt;0.5),"-",IFERROR('Tabel 5 Br'!H51/'Tabel 5 F'!H51*100,"-"))</f>
        <v>2.3023331026129088</v>
      </c>
      <c r="I51" s="60"/>
      <c r="J51" s="68">
        <f>IF(OR('Tabel 5 F'!J51&lt;5,'Tabel 5 Br'!J51&lt;0.5),"-",IFERROR('Tabel 5 Br'!J51/'Tabel 5 F'!J51*100,"-"))</f>
        <v>4.6220966484545229</v>
      </c>
      <c r="K51" s="41"/>
      <c r="L51" s="41"/>
      <c r="M51" s="41"/>
      <c r="N51" s="41"/>
    </row>
    <row r="52" spans="1:19" x14ac:dyDescent="0.2">
      <c r="A52" s="72" t="s">
        <v>69</v>
      </c>
    </row>
    <row r="53" spans="1:19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10" ht="15.75" customHeight="1" x14ac:dyDescent="0.25">
      <c r="A1" s="33" t="s">
        <v>21</v>
      </c>
    </row>
    <row r="2" spans="1:10" ht="15.75" customHeight="1" x14ac:dyDescent="0.2">
      <c r="A2" s="44"/>
    </row>
    <row r="3" spans="1:10" ht="15.75" customHeight="1" x14ac:dyDescent="0.25">
      <c r="A3" s="33" t="s">
        <v>210</v>
      </c>
    </row>
    <row r="4" spans="1:10" ht="15.75" customHeight="1" x14ac:dyDescent="0.25">
      <c r="A4" s="33"/>
    </row>
    <row r="5" spans="1:10" ht="15.75" customHeight="1" x14ac:dyDescent="0.2"/>
    <row r="6" spans="1:10" ht="15.75" customHeight="1" x14ac:dyDescent="0.2"/>
    <row r="7" spans="1:10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  <c r="J7" s="44"/>
    </row>
    <row r="8" spans="1:10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  <c r="J8" s="44"/>
    </row>
    <row r="9" spans="1:10" ht="15.75" customHeight="1" x14ac:dyDescent="0.2">
      <c r="A9" s="50" t="s">
        <v>229</v>
      </c>
      <c r="B9" s="57">
        <v>338</v>
      </c>
      <c r="C9" s="57">
        <v>753</v>
      </c>
      <c r="D9" s="57">
        <v>415</v>
      </c>
      <c r="E9" s="57">
        <v>44</v>
      </c>
      <c r="F9" s="57">
        <v>339</v>
      </c>
      <c r="G9" s="57">
        <v>635</v>
      </c>
      <c r="H9" s="57">
        <v>354</v>
      </c>
      <c r="I9" s="57">
        <v>53</v>
      </c>
      <c r="J9" s="74"/>
    </row>
    <row r="10" spans="1:10" ht="15.75" customHeight="1" x14ac:dyDescent="0.2">
      <c r="A10" s="52" t="s">
        <v>230</v>
      </c>
      <c r="B10" s="58">
        <v>97</v>
      </c>
      <c r="C10" s="58">
        <v>240</v>
      </c>
      <c r="D10" s="58">
        <v>590</v>
      </c>
      <c r="E10" s="58">
        <v>32</v>
      </c>
      <c r="F10" s="58">
        <v>76</v>
      </c>
      <c r="G10" s="58">
        <v>217</v>
      </c>
      <c r="H10" s="58">
        <v>574</v>
      </c>
      <c r="I10" s="58">
        <v>47</v>
      </c>
      <c r="J10" s="74"/>
    </row>
    <row r="11" spans="1:10" ht="15.75" customHeight="1" x14ac:dyDescent="0.2">
      <c r="A11" s="50" t="s">
        <v>231</v>
      </c>
      <c r="B11" s="57">
        <v>512</v>
      </c>
      <c r="C11" s="57">
        <v>919</v>
      </c>
      <c r="D11" s="57">
        <v>348</v>
      </c>
      <c r="E11" s="57">
        <v>167</v>
      </c>
      <c r="F11" s="57">
        <v>492</v>
      </c>
      <c r="G11" s="57">
        <v>785</v>
      </c>
      <c r="H11" s="57">
        <v>294</v>
      </c>
      <c r="I11" s="57">
        <v>176</v>
      </c>
      <c r="J11" s="74"/>
    </row>
    <row r="12" spans="1:10" ht="15.75" customHeight="1" x14ac:dyDescent="0.2">
      <c r="A12" s="52" t="s">
        <v>26</v>
      </c>
      <c r="B12" s="58">
        <v>557</v>
      </c>
      <c r="C12" s="58">
        <v>1290</v>
      </c>
      <c r="D12" s="58">
        <v>438</v>
      </c>
      <c r="E12" s="58">
        <v>240</v>
      </c>
      <c r="F12" s="58">
        <v>734</v>
      </c>
      <c r="G12" s="58">
        <v>941</v>
      </c>
      <c r="H12" s="58">
        <v>401</v>
      </c>
      <c r="I12" s="58">
        <v>306</v>
      </c>
      <c r="J12" s="74"/>
    </row>
    <row r="13" spans="1:10" ht="15.75" customHeight="1" x14ac:dyDescent="0.2">
      <c r="A13" s="50" t="s">
        <v>27</v>
      </c>
      <c r="B13" s="57">
        <v>111</v>
      </c>
      <c r="C13" s="57">
        <v>172</v>
      </c>
      <c r="D13" s="57">
        <v>72</v>
      </c>
      <c r="E13" s="57">
        <v>51</v>
      </c>
      <c r="F13" s="57">
        <v>95</v>
      </c>
      <c r="G13" s="57">
        <v>194</v>
      </c>
      <c r="H13" s="57">
        <v>77</v>
      </c>
      <c r="I13" s="57">
        <v>48</v>
      </c>
      <c r="J13" s="74"/>
    </row>
    <row r="14" spans="1:10" ht="15.75" customHeight="1" x14ac:dyDescent="0.2">
      <c r="A14" s="52" t="s">
        <v>28</v>
      </c>
      <c r="B14" s="58">
        <v>11</v>
      </c>
      <c r="C14" s="58">
        <v>11</v>
      </c>
      <c r="D14" s="58">
        <v>13</v>
      </c>
      <c r="E14" s="58">
        <v>15</v>
      </c>
      <c r="F14" s="58">
        <v>12</v>
      </c>
      <c r="G14" s="58">
        <v>9</v>
      </c>
      <c r="H14" s="58">
        <v>16</v>
      </c>
      <c r="I14" s="58">
        <v>22</v>
      </c>
      <c r="J14" s="74"/>
    </row>
    <row r="15" spans="1:10" ht="15.75" customHeight="1" x14ac:dyDescent="0.2">
      <c r="A15" s="50" t="s">
        <v>29</v>
      </c>
      <c r="B15" s="57">
        <v>125</v>
      </c>
      <c r="C15" s="57">
        <v>295</v>
      </c>
      <c r="D15" s="57">
        <v>123</v>
      </c>
      <c r="E15" s="57">
        <v>91</v>
      </c>
      <c r="F15" s="57">
        <v>169</v>
      </c>
      <c r="G15" s="57">
        <v>235</v>
      </c>
      <c r="H15" s="57">
        <v>77</v>
      </c>
      <c r="I15" s="57">
        <v>87</v>
      </c>
      <c r="J15" s="74"/>
    </row>
    <row r="16" spans="1:10" ht="15.75" customHeight="1" x14ac:dyDescent="0.2">
      <c r="A16" s="52" t="s">
        <v>30</v>
      </c>
      <c r="B16" s="58">
        <v>59</v>
      </c>
      <c r="C16" s="58">
        <v>85</v>
      </c>
      <c r="D16" s="58">
        <v>21</v>
      </c>
      <c r="E16" s="58">
        <v>23</v>
      </c>
      <c r="F16" s="58">
        <v>34</v>
      </c>
      <c r="G16" s="58">
        <v>66</v>
      </c>
      <c r="H16" s="58">
        <v>17</v>
      </c>
      <c r="I16" s="58">
        <v>19</v>
      </c>
      <c r="J16" s="74"/>
    </row>
    <row r="17" spans="1:10" ht="15" hidden="1" customHeight="1" x14ac:dyDescent="0.2">
      <c r="A17" s="50" t="s">
        <v>31</v>
      </c>
      <c r="B17" s="57">
        <v>20</v>
      </c>
      <c r="C17" s="57">
        <v>7</v>
      </c>
      <c r="D17" s="57">
        <v>8</v>
      </c>
      <c r="E17" s="57">
        <v>20</v>
      </c>
      <c r="F17" s="57">
        <v>32</v>
      </c>
      <c r="G17" s="57">
        <v>10</v>
      </c>
      <c r="H17" s="57">
        <v>4</v>
      </c>
      <c r="I17" s="57">
        <v>5</v>
      </c>
      <c r="J17" s="74"/>
    </row>
    <row r="18" spans="1:10" ht="15" hidden="1" customHeight="1" x14ac:dyDescent="0.2">
      <c r="A18" s="52" t="s">
        <v>32</v>
      </c>
      <c r="B18" s="58">
        <v>8</v>
      </c>
      <c r="C18" s="58">
        <v>16</v>
      </c>
      <c r="D18" s="58">
        <v>12</v>
      </c>
      <c r="E18" s="58">
        <v>9</v>
      </c>
      <c r="F18" s="58">
        <v>9</v>
      </c>
      <c r="G18" s="58">
        <v>6</v>
      </c>
      <c r="H18" s="58">
        <v>2</v>
      </c>
      <c r="I18" s="58">
        <v>6</v>
      </c>
      <c r="J18" s="74"/>
    </row>
    <row r="19" spans="1:10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4"/>
    </row>
    <row r="20" spans="1:10" ht="15" hidden="1" customHeight="1" x14ac:dyDescent="0.2">
      <c r="A20" s="52" t="s">
        <v>34</v>
      </c>
      <c r="B20" s="58">
        <v>9</v>
      </c>
      <c r="C20" s="58">
        <v>5</v>
      </c>
      <c r="D20" s="58">
        <v>2</v>
      </c>
      <c r="E20" s="58">
        <v>5</v>
      </c>
      <c r="F20" s="58">
        <v>7</v>
      </c>
      <c r="G20" s="58">
        <v>3</v>
      </c>
      <c r="H20" s="58">
        <v>3</v>
      </c>
      <c r="I20" s="58">
        <v>4</v>
      </c>
      <c r="J20" s="74"/>
    </row>
    <row r="21" spans="1:10" ht="15.75" customHeight="1" x14ac:dyDescent="0.2">
      <c r="A21" s="50" t="s">
        <v>35</v>
      </c>
      <c r="B21" s="57">
        <v>37</v>
      </c>
      <c r="C21" s="57">
        <v>28</v>
      </c>
      <c r="D21" s="57">
        <v>22</v>
      </c>
      <c r="E21" s="57">
        <v>34</v>
      </c>
      <c r="F21" s="57">
        <v>48</v>
      </c>
      <c r="G21" s="57">
        <v>19</v>
      </c>
      <c r="H21" s="57">
        <v>9</v>
      </c>
      <c r="I21" s="57">
        <v>15</v>
      </c>
      <c r="J21" s="74"/>
    </row>
    <row r="22" spans="1:10" ht="15.75" customHeight="1" x14ac:dyDescent="0.2">
      <c r="A22" s="52" t="s">
        <v>36</v>
      </c>
      <c r="B22" s="58">
        <v>1</v>
      </c>
      <c r="C22" s="58">
        <v>5</v>
      </c>
      <c r="D22" s="58">
        <v>8</v>
      </c>
      <c r="E22" s="58">
        <v>1</v>
      </c>
      <c r="F22" s="58">
        <v>2</v>
      </c>
      <c r="G22" s="58">
        <v>6</v>
      </c>
      <c r="H22" s="58">
        <v>6</v>
      </c>
      <c r="I22" s="58">
        <v>1</v>
      </c>
      <c r="J22" s="74"/>
    </row>
    <row r="23" spans="1:10" ht="15.75" customHeight="1" x14ac:dyDescent="0.2">
      <c r="A23" s="50" t="s">
        <v>37</v>
      </c>
      <c r="B23" s="57">
        <v>22</v>
      </c>
      <c r="C23" s="57">
        <v>7</v>
      </c>
      <c r="D23" s="57">
        <v>5</v>
      </c>
      <c r="E23" s="57">
        <v>12</v>
      </c>
      <c r="F23" s="57">
        <v>20</v>
      </c>
      <c r="G23" s="57">
        <v>4</v>
      </c>
      <c r="H23" s="57">
        <v>10</v>
      </c>
      <c r="I23" s="57">
        <v>9</v>
      </c>
      <c r="J23" s="74"/>
    </row>
    <row r="24" spans="1:10" ht="15.75" customHeight="1" x14ac:dyDescent="0.2">
      <c r="A24" s="52" t="s">
        <v>38</v>
      </c>
      <c r="B24" s="58">
        <v>16</v>
      </c>
      <c r="C24" s="58">
        <v>31</v>
      </c>
      <c r="D24" s="58">
        <v>84</v>
      </c>
      <c r="E24" s="58">
        <v>2</v>
      </c>
      <c r="F24" s="58">
        <v>12</v>
      </c>
      <c r="G24" s="58">
        <v>16</v>
      </c>
      <c r="H24" s="58">
        <v>70</v>
      </c>
      <c r="I24" s="58">
        <v>2</v>
      </c>
      <c r="J24" s="74"/>
    </row>
    <row r="25" spans="1:10" ht="15.75" customHeight="1" x14ac:dyDescent="0.2">
      <c r="A25" s="50" t="s">
        <v>39</v>
      </c>
      <c r="B25" s="57">
        <v>105</v>
      </c>
      <c r="C25" s="57">
        <v>72</v>
      </c>
      <c r="D25" s="57">
        <v>42</v>
      </c>
      <c r="E25" s="57">
        <v>39</v>
      </c>
      <c r="F25" s="57">
        <v>134</v>
      </c>
      <c r="G25" s="57">
        <v>70</v>
      </c>
      <c r="H25" s="57">
        <v>45</v>
      </c>
      <c r="I25" s="57">
        <v>37</v>
      </c>
      <c r="J25" s="74"/>
    </row>
    <row r="26" spans="1:10" ht="15.75" customHeight="1" x14ac:dyDescent="0.2">
      <c r="A26" s="52" t="s">
        <v>40</v>
      </c>
      <c r="B26" s="58">
        <v>5</v>
      </c>
      <c r="C26" s="58">
        <v>555</v>
      </c>
      <c r="D26" s="58">
        <v>380</v>
      </c>
      <c r="E26" s="58">
        <v>19</v>
      </c>
      <c r="F26" s="58">
        <v>21</v>
      </c>
      <c r="G26" s="58">
        <v>484</v>
      </c>
      <c r="H26" s="58">
        <v>397</v>
      </c>
      <c r="I26" s="58">
        <v>9</v>
      </c>
      <c r="J26" s="74"/>
    </row>
    <row r="27" spans="1:10" ht="15.75" customHeight="1" x14ac:dyDescent="0.2">
      <c r="A27" s="50" t="s">
        <v>41</v>
      </c>
      <c r="B27" s="57">
        <v>4</v>
      </c>
      <c r="C27" s="57">
        <v>99</v>
      </c>
      <c r="D27" s="57">
        <v>4</v>
      </c>
      <c r="E27" s="57">
        <v>1</v>
      </c>
      <c r="F27" s="57">
        <v>2</v>
      </c>
      <c r="G27" s="57">
        <v>95</v>
      </c>
      <c r="H27" s="57">
        <v>2</v>
      </c>
      <c r="I27" s="57">
        <v>1</v>
      </c>
      <c r="J27" s="74"/>
    </row>
    <row r="28" spans="1:10" ht="15.75" customHeight="1" x14ac:dyDescent="0.2">
      <c r="A28" s="52" t="s">
        <v>191</v>
      </c>
      <c r="B28" s="58">
        <v>17</v>
      </c>
      <c r="C28" s="58">
        <v>251</v>
      </c>
      <c r="D28" s="58">
        <v>53</v>
      </c>
      <c r="E28" s="58">
        <v>6</v>
      </c>
      <c r="F28" s="58">
        <v>15</v>
      </c>
      <c r="G28" s="58">
        <v>203</v>
      </c>
      <c r="H28" s="58">
        <v>49</v>
      </c>
      <c r="I28" s="58">
        <v>6</v>
      </c>
      <c r="J28" s="74"/>
    </row>
    <row r="29" spans="1:10" ht="15.75" customHeight="1" x14ac:dyDescent="0.2">
      <c r="A29" s="50" t="s">
        <v>43</v>
      </c>
      <c r="B29" s="57">
        <v>2</v>
      </c>
      <c r="C29" s="57">
        <v>14</v>
      </c>
      <c r="D29" s="57">
        <v>1</v>
      </c>
      <c r="E29" s="57">
        <v>1</v>
      </c>
      <c r="F29" s="57">
        <v>3</v>
      </c>
      <c r="G29" s="57">
        <v>23</v>
      </c>
      <c r="H29" s="57">
        <v>0</v>
      </c>
      <c r="I29" s="57">
        <v>0</v>
      </c>
      <c r="J29" s="74"/>
    </row>
    <row r="30" spans="1:10" ht="15.75" customHeight="1" x14ac:dyDescent="0.2">
      <c r="A30" s="52" t="s">
        <v>44</v>
      </c>
      <c r="B30" s="58">
        <v>9</v>
      </c>
      <c r="C30" s="58">
        <v>16</v>
      </c>
      <c r="D30" s="58">
        <v>14</v>
      </c>
      <c r="E30" s="58">
        <v>3</v>
      </c>
      <c r="F30" s="58">
        <v>33</v>
      </c>
      <c r="G30" s="58">
        <v>9</v>
      </c>
      <c r="H30" s="58">
        <v>19</v>
      </c>
      <c r="I30" s="58">
        <v>0</v>
      </c>
      <c r="J30" s="74"/>
    </row>
    <row r="31" spans="1:10" ht="15.75" customHeight="1" x14ac:dyDescent="0.2">
      <c r="A31" s="50" t="s">
        <v>45</v>
      </c>
      <c r="B31" s="57">
        <v>1</v>
      </c>
      <c r="C31" s="57">
        <v>8</v>
      </c>
      <c r="D31" s="57">
        <v>1</v>
      </c>
      <c r="E31" s="57">
        <v>2</v>
      </c>
      <c r="F31" s="57">
        <v>1</v>
      </c>
      <c r="G31" s="57">
        <v>3</v>
      </c>
      <c r="H31" s="57">
        <v>1</v>
      </c>
      <c r="I31" s="57">
        <v>1</v>
      </c>
      <c r="J31" s="74"/>
    </row>
    <row r="32" spans="1:10" ht="15.75" customHeight="1" x14ac:dyDescent="0.2">
      <c r="A32" s="52" t="s">
        <v>46</v>
      </c>
      <c r="B32" s="58">
        <v>8</v>
      </c>
      <c r="C32" s="58">
        <v>8</v>
      </c>
      <c r="D32" s="58">
        <v>7</v>
      </c>
      <c r="E32" s="58">
        <v>28</v>
      </c>
      <c r="F32" s="58">
        <v>4</v>
      </c>
      <c r="G32" s="58">
        <v>5</v>
      </c>
      <c r="H32" s="58">
        <v>8</v>
      </c>
      <c r="I32" s="58">
        <v>16</v>
      </c>
      <c r="J32" s="74"/>
    </row>
    <row r="33" spans="1:10" ht="15.75" customHeight="1" x14ac:dyDescent="0.2">
      <c r="A33" s="50" t="s">
        <v>47</v>
      </c>
      <c r="B33" s="57">
        <v>103</v>
      </c>
      <c r="C33" s="57">
        <v>340</v>
      </c>
      <c r="D33" s="57">
        <v>123</v>
      </c>
      <c r="E33" s="57">
        <v>45</v>
      </c>
      <c r="F33" s="57">
        <v>137</v>
      </c>
      <c r="G33" s="57">
        <v>308</v>
      </c>
      <c r="H33" s="57">
        <v>100</v>
      </c>
      <c r="I33" s="57">
        <v>49</v>
      </c>
      <c r="J33" s="74"/>
    </row>
    <row r="34" spans="1:10" ht="15.75" customHeight="1" x14ac:dyDescent="0.2">
      <c r="A34" s="52" t="s">
        <v>48</v>
      </c>
      <c r="B34" s="58">
        <v>117</v>
      </c>
      <c r="C34" s="58">
        <v>442</v>
      </c>
      <c r="D34" s="58">
        <v>191</v>
      </c>
      <c r="E34" s="58">
        <v>70</v>
      </c>
      <c r="F34" s="58">
        <v>208</v>
      </c>
      <c r="G34" s="58">
        <v>303</v>
      </c>
      <c r="H34" s="58">
        <v>136</v>
      </c>
      <c r="I34" s="58">
        <v>62</v>
      </c>
      <c r="J34" s="74"/>
    </row>
    <row r="35" spans="1:10" ht="15.75" customHeight="1" x14ac:dyDescent="0.2">
      <c r="A35" s="50" t="s">
        <v>49</v>
      </c>
      <c r="B35" s="57">
        <v>86</v>
      </c>
      <c r="C35" s="57">
        <v>260</v>
      </c>
      <c r="D35" s="57">
        <v>108</v>
      </c>
      <c r="E35" s="57">
        <v>40</v>
      </c>
      <c r="F35" s="57">
        <v>133</v>
      </c>
      <c r="G35" s="57">
        <v>192</v>
      </c>
      <c r="H35" s="57">
        <v>97</v>
      </c>
      <c r="I35" s="57">
        <v>32</v>
      </c>
      <c r="J35" s="74"/>
    </row>
    <row r="36" spans="1:10" ht="15.75" customHeight="1" x14ac:dyDescent="0.2">
      <c r="A36" s="52" t="s">
        <v>50</v>
      </c>
      <c r="B36" s="58">
        <v>287</v>
      </c>
      <c r="C36" s="58">
        <v>837</v>
      </c>
      <c r="D36" s="58">
        <v>368</v>
      </c>
      <c r="E36" s="58">
        <v>144</v>
      </c>
      <c r="F36" s="58">
        <v>375</v>
      </c>
      <c r="G36" s="58">
        <v>737</v>
      </c>
      <c r="H36" s="58">
        <v>215</v>
      </c>
      <c r="I36" s="58">
        <v>202</v>
      </c>
      <c r="J36" s="74"/>
    </row>
    <row r="37" spans="1:10" ht="15.75" customHeight="1" x14ac:dyDescent="0.2">
      <c r="A37" s="50" t="s">
        <v>51</v>
      </c>
      <c r="B37" s="57">
        <v>252</v>
      </c>
      <c r="C37" s="57">
        <v>1680</v>
      </c>
      <c r="D37" s="57">
        <v>254</v>
      </c>
      <c r="E37" s="57">
        <v>225</v>
      </c>
      <c r="F37" s="57">
        <v>296</v>
      </c>
      <c r="G37" s="57">
        <v>1421</v>
      </c>
      <c r="H37" s="57">
        <v>217</v>
      </c>
      <c r="I37" s="57">
        <v>254</v>
      </c>
      <c r="J37" s="74"/>
    </row>
    <row r="38" spans="1:10" ht="15.75" customHeight="1" x14ac:dyDescent="0.2">
      <c r="A38" s="52" t="s">
        <v>52</v>
      </c>
      <c r="B38" s="58">
        <v>90</v>
      </c>
      <c r="C38" s="58">
        <v>233</v>
      </c>
      <c r="D38" s="58">
        <v>92</v>
      </c>
      <c r="E38" s="58">
        <v>17</v>
      </c>
      <c r="F38" s="58">
        <v>57</v>
      </c>
      <c r="G38" s="58">
        <v>133</v>
      </c>
      <c r="H38" s="58">
        <v>67</v>
      </c>
      <c r="I38" s="58">
        <v>12</v>
      </c>
      <c r="J38" s="74"/>
    </row>
    <row r="39" spans="1:10" ht="15.75" customHeight="1" x14ac:dyDescent="0.2">
      <c r="A39" s="50" t="s">
        <v>53</v>
      </c>
      <c r="B39" s="57">
        <v>52</v>
      </c>
      <c r="C39" s="57">
        <v>212</v>
      </c>
      <c r="D39" s="57">
        <v>31</v>
      </c>
      <c r="E39" s="57">
        <v>68</v>
      </c>
      <c r="F39" s="57">
        <v>55</v>
      </c>
      <c r="G39" s="57">
        <v>170</v>
      </c>
      <c r="H39" s="57">
        <v>27</v>
      </c>
      <c r="I39" s="57">
        <v>56</v>
      </c>
      <c r="J39" s="74"/>
    </row>
    <row r="40" spans="1:10" ht="15.75" customHeight="1" x14ac:dyDescent="0.2">
      <c r="A40" s="52" t="s">
        <v>54</v>
      </c>
      <c r="B40" s="58">
        <v>47</v>
      </c>
      <c r="C40" s="58">
        <v>194</v>
      </c>
      <c r="D40" s="58">
        <v>55</v>
      </c>
      <c r="E40" s="58">
        <v>39</v>
      </c>
      <c r="F40" s="58">
        <v>75</v>
      </c>
      <c r="G40" s="58">
        <v>216</v>
      </c>
      <c r="H40" s="58">
        <v>35</v>
      </c>
      <c r="I40" s="58">
        <v>35</v>
      </c>
      <c r="J40" s="74"/>
    </row>
    <row r="41" spans="1:10" ht="15.75" customHeight="1" x14ac:dyDescent="0.2">
      <c r="A41" s="50" t="s">
        <v>55</v>
      </c>
      <c r="B41" s="57">
        <v>61</v>
      </c>
      <c r="C41" s="57">
        <v>358</v>
      </c>
      <c r="D41" s="57">
        <v>40</v>
      </c>
      <c r="E41" s="57">
        <v>28</v>
      </c>
      <c r="F41" s="57">
        <v>57</v>
      </c>
      <c r="G41" s="57">
        <v>310</v>
      </c>
      <c r="H41" s="57">
        <v>40</v>
      </c>
      <c r="I41" s="57">
        <v>27</v>
      </c>
      <c r="J41" s="74"/>
    </row>
    <row r="42" spans="1:10" ht="15.75" customHeight="1" x14ac:dyDescent="0.2">
      <c r="A42" s="52" t="s">
        <v>56</v>
      </c>
      <c r="B42" s="58">
        <v>27</v>
      </c>
      <c r="C42" s="58">
        <v>45</v>
      </c>
      <c r="D42" s="58">
        <v>12</v>
      </c>
      <c r="E42" s="58">
        <v>2</v>
      </c>
      <c r="F42" s="58">
        <v>12</v>
      </c>
      <c r="G42" s="58">
        <v>22</v>
      </c>
      <c r="H42" s="58">
        <v>7</v>
      </c>
      <c r="I42" s="58">
        <v>4</v>
      </c>
      <c r="J42" s="74"/>
    </row>
    <row r="43" spans="1:10" ht="15.75" customHeight="1" x14ac:dyDescent="0.2">
      <c r="A43" s="50" t="s">
        <v>57</v>
      </c>
      <c r="B43" s="57">
        <v>211</v>
      </c>
      <c r="C43" s="57">
        <v>301</v>
      </c>
      <c r="D43" s="57">
        <v>101</v>
      </c>
      <c r="E43" s="57">
        <v>15</v>
      </c>
      <c r="F43" s="57">
        <v>69</v>
      </c>
      <c r="G43" s="57">
        <v>126</v>
      </c>
      <c r="H43" s="57">
        <v>67</v>
      </c>
      <c r="I43" s="57">
        <v>13</v>
      </c>
      <c r="J43" s="74"/>
    </row>
    <row r="44" spans="1:10" ht="15.75" customHeight="1" x14ac:dyDescent="0.2">
      <c r="A44" s="52" t="s">
        <v>58</v>
      </c>
      <c r="B44" s="58">
        <v>81</v>
      </c>
      <c r="C44" s="58">
        <v>205</v>
      </c>
      <c r="D44" s="58">
        <v>59</v>
      </c>
      <c r="E44" s="58">
        <v>20</v>
      </c>
      <c r="F44" s="58">
        <v>42</v>
      </c>
      <c r="G44" s="58">
        <v>113</v>
      </c>
      <c r="H44" s="58">
        <v>65</v>
      </c>
      <c r="I44" s="58">
        <v>9</v>
      </c>
      <c r="J44" s="74"/>
    </row>
    <row r="45" spans="1:10" ht="15.75" customHeight="1" x14ac:dyDescent="0.2">
      <c r="A45" s="50" t="s">
        <v>59</v>
      </c>
      <c r="B45" s="57">
        <v>274</v>
      </c>
      <c r="C45" s="57">
        <v>556</v>
      </c>
      <c r="D45" s="57">
        <v>302</v>
      </c>
      <c r="E45" s="57">
        <v>171</v>
      </c>
      <c r="F45" s="57">
        <v>183</v>
      </c>
      <c r="G45" s="57">
        <v>332</v>
      </c>
      <c r="H45" s="57">
        <v>271</v>
      </c>
      <c r="I45" s="57">
        <v>150</v>
      </c>
    </row>
    <row r="46" spans="1:10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10" ht="15.75" customHeight="1" x14ac:dyDescent="0.2">
      <c r="A47" s="53" t="s">
        <v>20</v>
      </c>
      <c r="B47" s="117">
        <f>SUM(B9:B45)-SUM(B17:B20)</f>
        <v>3725</v>
      </c>
      <c r="C47" s="117">
        <f t="shared" ref="C47:I47" si="0">SUM(C9:C45)-SUM(C17:C20)</f>
        <v>10522</v>
      </c>
      <c r="D47" s="117">
        <f t="shared" si="0"/>
        <v>4377</v>
      </c>
      <c r="E47" s="117">
        <f t="shared" si="0"/>
        <v>1695</v>
      </c>
      <c r="F47" s="117">
        <f t="shared" si="0"/>
        <v>3945</v>
      </c>
      <c r="G47" s="117">
        <f t="shared" si="0"/>
        <v>8402</v>
      </c>
      <c r="H47" s="117">
        <f t="shared" si="0"/>
        <v>3770</v>
      </c>
      <c r="I47" s="117">
        <f t="shared" si="0"/>
        <v>1760</v>
      </c>
      <c r="J47" s="115"/>
    </row>
    <row r="48" spans="1:10" ht="15.75" customHeight="1" x14ac:dyDescent="0.2">
      <c r="A48" s="44"/>
    </row>
    <row r="49" spans="1:10" ht="15.75" customHeight="1" x14ac:dyDescent="0.2">
      <c r="A49" s="35" t="s">
        <v>60</v>
      </c>
      <c r="B49" s="57">
        <v>435</v>
      </c>
      <c r="C49" s="57">
        <v>993</v>
      </c>
      <c r="D49" s="57">
        <v>1005</v>
      </c>
      <c r="E49" s="57">
        <v>76</v>
      </c>
      <c r="F49" s="57">
        <v>415</v>
      </c>
      <c r="G49" s="57">
        <v>852</v>
      </c>
      <c r="H49" s="57">
        <v>928</v>
      </c>
      <c r="I49" s="57">
        <v>100</v>
      </c>
      <c r="J49" s="75"/>
    </row>
    <row r="50" spans="1:10" ht="15.75" customHeight="1" x14ac:dyDescent="0.2">
      <c r="A50" s="38" t="s">
        <v>61</v>
      </c>
      <c r="B50" s="58">
        <v>863</v>
      </c>
      <c r="C50" s="58">
        <v>1853</v>
      </c>
      <c r="D50" s="58">
        <v>667</v>
      </c>
      <c r="E50" s="58">
        <v>420</v>
      </c>
      <c r="F50" s="58">
        <v>1044</v>
      </c>
      <c r="G50" s="58">
        <v>1445</v>
      </c>
      <c r="H50" s="58">
        <v>588</v>
      </c>
      <c r="I50" s="58">
        <v>482</v>
      </c>
      <c r="J50" s="75"/>
    </row>
    <row r="51" spans="1:10" ht="15.75" customHeight="1" x14ac:dyDescent="0.2">
      <c r="A51" s="35" t="s">
        <v>62</v>
      </c>
      <c r="B51" s="57">
        <v>832</v>
      </c>
      <c r="C51" s="57">
        <v>3452</v>
      </c>
      <c r="D51" s="57">
        <v>1013</v>
      </c>
      <c r="E51" s="57">
        <v>496</v>
      </c>
      <c r="F51" s="57">
        <v>1069</v>
      </c>
      <c r="G51" s="57">
        <v>2786</v>
      </c>
      <c r="H51" s="57">
        <v>732</v>
      </c>
      <c r="I51" s="57">
        <v>562</v>
      </c>
      <c r="J51" s="41"/>
    </row>
    <row r="52" spans="1:10" x14ac:dyDescent="0.2">
      <c r="A52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211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57">
        <v>128.87544</v>
      </c>
      <c r="C9" s="57">
        <v>318.27542999999997</v>
      </c>
      <c r="D9" s="57">
        <v>67.897459999999995</v>
      </c>
      <c r="E9" s="57">
        <v>9.9363799999999998</v>
      </c>
      <c r="F9" s="57">
        <v>29.864650000000001</v>
      </c>
      <c r="G9" s="57">
        <v>57.976050000000001</v>
      </c>
      <c r="H9" s="57">
        <v>19.451129999999999</v>
      </c>
      <c r="I9" s="57">
        <v>5.2285899999999996</v>
      </c>
    </row>
    <row r="10" spans="1:9" ht="15.75" customHeight="1" x14ac:dyDescent="0.2">
      <c r="A10" s="52" t="s">
        <v>230</v>
      </c>
      <c r="B10" s="58">
        <v>39.650100000000002</v>
      </c>
      <c r="C10" s="58">
        <v>100.74347</v>
      </c>
      <c r="D10" s="58">
        <v>101.17133</v>
      </c>
      <c r="E10" s="58">
        <v>6.2165499999999998</v>
      </c>
      <c r="F10" s="58">
        <v>9.5671400000000002</v>
      </c>
      <c r="G10" s="58">
        <v>17.094740000000002</v>
      </c>
      <c r="H10" s="58">
        <v>24.458929999999999</v>
      </c>
      <c r="I10" s="58">
        <v>3.0293800000000002</v>
      </c>
    </row>
    <row r="11" spans="1:9" ht="15.75" customHeight="1" x14ac:dyDescent="0.2">
      <c r="A11" s="50" t="s">
        <v>231</v>
      </c>
      <c r="B11" s="57">
        <v>174.05600999999999</v>
      </c>
      <c r="C11" s="57">
        <v>485.63650000000001</v>
      </c>
      <c r="D11" s="57">
        <v>101.74639999999999</v>
      </c>
      <c r="E11" s="57">
        <v>46.945050000000002</v>
      </c>
      <c r="F11" s="57">
        <v>95.685149999999993</v>
      </c>
      <c r="G11" s="57">
        <v>141.63039000000001</v>
      </c>
      <c r="H11" s="57">
        <v>30.712900000000001</v>
      </c>
      <c r="I11" s="57">
        <v>36.51905</v>
      </c>
    </row>
    <row r="12" spans="1:9" ht="15.75" customHeight="1" x14ac:dyDescent="0.2">
      <c r="A12" s="52" t="s">
        <v>26</v>
      </c>
      <c r="B12" s="58">
        <v>156.66376</v>
      </c>
      <c r="C12" s="58">
        <v>730.69169999999997</v>
      </c>
      <c r="D12" s="58">
        <v>170.5813</v>
      </c>
      <c r="E12" s="58">
        <v>87.50515</v>
      </c>
      <c r="F12" s="58">
        <v>228.42636999999999</v>
      </c>
      <c r="G12" s="58">
        <v>250.50396000000001</v>
      </c>
      <c r="H12" s="58">
        <v>83.625020000000006</v>
      </c>
      <c r="I12" s="58">
        <v>68.192480000000003</v>
      </c>
    </row>
    <row r="13" spans="1:9" ht="15.75" customHeight="1" x14ac:dyDescent="0.2">
      <c r="A13" s="50" t="s">
        <v>27</v>
      </c>
      <c r="B13" s="57">
        <v>23.691140000000001</v>
      </c>
      <c r="C13" s="57">
        <v>89.754260000000002</v>
      </c>
      <c r="D13" s="57">
        <v>18.04092</v>
      </c>
      <c r="E13" s="57">
        <v>19.126180000000002</v>
      </c>
      <c r="F13" s="57">
        <v>19.89958</v>
      </c>
      <c r="G13" s="57">
        <v>21.966570000000001</v>
      </c>
      <c r="H13" s="57">
        <v>18.711410000000001</v>
      </c>
      <c r="I13" s="57">
        <v>9.9925200000000007</v>
      </c>
    </row>
    <row r="14" spans="1:9" ht="15.75" customHeight="1" x14ac:dyDescent="0.2">
      <c r="A14" s="52" t="s">
        <v>28</v>
      </c>
      <c r="B14" s="58">
        <v>4.1327299999999996</v>
      </c>
      <c r="C14" s="58">
        <v>3.3175300000000001</v>
      </c>
      <c r="D14" s="58">
        <v>5.74627</v>
      </c>
      <c r="E14" s="58">
        <v>5.3520899999999996</v>
      </c>
      <c r="F14" s="58">
        <v>1.99963</v>
      </c>
      <c r="G14" s="58">
        <v>0.86134999999999995</v>
      </c>
      <c r="H14" s="58">
        <v>3.7684799999999998</v>
      </c>
      <c r="I14" s="58">
        <v>0.99980999999999998</v>
      </c>
    </row>
    <row r="15" spans="1:9" ht="15.75" customHeight="1" x14ac:dyDescent="0.2">
      <c r="A15" s="50" t="s">
        <v>29</v>
      </c>
      <c r="B15" s="57">
        <v>41.085259999999998</v>
      </c>
      <c r="C15" s="57">
        <v>170.30936</v>
      </c>
      <c r="D15" s="57">
        <v>41.432049999999997</v>
      </c>
      <c r="E15" s="57">
        <v>33.081150000000001</v>
      </c>
      <c r="F15" s="57">
        <v>41.205640000000002</v>
      </c>
      <c r="G15" s="57">
        <v>44.463290000000001</v>
      </c>
      <c r="H15" s="57">
        <v>21.027259999999998</v>
      </c>
      <c r="I15" s="57">
        <v>17.29683</v>
      </c>
    </row>
    <row r="16" spans="1:9" ht="15.75" customHeight="1" x14ac:dyDescent="0.2">
      <c r="A16" s="52" t="s">
        <v>30</v>
      </c>
      <c r="B16" s="58">
        <v>14.18075</v>
      </c>
      <c r="C16" s="58">
        <v>38.687080000000002</v>
      </c>
      <c r="D16" s="58">
        <v>7.1265499999999999</v>
      </c>
      <c r="E16" s="58">
        <v>8.9989399999999993</v>
      </c>
      <c r="F16" s="58">
        <v>7.3061800000000003</v>
      </c>
      <c r="G16" s="58">
        <v>11.5992</v>
      </c>
      <c r="H16" s="58">
        <v>6.9525399999999999</v>
      </c>
      <c r="I16" s="58">
        <v>3.6219000000000001</v>
      </c>
    </row>
    <row r="17" spans="1:9" ht="15" hidden="1" customHeight="1" x14ac:dyDescent="0.2">
      <c r="A17" s="50" t="s">
        <v>31</v>
      </c>
      <c r="B17" s="57">
        <v>7.2438099999999999</v>
      </c>
      <c r="C17" s="57">
        <v>2.9994399999999999</v>
      </c>
      <c r="D17" s="57">
        <v>2.5684499999999999</v>
      </c>
      <c r="E17" s="57">
        <v>4.5069499999999998</v>
      </c>
      <c r="F17" s="57">
        <v>2.7686600000000001</v>
      </c>
      <c r="G17" s="57">
        <v>0.32619999999999999</v>
      </c>
      <c r="H17" s="57">
        <v>0</v>
      </c>
      <c r="I17" s="57">
        <v>0</v>
      </c>
    </row>
    <row r="18" spans="1:9" ht="15" hidden="1" customHeight="1" x14ac:dyDescent="0.2">
      <c r="A18" s="52" t="s">
        <v>32</v>
      </c>
      <c r="B18" s="58">
        <v>1.5068900000000001</v>
      </c>
      <c r="C18" s="58">
        <v>10.674860000000001</v>
      </c>
      <c r="D18" s="58">
        <v>6.4697800000000001</v>
      </c>
      <c r="E18" s="58">
        <v>2.6763599999999999</v>
      </c>
      <c r="F18" s="58">
        <v>1.99963</v>
      </c>
      <c r="G18" s="58">
        <v>1.8000400000000001</v>
      </c>
      <c r="H18" s="58">
        <v>0.90749999999999997</v>
      </c>
      <c r="I18" s="58">
        <v>1.99963</v>
      </c>
    </row>
    <row r="19" spans="1:9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</row>
    <row r="20" spans="1:9" ht="15" hidden="1" customHeight="1" x14ac:dyDescent="0.2">
      <c r="A20" s="52" t="s">
        <v>34</v>
      </c>
      <c r="B20" s="58">
        <v>1.99963</v>
      </c>
      <c r="C20" s="58">
        <v>0.99980999999999998</v>
      </c>
      <c r="D20" s="58">
        <v>0.99980999999999998</v>
      </c>
      <c r="E20" s="58">
        <v>0.99980999999999998</v>
      </c>
      <c r="F20" s="58">
        <v>0.99980999999999998</v>
      </c>
      <c r="G20" s="58">
        <v>0.99980999999999998</v>
      </c>
      <c r="H20" s="58">
        <v>0</v>
      </c>
      <c r="I20" s="58">
        <v>0.49210999999999999</v>
      </c>
    </row>
    <row r="21" spans="1:9" ht="15.75" customHeight="1" x14ac:dyDescent="0.2">
      <c r="A21" s="50" t="s">
        <v>35</v>
      </c>
      <c r="B21" s="57">
        <v>10.75033</v>
      </c>
      <c r="C21" s="57">
        <v>14.674110000000001</v>
      </c>
      <c r="D21" s="57">
        <v>10.03805</v>
      </c>
      <c r="E21" s="57">
        <v>8.1831200000000006</v>
      </c>
      <c r="F21" s="57">
        <v>5.7680999999999996</v>
      </c>
      <c r="G21" s="57">
        <v>3.1260500000000002</v>
      </c>
      <c r="H21" s="57">
        <v>0.90749999999999997</v>
      </c>
      <c r="I21" s="57">
        <v>2.4917400000000001</v>
      </c>
    </row>
    <row r="22" spans="1:9" ht="15.75" customHeight="1" x14ac:dyDescent="0.2">
      <c r="A22" s="52" t="s">
        <v>36</v>
      </c>
      <c r="B22" s="58">
        <v>0.99980999999999998</v>
      </c>
      <c r="C22" s="58">
        <v>2.2135600000000002</v>
      </c>
      <c r="D22" s="58">
        <v>1.99963</v>
      </c>
      <c r="E22" s="58">
        <v>0</v>
      </c>
      <c r="F22" s="58">
        <v>0.99980999999999998</v>
      </c>
      <c r="G22" s="58">
        <v>0</v>
      </c>
      <c r="H22" s="58">
        <v>0</v>
      </c>
      <c r="I22" s="58">
        <v>0</v>
      </c>
    </row>
    <row r="23" spans="1:9" ht="15.75" customHeight="1" x14ac:dyDescent="0.2">
      <c r="A23" s="50" t="s">
        <v>37</v>
      </c>
      <c r="B23" s="57">
        <v>7.4608600000000003</v>
      </c>
      <c r="C23" s="57">
        <v>3.91567</v>
      </c>
      <c r="D23" s="57">
        <v>2.7225100000000002</v>
      </c>
      <c r="E23" s="57">
        <v>1.75014</v>
      </c>
      <c r="F23" s="57">
        <v>1.69401</v>
      </c>
      <c r="G23" s="57">
        <v>1.8611599999999999</v>
      </c>
      <c r="H23" s="57">
        <v>1.99963</v>
      </c>
      <c r="I23" s="57">
        <v>2.7749000000000001</v>
      </c>
    </row>
    <row r="24" spans="1:9" ht="15.75" customHeight="1" x14ac:dyDescent="0.2">
      <c r="A24" s="52" t="s">
        <v>38</v>
      </c>
      <c r="B24" s="58">
        <v>2.3439199999999998</v>
      </c>
      <c r="C24" s="58">
        <v>9.48855</v>
      </c>
      <c r="D24" s="58">
        <v>10.91935</v>
      </c>
      <c r="E24" s="58">
        <v>0.99980999999999998</v>
      </c>
      <c r="F24" s="58">
        <v>0</v>
      </c>
      <c r="G24" s="58">
        <v>0</v>
      </c>
      <c r="H24" s="58">
        <v>6.24587</v>
      </c>
      <c r="I24" s="58">
        <v>0.99980999999999998</v>
      </c>
    </row>
    <row r="25" spans="1:9" ht="15.75" customHeight="1" x14ac:dyDescent="0.2">
      <c r="A25" s="50" t="s">
        <v>39</v>
      </c>
      <c r="B25" s="57">
        <v>30.13597</v>
      </c>
      <c r="C25" s="57">
        <v>31.519369999999999</v>
      </c>
      <c r="D25" s="57">
        <v>13.164099999999999</v>
      </c>
      <c r="E25" s="57">
        <v>10.9574</v>
      </c>
      <c r="F25" s="57">
        <v>14.81569</v>
      </c>
      <c r="G25" s="57">
        <v>11.28485</v>
      </c>
      <c r="H25" s="57">
        <v>5.7506399999999998</v>
      </c>
      <c r="I25" s="57">
        <v>4.7682900000000004</v>
      </c>
    </row>
    <row r="26" spans="1:9" ht="15.75" customHeight="1" x14ac:dyDescent="0.2">
      <c r="A26" s="52" t="s">
        <v>40</v>
      </c>
      <c r="B26" s="58">
        <v>0</v>
      </c>
      <c r="C26" s="58">
        <v>91.342230000000001</v>
      </c>
      <c r="D26" s="58">
        <v>4.8599800000000002</v>
      </c>
      <c r="E26" s="58">
        <v>0.99980999999999998</v>
      </c>
      <c r="F26" s="58">
        <v>0.44596000000000002</v>
      </c>
      <c r="G26" s="58">
        <v>26.839639999999999</v>
      </c>
      <c r="H26" s="58">
        <v>6.7959800000000001</v>
      </c>
      <c r="I26" s="58">
        <v>0</v>
      </c>
    </row>
    <row r="27" spans="1:9" ht="15.75" customHeight="1" x14ac:dyDescent="0.2">
      <c r="A27" s="50" t="s">
        <v>41</v>
      </c>
      <c r="B27" s="57">
        <v>1.58423</v>
      </c>
      <c r="C27" s="57">
        <v>16.046900000000001</v>
      </c>
      <c r="D27" s="57">
        <v>0</v>
      </c>
      <c r="E27" s="57">
        <v>0</v>
      </c>
      <c r="F27" s="57">
        <v>0</v>
      </c>
      <c r="G27" s="57">
        <v>1.16073</v>
      </c>
      <c r="H27" s="57">
        <v>0</v>
      </c>
      <c r="I27" s="57">
        <v>0</v>
      </c>
    </row>
    <row r="28" spans="1:9" ht="15.75" customHeight="1" x14ac:dyDescent="0.2">
      <c r="A28" s="52" t="s">
        <v>191</v>
      </c>
      <c r="B28" s="58">
        <v>4.6142300000000001</v>
      </c>
      <c r="C28" s="58">
        <v>157.5145</v>
      </c>
      <c r="D28" s="58">
        <v>26.56334</v>
      </c>
      <c r="E28" s="58">
        <v>0.99980999999999998</v>
      </c>
      <c r="F28" s="58">
        <v>7.3117900000000002</v>
      </c>
      <c r="G28" s="58">
        <v>41.90108</v>
      </c>
      <c r="H28" s="58">
        <v>5.9065700000000003</v>
      </c>
      <c r="I28" s="58">
        <v>0.99980999999999998</v>
      </c>
    </row>
    <row r="29" spans="1:9" ht="15.75" customHeight="1" x14ac:dyDescent="0.2">
      <c r="A29" s="50" t="s">
        <v>43</v>
      </c>
      <c r="B29" s="57">
        <v>1.3072999999999999</v>
      </c>
      <c r="C29" s="57">
        <v>4.4452100000000003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</row>
    <row r="30" spans="1:9" ht="15.75" customHeight="1" x14ac:dyDescent="0.2">
      <c r="A30" s="52" t="s">
        <v>44</v>
      </c>
      <c r="B30" s="58">
        <v>1.96096</v>
      </c>
      <c r="C30" s="58">
        <v>7.2419399999999996</v>
      </c>
      <c r="D30" s="58">
        <v>3.99925</v>
      </c>
      <c r="E30" s="58">
        <v>2.9994399999999999</v>
      </c>
      <c r="F30" s="58">
        <v>9.4080999999999992</v>
      </c>
      <c r="G30" s="58">
        <v>1.99963</v>
      </c>
      <c r="H30" s="58">
        <v>4.5262900000000004</v>
      </c>
      <c r="I30" s="58">
        <v>0</v>
      </c>
    </row>
    <row r="31" spans="1:9" ht="15.75" customHeight="1" x14ac:dyDescent="0.2">
      <c r="A31" s="50" t="s">
        <v>45</v>
      </c>
      <c r="B31" s="57">
        <v>0</v>
      </c>
      <c r="C31" s="57">
        <v>1.9366300000000001</v>
      </c>
      <c r="D31" s="57">
        <v>0</v>
      </c>
      <c r="E31" s="57">
        <v>0.90625999999999995</v>
      </c>
      <c r="F31" s="57">
        <v>0</v>
      </c>
      <c r="G31" s="57">
        <v>0.30748999999999999</v>
      </c>
      <c r="H31" s="57">
        <v>0.99980999999999998</v>
      </c>
      <c r="I31" s="57">
        <v>0</v>
      </c>
    </row>
    <row r="32" spans="1:9" ht="15.75" customHeight="1" x14ac:dyDescent="0.2">
      <c r="A32" s="52" t="s">
        <v>46</v>
      </c>
      <c r="B32" s="58">
        <v>1.99963</v>
      </c>
      <c r="C32" s="58">
        <v>4.4770200000000004</v>
      </c>
      <c r="D32" s="58">
        <v>0.99980999999999998</v>
      </c>
      <c r="E32" s="58">
        <v>5.84856</v>
      </c>
      <c r="F32" s="58">
        <v>1.5380799999999999</v>
      </c>
      <c r="G32" s="58">
        <v>1.99963</v>
      </c>
      <c r="H32" s="58">
        <v>3.8146300000000002</v>
      </c>
      <c r="I32" s="58">
        <v>1.3072999999999999</v>
      </c>
    </row>
    <row r="33" spans="1:9" ht="15.75" customHeight="1" x14ac:dyDescent="0.2">
      <c r="A33" s="50" t="s">
        <v>47</v>
      </c>
      <c r="B33" s="57">
        <v>36.747959999999999</v>
      </c>
      <c r="C33" s="57">
        <v>197.74528000000001</v>
      </c>
      <c r="D33" s="57">
        <v>36.603259999999999</v>
      </c>
      <c r="E33" s="57">
        <v>15.07391</v>
      </c>
      <c r="F33" s="57">
        <v>19.288340000000002</v>
      </c>
      <c r="G33" s="57">
        <v>42.917110000000001</v>
      </c>
      <c r="H33" s="57">
        <v>8.2280300000000004</v>
      </c>
      <c r="I33" s="57">
        <v>6.2602099999999998</v>
      </c>
    </row>
    <row r="34" spans="1:9" ht="15.75" customHeight="1" x14ac:dyDescent="0.2">
      <c r="A34" s="52" t="s">
        <v>48</v>
      </c>
      <c r="B34" s="58">
        <v>28.219919999999998</v>
      </c>
      <c r="C34" s="58">
        <v>95.569760000000002</v>
      </c>
      <c r="D34" s="58">
        <v>12.17177</v>
      </c>
      <c r="E34" s="58">
        <v>7.3523399999999999</v>
      </c>
      <c r="F34" s="58">
        <v>15.84233</v>
      </c>
      <c r="G34" s="58">
        <v>4.7745300000000004</v>
      </c>
      <c r="H34" s="58">
        <v>10.36487</v>
      </c>
      <c r="I34" s="58">
        <v>1.99963</v>
      </c>
    </row>
    <row r="35" spans="1:9" ht="15.75" customHeight="1" x14ac:dyDescent="0.2">
      <c r="A35" s="50" t="s">
        <v>49</v>
      </c>
      <c r="B35" s="57">
        <v>22.44558</v>
      </c>
      <c r="C35" s="57">
        <v>62.21855</v>
      </c>
      <c r="D35" s="57">
        <v>5.7313000000000001</v>
      </c>
      <c r="E35" s="57">
        <v>2.9994399999999999</v>
      </c>
      <c r="F35" s="57">
        <v>6.24899</v>
      </c>
      <c r="G35" s="57">
        <v>8.5829199999999997</v>
      </c>
      <c r="H35" s="57">
        <v>4.9990600000000001</v>
      </c>
      <c r="I35" s="57">
        <v>0.99980999999999998</v>
      </c>
    </row>
    <row r="36" spans="1:9" ht="15.75" customHeight="1" x14ac:dyDescent="0.2">
      <c r="A36" s="52" t="s">
        <v>50</v>
      </c>
      <c r="B36" s="58">
        <v>98.381460000000004</v>
      </c>
      <c r="C36" s="58">
        <v>402.15805</v>
      </c>
      <c r="D36" s="58">
        <v>86.160420000000002</v>
      </c>
      <c r="E36" s="58">
        <v>40.584420000000001</v>
      </c>
      <c r="F36" s="58">
        <v>57.925530000000002</v>
      </c>
      <c r="G36" s="58">
        <v>132.16490999999999</v>
      </c>
      <c r="H36" s="58">
        <v>25.883489999999998</v>
      </c>
      <c r="I36" s="58">
        <v>27.10472</v>
      </c>
    </row>
    <row r="37" spans="1:9" ht="15.75" customHeight="1" x14ac:dyDescent="0.2">
      <c r="A37" s="50" t="s">
        <v>51</v>
      </c>
      <c r="B37" s="57">
        <v>66.158550000000005</v>
      </c>
      <c r="C37" s="57">
        <v>518.58915999999999</v>
      </c>
      <c r="D37" s="57">
        <v>65.901579999999996</v>
      </c>
      <c r="E37" s="57">
        <v>41.002929999999999</v>
      </c>
      <c r="F37" s="57">
        <v>43.682409999999997</v>
      </c>
      <c r="G37" s="57">
        <v>116.85399</v>
      </c>
      <c r="H37" s="57">
        <v>24.721509999999999</v>
      </c>
      <c r="I37" s="57">
        <v>17.057939999999999</v>
      </c>
    </row>
    <row r="38" spans="1:9" ht="15.75" customHeight="1" x14ac:dyDescent="0.2">
      <c r="A38" s="52" t="s">
        <v>52</v>
      </c>
      <c r="B38" s="58">
        <v>23.558910000000001</v>
      </c>
      <c r="C38" s="58">
        <v>78.328450000000004</v>
      </c>
      <c r="D38" s="58">
        <v>32.825420000000001</v>
      </c>
      <c r="E38" s="58">
        <v>3.9044500000000002</v>
      </c>
      <c r="F38" s="58">
        <v>10.26445</v>
      </c>
      <c r="G38" s="58">
        <v>21.653459999999999</v>
      </c>
      <c r="H38" s="58">
        <v>14.91985</v>
      </c>
      <c r="I38" s="58">
        <v>1.6684300000000001</v>
      </c>
    </row>
    <row r="39" spans="1:9" ht="15.75" customHeight="1" x14ac:dyDescent="0.2">
      <c r="A39" s="50" t="s">
        <v>53</v>
      </c>
      <c r="B39" s="57">
        <v>18.593530000000001</v>
      </c>
      <c r="C39" s="57">
        <v>111.05595</v>
      </c>
      <c r="D39" s="57">
        <v>13.70486</v>
      </c>
      <c r="E39" s="57">
        <v>17.154620000000001</v>
      </c>
      <c r="F39" s="57">
        <v>15.519869999999999</v>
      </c>
      <c r="G39" s="57">
        <v>40.561970000000002</v>
      </c>
      <c r="H39" s="57">
        <v>10.259460000000001</v>
      </c>
      <c r="I39" s="57">
        <v>4.9535299999999998</v>
      </c>
    </row>
    <row r="40" spans="1:9" ht="15.75" customHeight="1" x14ac:dyDescent="0.2">
      <c r="A40" s="52" t="s">
        <v>54</v>
      </c>
      <c r="B40" s="58">
        <v>12.055759999999999</v>
      </c>
      <c r="C40" s="58">
        <v>92.032679999999999</v>
      </c>
      <c r="D40" s="58">
        <v>17.009920000000001</v>
      </c>
      <c r="E40" s="58">
        <v>11.15761</v>
      </c>
      <c r="F40" s="58">
        <v>14.20632</v>
      </c>
      <c r="G40" s="58">
        <v>33.726059999999997</v>
      </c>
      <c r="H40" s="58">
        <v>6.3063700000000003</v>
      </c>
      <c r="I40" s="58">
        <v>6.3063700000000003</v>
      </c>
    </row>
    <row r="41" spans="1:9" ht="15.75" customHeight="1" x14ac:dyDescent="0.2">
      <c r="A41" s="50" t="s">
        <v>55</v>
      </c>
      <c r="B41" s="57">
        <v>13.473459999999999</v>
      </c>
      <c r="C41" s="57">
        <v>144.95353</v>
      </c>
      <c r="D41" s="57">
        <v>13.631259999999999</v>
      </c>
      <c r="E41" s="57">
        <v>8.1762599999999992</v>
      </c>
      <c r="F41" s="57">
        <v>9.6288900000000002</v>
      </c>
      <c r="G41" s="57">
        <v>38.919730000000001</v>
      </c>
      <c r="H41" s="57">
        <v>5.4724599999999999</v>
      </c>
      <c r="I41" s="57">
        <v>3.4796999999999998</v>
      </c>
    </row>
    <row r="42" spans="1:9" ht="15.75" customHeight="1" x14ac:dyDescent="0.2">
      <c r="A42" s="52" t="s">
        <v>56</v>
      </c>
      <c r="B42" s="58">
        <v>6.0057400000000003</v>
      </c>
      <c r="C42" s="58">
        <v>15.83921</v>
      </c>
      <c r="D42" s="58">
        <v>0</v>
      </c>
      <c r="E42" s="58">
        <v>0.99980999999999998</v>
      </c>
      <c r="F42" s="58">
        <v>2.5802999999999998</v>
      </c>
      <c r="G42" s="58">
        <v>4.8605999999999998</v>
      </c>
      <c r="H42" s="58">
        <v>0.99980999999999998</v>
      </c>
      <c r="I42" s="58">
        <v>0</v>
      </c>
    </row>
    <row r="43" spans="1:9" ht="15.75" customHeight="1" x14ac:dyDescent="0.2">
      <c r="A43" s="50" t="s">
        <v>57</v>
      </c>
      <c r="B43" s="57">
        <v>41.797539999999998</v>
      </c>
      <c r="C43" s="57">
        <v>102.30337</v>
      </c>
      <c r="D43" s="57">
        <v>32.981969999999997</v>
      </c>
      <c r="E43" s="57">
        <v>5.2342000000000004</v>
      </c>
      <c r="F43" s="57">
        <v>17.541319999999999</v>
      </c>
      <c r="G43" s="57">
        <v>19.71434</v>
      </c>
      <c r="H43" s="57">
        <v>10.448449999999999</v>
      </c>
      <c r="I43" s="57">
        <v>2.9532799999999999</v>
      </c>
    </row>
    <row r="44" spans="1:9" ht="15.75" customHeight="1" x14ac:dyDescent="0.2">
      <c r="A44" s="52" t="s">
        <v>58</v>
      </c>
      <c r="B44" s="58">
        <v>17.8538</v>
      </c>
      <c r="C44" s="58">
        <v>77.162729999999996</v>
      </c>
      <c r="D44" s="58">
        <v>10.68858</v>
      </c>
      <c r="E44" s="58">
        <v>0.30748999999999999</v>
      </c>
      <c r="F44" s="58">
        <v>4.4726499999999998</v>
      </c>
      <c r="G44" s="58">
        <v>20.843879999999999</v>
      </c>
      <c r="H44" s="58">
        <v>8.6509099999999997</v>
      </c>
      <c r="I44" s="58">
        <v>0.99980999999999998</v>
      </c>
    </row>
    <row r="45" spans="1:9" ht="15.75" customHeight="1" x14ac:dyDescent="0.2">
      <c r="A45" s="50" t="s">
        <v>59</v>
      </c>
      <c r="B45" s="57">
        <v>44.834400000000002</v>
      </c>
      <c r="C45" s="57">
        <v>209.61267000000001</v>
      </c>
      <c r="D45" s="57">
        <v>43.405479999999997</v>
      </c>
      <c r="E45" s="57">
        <v>6.3413000000000004</v>
      </c>
      <c r="F45" s="57">
        <v>18.180630000000001</v>
      </c>
      <c r="G45" s="57">
        <v>53.2851</v>
      </c>
      <c r="H45" s="57">
        <v>25.85792</v>
      </c>
      <c r="I45" s="57">
        <v>10.27319</v>
      </c>
    </row>
    <row r="46" spans="1:9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9" ht="15.75" customHeight="1" x14ac:dyDescent="0.2">
      <c r="A47" s="53" t="s">
        <v>20</v>
      </c>
      <c r="B47" s="117">
        <f>SUM(B9:B45)-SUM(B17:B20)</f>
        <v>1075.6190400000003</v>
      </c>
      <c r="C47" s="117">
        <f t="shared" ref="C47:I47" si="0">SUM(C9:C45)-SUM(C17:C20)</f>
        <v>4389.8004099999998</v>
      </c>
      <c r="D47" s="117">
        <f t="shared" si="0"/>
        <v>959.82412000000011</v>
      </c>
      <c r="E47" s="117">
        <f t="shared" si="0"/>
        <v>411.09462000000002</v>
      </c>
      <c r="F47" s="117">
        <f t="shared" si="0"/>
        <v>711.3179100000001</v>
      </c>
      <c r="G47" s="117">
        <f t="shared" si="0"/>
        <v>1175.4344099999998</v>
      </c>
      <c r="H47" s="117">
        <f t="shared" si="0"/>
        <v>402.76677999999998</v>
      </c>
      <c r="I47" s="117">
        <f t="shared" si="0"/>
        <v>242.27903000000003</v>
      </c>
    </row>
    <row r="48" spans="1:9" ht="15.75" customHeight="1" x14ac:dyDescent="0.2">
      <c r="A48" s="44"/>
    </row>
    <row r="49" spans="1:9" ht="15.75" customHeight="1" x14ac:dyDescent="0.2">
      <c r="A49" s="35" t="s">
        <v>60</v>
      </c>
      <c r="B49" s="57">
        <v>168.52554000000001</v>
      </c>
      <c r="C49" s="57">
        <v>419.01889999999997</v>
      </c>
      <c r="D49" s="57">
        <v>169.06880000000001</v>
      </c>
      <c r="E49" s="57">
        <v>16.152930000000001</v>
      </c>
      <c r="F49" s="57">
        <v>39.431800000000003</v>
      </c>
      <c r="G49" s="57">
        <v>75.070790000000002</v>
      </c>
      <c r="H49" s="57">
        <v>43.910060000000001</v>
      </c>
      <c r="I49" s="57">
        <v>8.2579700000000003</v>
      </c>
    </row>
    <row r="50" spans="1:9" ht="15.75" customHeight="1" x14ac:dyDescent="0.2">
      <c r="A50" s="38" t="s">
        <v>61</v>
      </c>
      <c r="B50" s="58">
        <v>239.75362999999999</v>
      </c>
      <c r="C50" s="58">
        <v>1032.7599299999999</v>
      </c>
      <c r="D50" s="58">
        <v>242.92708999999999</v>
      </c>
      <c r="E50" s="58">
        <v>154.06349</v>
      </c>
      <c r="F50" s="58">
        <v>298.8374</v>
      </c>
      <c r="G50" s="58">
        <v>329.39436999999998</v>
      </c>
      <c r="H50" s="58">
        <v>134.0847</v>
      </c>
      <c r="I50" s="58">
        <v>100.10354</v>
      </c>
    </row>
    <row r="51" spans="1:9" ht="15.75" customHeight="1" x14ac:dyDescent="0.2">
      <c r="A51" s="35" t="s">
        <v>62</v>
      </c>
      <c r="B51" s="57">
        <v>238.76442</v>
      </c>
      <c r="C51" s="57">
        <v>1156.8639700000001</v>
      </c>
      <c r="D51" s="57">
        <v>202.79049000000001</v>
      </c>
      <c r="E51" s="57">
        <v>95.84357</v>
      </c>
      <c r="F51" s="57">
        <v>133.96369999999999</v>
      </c>
      <c r="G51" s="57">
        <v>284.02981</v>
      </c>
      <c r="H51" s="57">
        <v>80.88879</v>
      </c>
      <c r="I51" s="57">
        <v>48.830539999999999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212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62">
        <f>IF(OR('Tabel 5 Dim F'!B9&lt;5,'Tabel 5 Dim Br'!B9&lt;0.5),"-",IFERROR('Tabel 5 Dim Br'!B9/'Tabel 5 Dim F'!B9*100,"-"))</f>
        <v>38.128828402366864</v>
      </c>
      <c r="C9" s="62">
        <f>IF(OR('Tabel 5 Dim F'!C9&lt;5,'Tabel 5 Dim Br'!C9&lt;0.5),"-",IFERROR('Tabel 5 Dim Br'!C9/'Tabel 5 Dim F'!C9*100,"-"))</f>
        <v>42.267653386454178</v>
      </c>
      <c r="D9" s="62">
        <f>IF(OR('Tabel 5 Dim F'!D9&lt;5,'Tabel 5 Dim Br'!D9&lt;0.5),"-",IFERROR('Tabel 5 Dim Br'!D9/'Tabel 5 Dim F'!D9*100,"-"))</f>
        <v>16.36083373493976</v>
      </c>
      <c r="E9" s="62">
        <f>IF(OR('Tabel 5 Dim F'!E9&lt;5,'Tabel 5 Dim Br'!E9&lt;0.5),"-",IFERROR('Tabel 5 Dim Br'!E9/'Tabel 5 Dim F'!E9*100,"-"))</f>
        <v>22.582681818181818</v>
      </c>
      <c r="F9" s="62">
        <f>IF(OR('Tabel 5 Dim F'!F9&lt;5,'Tabel 5 Dim Br'!F9&lt;0.5),"-",IFERROR('Tabel 5 Dim Br'!F9/'Tabel 5 Dim F'!F9*100,"-"))</f>
        <v>8.8096312684365774</v>
      </c>
      <c r="G9" s="62">
        <f>IF(OR('Tabel 5 Dim F'!G9&lt;5,'Tabel 5 Dim Br'!G9&lt;0.5),"-",IFERROR('Tabel 5 Dim Br'!G9/'Tabel 5 Dim F'!G9*100,"-"))</f>
        <v>9.1300866141732282</v>
      </c>
      <c r="H9" s="62">
        <f>IF(OR('Tabel 5 Dim F'!H9&lt;5,'Tabel 5 Dim Br'!H9&lt;0.5),"-",IFERROR('Tabel 5 Dim Br'!H9/'Tabel 5 Dim F'!H9*100,"-"))</f>
        <v>5.4946694915254239</v>
      </c>
      <c r="I9" s="62">
        <f>IF(OR('Tabel 5 Dim F'!I9&lt;5,'Tabel 5 Dim Br'!I9&lt;0.5),"-",IFERROR('Tabel 5 Dim Br'!I9/'Tabel 5 Dim F'!I9*100,"-"))</f>
        <v>9.8652641509433945</v>
      </c>
    </row>
    <row r="10" spans="1:9" ht="15.75" customHeight="1" x14ac:dyDescent="0.2">
      <c r="A10" s="52" t="s">
        <v>230</v>
      </c>
      <c r="B10" s="63">
        <f>IF(OR('Tabel 5 Dim F'!B10&lt;5,'Tabel 5 Dim Br'!B10&lt;0.5),"-",IFERROR('Tabel 5 Dim Br'!B10/'Tabel 5 Dim F'!B10*100,"-"))</f>
        <v>40.876391752577327</v>
      </c>
      <c r="C10" s="63">
        <f>IF(OR('Tabel 5 Dim F'!C10&lt;5,'Tabel 5 Dim Br'!C10&lt;0.5),"-",IFERROR('Tabel 5 Dim Br'!C10/'Tabel 5 Dim F'!C10*100,"-"))</f>
        <v>41.976445833333337</v>
      </c>
      <c r="D10" s="63">
        <f>IF(OR('Tabel 5 Dim F'!D10&lt;5,'Tabel 5 Dim Br'!D10&lt;0.5),"-",IFERROR('Tabel 5 Dim Br'!D10/'Tabel 5 Dim F'!D10*100,"-"))</f>
        <v>17.147683050847455</v>
      </c>
      <c r="E10" s="63">
        <f>IF(OR('Tabel 5 Dim F'!E10&lt;5,'Tabel 5 Dim Br'!E10&lt;0.5),"-",IFERROR('Tabel 5 Dim Br'!E10/'Tabel 5 Dim F'!E10*100,"-"))</f>
        <v>19.426718749999999</v>
      </c>
      <c r="F10" s="63">
        <f>IF(OR('Tabel 5 Dim F'!F10&lt;5,'Tabel 5 Dim Br'!F10&lt;0.5),"-",IFERROR('Tabel 5 Dim Br'!F10/'Tabel 5 Dim F'!F10*100,"-"))</f>
        <v>12.588342105263159</v>
      </c>
      <c r="G10" s="63">
        <f>IF(OR('Tabel 5 Dim F'!G10&lt;5,'Tabel 5 Dim Br'!G10&lt;0.5),"-",IFERROR('Tabel 5 Dim Br'!G10/'Tabel 5 Dim F'!G10*100,"-"))</f>
        <v>7.877760368663596</v>
      </c>
      <c r="H10" s="63">
        <f>IF(OR('Tabel 5 Dim F'!H10&lt;5,'Tabel 5 Dim Br'!H10&lt;0.5),"-",IFERROR('Tabel 5 Dim Br'!H10/'Tabel 5 Dim F'!H10*100,"-"))</f>
        <v>4.261137630662021</v>
      </c>
      <c r="I10" s="63">
        <f>IF(OR('Tabel 5 Dim F'!I10&lt;5,'Tabel 5 Dim Br'!I10&lt;0.5),"-",IFERROR('Tabel 5 Dim Br'!I10/'Tabel 5 Dim F'!I10*100,"-"))</f>
        <v>6.4454893617021281</v>
      </c>
    </row>
    <row r="11" spans="1:9" ht="15.75" customHeight="1" x14ac:dyDescent="0.2">
      <c r="A11" s="50" t="s">
        <v>231</v>
      </c>
      <c r="B11" s="62">
        <f>IF(OR('Tabel 5 Dim F'!B11&lt;5,'Tabel 5 Dim Br'!B11&lt;0.5),"-",IFERROR('Tabel 5 Dim Br'!B11/'Tabel 5 Dim F'!B11*100,"-"))</f>
        <v>33.995314453124998</v>
      </c>
      <c r="C11" s="62">
        <f>IF(OR('Tabel 5 Dim F'!C11&lt;5,'Tabel 5 Dim Br'!C11&lt;0.5),"-",IFERROR('Tabel 5 Dim Br'!C11/'Tabel 5 Dim F'!C11*100,"-"))</f>
        <v>52.844015233949946</v>
      </c>
      <c r="D11" s="62">
        <f>IF(OR('Tabel 5 Dim F'!D11&lt;5,'Tabel 5 Dim Br'!D11&lt;0.5),"-",IFERROR('Tabel 5 Dim Br'!D11/'Tabel 5 Dim F'!D11*100,"-"))</f>
        <v>29.237471264367816</v>
      </c>
      <c r="E11" s="62">
        <f>IF(OR('Tabel 5 Dim F'!E11&lt;5,'Tabel 5 Dim Br'!E11&lt;0.5),"-",IFERROR('Tabel 5 Dim Br'!E11/'Tabel 5 Dim F'!E11*100,"-"))</f>
        <v>28.110808383233532</v>
      </c>
      <c r="F11" s="62">
        <f>IF(OR('Tabel 5 Dim F'!F11&lt;5,'Tabel 5 Dim Br'!F11&lt;0.5),"-",IFERROR('Tabel 5 Dim Br'!F11/'Tabel 5 Dim F'!F11*100,"-"))</f>
        <v>19.448201219512192</v>
      </c>
      <c r="G11" s="62">
        <f>IF(OR('Tabel 5 Dim F'!G11&lt;5,'Tabel 5 Dim Br'!G11&lt;0.5),"-",IFERROR('Tabel 5 Dim Br'!G11/'Tabel 5 Dim F'!G11*100,"-"))</f>
        <v>18.042087898089175</v>
      </c>
      <c r="H11" s="62">
        <f>IF(OR('Tabel 5 Dim F'!H11&lt;5,'Tabel 5 Dim Br'!H11&lt;0.5),"-",IFERROR('Tabel 5 Dim Br'!H11/'Tabel 5 Dim F'!H11*100,"-"))</f>
        <v>10.446564625850341</v>
      </c>
      <c r="I11" s="62">
        <f>IF(OR('Tabel 5 Dim F'!I11&lt;5,'Tabel 5 Dim Br'!I11&lt;0.5),"-",IFERROR('Tabel 5 Dim Br'!I11/'Tabel 5 Dim F'!I11*100,"-"))</f>
        <v>20.749460227272728</v>
      </c>
    </row>
    <row r="12" spans="1:9" ht="15.75" customHeight="1" x14ac:dyDescent="0.2">
      <c r="A12" s="52" t="s">
        <v>26</v>
      </c>
      <c r="B12" s="63">
        <f>IF(OR('Tabel 5 Dim F'!B12&lt;5,'Tabel 5 Dim Br'!B12&lt;0.5),"-",IFERROR('Tabel 5 Dim Br'!B12/'Tabel 5 Dim F'!B12*100,"-"))</f>
        <v>28.126348294434472</v>
      </c>
      <c r="C12" s="63">
        <f>IF(OR('Tabel 5 Dim F'!C12&lt;5,'Tabel 5 Dim Br'!C12&lt;0.5),"-",IFERROR('Tabel 5 Dim Br'!C12/'Tabel 5 Dim F'!C12*100,"-"))</f>
        <v>56.642767441860464</v>
      </c>
      <c r="D12" s="63">
        <f>IF(OR('Tabel 5 Dim F'!D12&lt;5,'Tabel 5 Dim Br'!D12&lt;0.5),"-",IFERROR('Tabel 5 Dim Br'!D12/'Tabel 5 Dim F'!D12*100,"-"))</f>
        <v>38.945502283105021</v>
      </c>
      <c r="E12" s="63">
        <f>IF(OR('Tabel 5 Dim F'!E12&lt;5,'Tabel 5 Dim Br'!E12&lt;0.5),"-",IFERROR('Tabel 5 Dim Br'!E12/'Tabel 5 Dim F'!E12*100,"-"))</f>
        <v>36.460479166666666</v>
      </c>
      <c r="F12" s="63">
        <f>IF(OR('Tabel 5 Dim F'!F12&lt;5,'Tabel 5 Dim Br'!F12&lt;0.5),"-",IFERROR('Tabel 5 Dim Br'!F12/'Tabel 5 Dim F'!F12*100,"-"))</f>
        <v>31.120758855585827</v>
      </c>
      <c r="G12" s="63">
        <f>IF(OR('Tabel 5 Dim F'!G12&lt;5,'Tabel 5 Dim Br'!G12&lt;0.5),"-",IFERROR('Tabel 5 Dim Br'!G12/'Tabel 5 Dim F'!G12*100,"-"))</f>
        <v>26.621037194473963</v>
      </c>
      <c r="H12" s="63">
        <f>IF(OR('Tabel 5 Dim F'!H12&lt;5,'Tabel 5 Dim Br'!H12&lt;0.5),"-",IFERROR('Tabel 5 Dim Br'!H12/'Tabel 5 Dim F'!H12*100,"-"))</f>
        <v>20.854119700748129</v>
      </c>
      <c r="I12" s="63">
        <f>IF(OR('Tabel 5 Dim F'!I12&lt;5,'Tabel 5 Dim Br'!I12&lt;0.5),"-",IFERROR('Tabel 5 Dim Br'!I12/'Tabel 5 Dim F'!I12*100,"-"))</f>
        <v>22.285124183006538</v>
      </c>
    </row>
    <row r="13" spans="1:9" ht="15.75" customHeight="1" x14ac:dyDescent="0.2">
      <c r="A13" s="50" t="s">
        <v>27</v>
      </c>
      <c r="B13" s="62">
        <f>IF(OR('Tabel 5 Dim F'!B13&lt;5,'Tabel 5 Dim Br'!B13&lt;0.5),"-",IFERROR('Tabel 5 Dim Br'!B13/'Tabel 5 Dim F'!B13*100,"-"))</f>
        <v>21.34336936936937</v>
      </c>
      <c r="C13" s="62">
        <f>IF(OR('Tabel 5 Dim F'!C13&lt;5,'Tabel 5 Dim Br'!C13&lt;0.5),"-",IFERROR('Tabel 5 Dim Br'!C13/'Tabel 5 Dim F'!C13*100,"-"))</f>
        <v>52.182709302325577</v>
      </c>
      <c r="D13" s="62">
        <f>IF(OR('Tabel 5 Dim F'!D13&lt;5,'Tabel 5 Dim Br'!D13&lt;0.5),"-",IFERROR('Tabel 5 Dim Br'!D13/'Tabel 5 Dim F'!D13*100,"-"))</f>
        <v>25.056833333333334</v>
      </c>
      <c r="E13" s="62">
        <f>IF(OR('Tabel 5 Dim F'!E13&lt;5,'Tabel 5 Dim Br'!E13&lt;0.5),"-",IFERROR('Tabel 5 Dim Br'!E13/'Tabel 5 Dim F'!E13*100,"-"))</f>
        <v>37.502313725490197</v>
      </c>
      <c r="F13" s="62">
        <f>IF(OR('Tabel 5 Dim F'!F13&lt;5,'Tabel 5 Dim Br'!F13&lt;0.5),"-",IFERROR('Tabel 5 Dim Br'!F13/'Tabel 5 Dim F'!F13*100,"-"))</f>
        <v>20.946926315789476</v>
      </c>
      <c r="G13" s="62">
        <f>IF(OR('Tabel 5 Dim F'!G13&lt;5,'Tabel 5 Dim Br'!G13&lt;0.5),"-",IFERROR('Tabel 5 Dim Br'!G13/'Tabel 5 Dim F'!G13*100,"-"))</f>
        <v>11.322974226804124</v>
      </c>
      <c r="H13" s="62">
        <f>IF(OR('Tabel 5 Dim F'!H13&lt;5,'Tabel 5 Dim Br'!H13&lt;0.5),"-",IFERROR('Tabel 5 Dim Br'!H13/'Tabel 5 Dim F'!H13*100,"-"))</f>
        <v>24.300532467532467</v>
      </c>
      <c r="I13" s="62">
        <f>IF(OR('Tabel 5 Dim F'!I13&lt;5,'Tabel 5 Dim Br'!I13&lt;0.5),"-",IFERROR('Tabel 5 Dim Br'!I13/'Tabel 5 Dim F'!I13*100,"-"))</f>
        <v>20.81775</v>
      </c>
    </row>
    <row r="14" spans="1:9" ht="15.75" customHeight="1" x14ac:dyDescent="0.2">
      <c r="A14" s="52" t="s">
        <v>28</v>
      </c>
      <c r="B14" s="63">
        <f>IF(OR('Tabel 5 Dim F'!B14&lt;5,'Tabel 5 Dim Br'!B14&lt;0.5),"-",IFERROR('Tabel 5 Dim Br'!B14/'Tabel 5 Dim F'!B14*100,"-"))</f>
        <v>37.570272727272723</v>
      </c>
      <c r="C14" s="63">
        <f>IF(OR('Tabel 5 Dim F'!C14&lt;5,'Tabel 5 Dim Br'!C14&lt;0.5),"-",IFERROR('Tabel 5 Dim Br'!C14/'Tabel 5 Dim F'!C14*100,"-"))</f>
        <v>30.15936363636364</v>
      </c>
      <c r="D14" s="63">
        <f>IF(OR('Tabel 5 Dim F'!D14&lt;5,'Tabel 5 Dim Br'!D14&lt;0.5),"-",IFERROR('Tabel 5 Dim Br'!D14/'Tabel 5 Dim F'!D14*100,"-"))</f>
        <v>44.202076923076923</v>
      </c>
      <c r="E14" s="63">
        <f>IF(OR('Tabel 5 Dim F'!E14&lt;5,'Tabel 5 Dim Br'!E14&lt;0.5),"-",IFERROR('Tabel 5 Dim Br'!E14/'Tabel 5 Dim F'!E14*100,"-"))</f>
        <v>35.680599999999998</v>
      </c>
      <c r="F14" s="63">
        <f>IF(OR('Tabel 5 Dim F'!F14&lt;5,'Tabel 5 Dim Br'!F14&lt;0.5),"-",IFERROR('Tabel 5 Dim Br'!F14/'Tabel 5 Dim F'!F14*100,"-"))</f>
        <v>16.663583333333335</v>
      </c>
      <c r="G14" s="63">
        <f>IF(OR('Tabel 5 Dim F'!G14&lt;5,'Tabel 5 Dim Br'!G14&lt;0.5),"-",IFERROR('Tabel 5 Dim Br'!G14/'Tabel 5 Dim F'!G14*100,"-"))</f>
        <v>9.5705555555555542</v>
      </c>
      <c r="H14" s="63">
        <f>IF(OR('Tabel 5 Dim F'!H14&lt;5,'Tabel 5 Dim Br'!H14&lt;0.5),"-",IFERROR('Tabel 5 Dim Br'!H14/'Tabel 5 Dim F'!H14*100,"-"))</f>
        <v>23.552999999999997</v>
      </c>
      <c r="I14" s="63">
        <f>IF(OR('Tabel 5 Dim F'!I14&lt;5,'Tabel 5 Dim Br'!I14&lt;0.5),"-",IFERROR('Tabel 5 Dim Br'!I14/'Tabel 5 Dim F'!I14*100,"-"))</f>
        <v>4.5445909090909096</v>
      </c>
    </row>
    <row r="15" spans="1:9" ht="15.75" customHeight="1" x14ac:dyDescent="0.2">
      <c r="A15" s="50" t="s">
        <v>29</v>
      </c>
      <c r="B15" s="62">
        <f>IF(OR('Tabel 5 Dim F'!B15&lt;5,'Tabel 5 Dim Br'!B15&lt;0.5),"-",IFERROR('Tabel 5 Dim Br'!B15/'Tabel 5 Dim F'!B15*100,"-"))</f>
        <v>32.868207999999996</v>
      </c>
      <c r="C15" s="62">
        <f>IF(OR('Tabel 5 Dim F'!C15&lt;5,'Tabel 5 Dim Br'!C15&lt;0.5),"-",IFERROR('Tabel 5 Dim Br'!C15/'Tabel 5 Dim F'!C15*100,"-"))</f>
        <v>57.731986440677964</v>
      </c>
      <c r="D15" s="62">
        <f>IF(OR('Tabel 5 Dim F'!D15&lt;5,'Tabel 5 Dim Br'!D15&lt;0.5),"-",IFERROR('Tabel 5 Dim Br'!D15/'Tabel 5 Dim F'!D15*100,"-"))</f>
        <v>33.684593495934955</v>
      </c>
      <c r="E15" s="62">
        <f>IF(OR('Tabel 5 Dim F'!E15&lt;5,'Tabel 5 Dim Br'!E15&lt;0.5),"-",IFERROR('Tabel 5 Dim Br'!E15/'Tabel 5 Dim F'!E15*100,"-"))</f>
        <v>36.352912087912088</v>
      </c>
      <c r="F15" s="62">
        <f>IF(OR('Tabel 5 Dim F'!F15&lt;5,'Tabel 5 Dim Br'!F15&lt;0.5),"-",IFERROR('Tabel 5 Dim Br'!F15/'Tabel 5 Dim F'!F15*100,"-"))</f>
        <v>24.382035502958583</v>
      </c>
      <c r="G15" s="62">
        <f>IF(OR('Tabel 5 Dim F'!G15&lt;5,'Tabel 5 Dim Br'!G15&lt;0.5),"-",IFERROR('Tabel 5 Dim Br'!G15/'Tabel 5 Dim F'!G15*100,"-"))</f>
        <v>18.920548936170213</v>
      </c>
      <c r="H15" s="62">
        <f>IF(OR('Tabel 5 Dim F'!H15&lt;5,'Tabel 5 Dim Br'!H15&lt;0.5),"-",IFERROR('Tabel 5 Dim Br'!H15/'Tabel 5 Dim F'!H15*100,"-"))</f>
        <v>27.308129870129864</v>
      </c>
      <c r="I15" s="62">
        <f>IF(OR('Tabel 5 Dim F'!I15&lt;5,'Tabel 5 Dim Br'!I15&lt;0.5),"-",IFERROR('Tabel 5 Dim Br'!I15/'Tabel 5 Dim F'!I15*100,"-"))</f>
        <v>19.881413793103448</v>
      </c>
    </row>
    <row r="16" spans="1:9" ht="15.75" customHeight="1" x14ac:dyDescent="0.2">
      <c r="A16" s="52" t="s">
        <v>30</v>
      </c>
      <c r="B16" s="63">
        <f>IF(OR('Tabel 5 Dim F'!B16&lt;5,'Tabel 5 Dim Br'!B16&lt;0.5),"-",IFERROR('Tabel 5 Dim Br'!B16/'Tabel 5 Dim F'!B16*100,"-"))</f>
        <v>24.035169491525423</v>
      </c>
      <c r="C16" s="63">
        <f>IF(OR('Tabel 5 Dim F'!C16&lt;5,'Tabel 5 Dim Br'!C16&lt;0.5),"-",IFERROR('Tabel 5 Dim Br'!C16/'Tabel 5 Dim F'!C16*100,"-"))</f>
        <v>45.514211764705884</v>
      </c>
      <c r="D16" s="63">
        <f>IF(OR('Tabel 5 Dim F'!D16&lt;5,'Tabel 5 Dim Br'!D16&lt;0.5),"-",IFERROR('Tabel 5 Dim Br'!D16/'Tabel 5 Dim F'!D16*100,"-"))</f>
        <v>33.935952380952386</v>
      </c>
      <c r="E16" s="63">
        <f>IF(OR('Tabel 5 Dim F'!E16&lt;5,'Tabel 5 Dim Br'!E16&lt;0.5),"-",IFERROR('Tabel 5 Dim Br'!E16/'Tabel 5 Dim F'!E16*100,"-"))</f>
        <v>39.125826086956515</v>
      </c>
      <c r="F16" s="63">
        <f>IF(OR('Tabel 5 Dim F'!F16&lt;5,'Tabel 5 Dim Br'!F16&lt;0.5),"-",IFERROR('Tabel 5 Dim Br'!F16/'Tabel 5 Dim F'!F16*100,"-"))</f>
        <v>21.488764705882353</v>
      </c>
      <c r="G16" s="63">
        <f>IF(OR('Tabel 5 Dim F'!G16&lt;5,'Tabel 5 Dim Br'!G16&lt;0.5),"-",IFERROR('Tabel 5 Dim Br'!G16/'Tabel 5 Dim F'!G16*100,"-"))</f>
        <v>17.574545454545454</v>
      </c>
      <c r="H16" s="63">
        <f>IF(OR('Tabel 5 Dim F'!H16&lt;5,'Tabel 5 Dim Br'!H16&lt;0.5),"-",IFERROR('Tabel 5 Dim Br'!H16/'Tabel 5 Dim F'!H16*100,"-"))</f>
        <v>40.897294117647057</v>
      </c>
      <c r="I16" s="63">
        <f>IF(OR('Tabel 5 Dim F'!I16&lt;5,'Tabel 5 Dim Br'!I16&lt;0.5),"-",IFERROR('Tabel 5 Dim Br'!I16/'Tabel 5 Dim F'!I16*100,"-"))</f>
        <v>19.062631578947371</v>
      </c>
    </row>
    <row r="17" spans="1:9" ht="15" hidden="1" customHeight="1" x14ac:dyDescent="0.2">
      <c r="A17" s="50" t="s">
        <v>31</v>
      </c>
      <c r="B17" s="62">
        <f>IF(OR('Tabel 5 Dim F'!B17&lt;5,'Tabel 5 Dim Br'!B17&lt;0.5),"-",IFERROR('Tabel 5 Dim Br'!B17/'Tabel 5 Dim F'!B17*100,"-"))</f>
        <v>36.219049999999996</v>
      </c>
      <c r="C17" s="62">
        <f>IF(OR('Tabel 5 Dim F'!C17&lt;5,'Tabel 5 Dim Br'!C17&lt;0.5),"-",IFERROR('Tabel 5 Dim Br'!C17/'Tabel 5 Dim F'!C17*100,"-"))</f>
        <v>42.849142857142859</v>
      </c>
      <c r="D17" s="62">
        <f>IF(OR('Tabel 5 Dim F'!D17&lt;5,'Tabel 5 Dim Br'!D17&lt;0.5),"-",IFERROR('Tabel 5 Dim Br'!D17/'Tabel 5 Dim F'!D17*100,"-"))</f>
        <v>32.105624999999996</v>
      </c>
      <c r="E17" s="62">
        <f>IF(OR('Tabel 5 Dim F'!E17&lt;5,'Tabel 5 Dim Br'!E17&lt;0.5),"-",IFERROR('Tabel 5 Dim Br'!E17/'Tabel 5 Dim F'!E17*100,"-"))</f>
        <v>22.534749999999999</v>
      </c>
      <c r="F17" s="62">
        <f>IF(OR('Tabel 5 Dim F'!F17&lt;5,'Tabel 5 Dim Br'!F17&lt;0.5),"-",IFERROR('Tabel 5 Dim Br'!F17/'Tabel 5 Dim F'!F17*100,"-"))</f>
        <v>8.6520624999999995</v>
      </c>
      <c r="G17" s="62" t="str">
        <f>IF(OR('Tabel 5 Dim F'!G17&lt;5,'Tabel 5 Dim Br'!G17&lt;0.5),"-",IFERROR('Tabel 5 Dim Br'!G17/'Tabel 5 Dim F'!G17*100,"-"))</f>
        <v>-</v>
      </c>
      <c r="H17" s="62" t="str">
        <f>IF(OR('Tabel 5 Dim F'!H17&lt;5,'Tabel 5 Dim Br'!H17&lt;0.5),"-",IFERROR('Tabel 5 Dim Br'!H17/'Tabel 5 Dim F'!H17*100,"-"))</f>
        <v>-</v>
      </c>
      <c r="I17" s="62" t="str">
        <f>IF(OR('Tabel 5 Dim F'!I17&lt;5,'Tabel 5 Dim Br'!I17&lt;0.5),"-",IFERROR('Tabel 5 Dim Br'!I17/'Tabel 5 Dim F'!I17*100,"-"))</f>
        <v>-</v>
      </c>
    </row>
    <row r="18" spans="1:9" ht="15" hidden="1" customHeight="1" x14ac:dyDescent="0.2">
      <c r="A18" s="52" t="s">
        <v>32</v>
      </c>
      <c r="B18" s="63">
        <f>IF(OR('Tabel 5 Dim F'!B18&lt;5,'Tabel 5 Dim Br'!B18&lt;0.5),"-",IFERROR('Tabel 5 Dim Br'!B18/'Tabel 5 Dim F'!B18*100,"-"))</f>
        <v>18.836124999999999</v>
      </c>
      <c r="C18" s="63">
        <f>IF(OR('Tabel 5 Dim F'!C18&lt;5,'Tabel 5 Dim Br'!C18&lt;0.5),"-",IFERROR('Tabel 5 Dim Br'!C18/'Tabel 5 Dim F'!C18*100,"-"))</f>
        <v>66.717875000000006</v>
      </c>
      <c r="D18" s="63">
        <f>IF(OR('Tabel 5 Dim F'!D18&lt;5,'Tabel 5 Dim Br'!D18&lt;0.5),"-",IFERROR('Tabel 5 Dim Br'!D18/'Tabel 5 Dim F'!D18*100,"-"))</f>
        <v>53.914833333333334</v>
      </c>
      <c r="E18" s="63">
        <f>IF(OR('Tabel 5 Dim F'!E18&lt;5,'Tabel 5 Dim Br'!E18&lt;0.5),"-",IFERROR('Tabel 5 Dim Br'!E18/'Tabel 5 Dim F'!E18*100,"-"))</f>
        <v>29.737333333333332</v>
      </c>
      <c r="F18" s="63">
        <f>IF(OR('Tabel 5 Dim F'!F18&lt;5,'Tabel 5 Dim Br'!F18&lt;0.5),"-",IFERROR('Tabel 5 Dim Br'!F18/'Tabel 5 Dim F'!F18*100,"-"))</f>
        <v>22.21811111111111</v>
      </c>
      <c r="G18" s="63">
        <f>IF(OR('Tabel 5 Dim F'!G18&lt;5,'Tabel 5 Dim Br'!G18&lt;0.5),"-",IFERROR('Tabel 5 Dim Br'!G18/'Tabel 5 Dim F'!G18*100,"-"))</f>
        <v>30.000666666666671</v>
      </c>
      <c r="H18" s="63" t="str">
        <f>IF(OR('Tabel 5 Dim F'!H18&lt;5,'Tabel 5 Dim Br'!H18&lt;0.5),"-",IFERROR('Tabel 5 Dim Br'!H18/'Tabel 5 Dim F'!H18*100,"-"))</f>
        <v>-</v>
      </c>
      <c r="I18" s="63">
        <f>IF(OR('Tabel 5 Dim F'!I18&lt;5,'Tabel 5 Dim Br'!I18&lt;0.5),"-",IFERROR('Tabel 5 Dim Br'!I18/'Tabel 5 Dim F'!I18*100,"-"))</f>
        <v>33.32716666666667</v>
      </c>
    </row>
    <row r="19" spans="1:9" ht="15" hidden="1" customHeight="1" x14ac:dyDescent="0.2">
      <c r="A19" s="50" t="s">
        <v>33</v>
      </c>
      <c r="B19" s="62" t="str">
        <f>IF(OR('Tabel 5 Dim F'!B19&lt;5,'Tabel 5 Dim Br'!B19&lt;0.5),"-",IFERROR('Tabel 5 Dim Br'!B19/'Tabel 5 Dim F'!B19*100,"-"))</f>
        <v>-</v>
      </c>
      <c r="C19" s="62" t="str">
        <f>IF(OR('Tabel 5 Dim F'!C19&lt;5,'Tabel 5 Dim Br'!C19&lt;0.5),"-",IFERROR('Tabel 5 Dim Br'!C19/'Tabel 5 Dim F'!C19*100,"-"))</f>
        <v>-</v>
      </c>
      <c r="D19" s="62" t="str">
        <f>IF(OR('Tabel 5 Dim F'!D19&lt;5,'Tabel 5 Dim Br'!D19&lt;0.5),"-",IFERROR('Tabel 5 Dim Br'!D19/'Tabel 5 Dim F'!D19*100,"-"))</f>
        <v>-</v>
      </c>
      <c r="E19" s="62" t="str">
        <f>IF(OR('Tabel 5 Dim F'!E19&lt;5,'Tabel 5 Dim Br'!E19&lt;0.5),"-",IFERROR('Tabel 5 Dim Br'!E19/'Tabel 5 Dim F'!E19*100,"-"))</f>
        <v>-</v>
      </c>
      <c r="F19" s="62" t="str">
        <f>IF(OR('Tabel 5 Dim F'!F19&lt;5,'Tabel 5 Dim Br'!F19&lt;0.5),"-",IFERROR('Tabel 5 Dim Br'!F19/'Tabel 5 Dim F'!F19*100,"-"))</f>
        <v>-</v>
      </c>
      <c r="G19" s="62" t="str">
        <f>IF(OR('Tabel 5 Dim F'!G19&lt;5,'Tabel 5 Dim Br'!G19&lt;0.5),"-",IFERROR('Tabel 5 Dim Br'!G19/'Tabel 5 Dim F'!G19*100,"-"))</f>
        <v>-</v>
      </c>
      <c r="H19" s="62" t="str">
        <f>IF(OR('Tabel 5 Dim F'!H19&lt;5,'Tabel 5 Dim Br'!H19&lt;0.5),"-",IFERROR('Tabel 5 Dim Br'!H19/'Tabel 5 Dim F'!H19*100,"-"))</f>
        <v>-</v>
      </c>
      <c r="I19" s="62" t="str">
        <f>IF(OR('Tabel 5 Dim F'!I19&lt;5,'Tabel 5 Dim Br'!I19&lt;0.5),"-",IFERROR('Tabel 5 Dim Br'!I19/'Tabel 5 Dim F'!I19*100,"-"))</f>
        <v>-</v>
      </c>
    </row>
    <row r="20" spans="1:9" ht="15" hidden="1" customHeight="1" x14ac:dyDescent="0.2">
      <c r="A20" s="52" t="s">
        <v>34</v>
      </c>
      <c r="B20" s="63">
        <f>IF(OR('Tabel 5 Dim F'!B20&lt;5,'Tabel 5 Dim Br'!B20&lt;0.5),"-",IFERROR('Tabel 5 Dim Br'!B20/'Tabel 5 Dim F'!B20*100,"-"))</f>
        <v>22.21811111111111</v>
      </c>
      <c r="C20" s="63">
        <f>IF(OR('Tabel 5 Dim F'!C20&lt;5,'Tabel 5 Dim Br'!C20&lt;0.5),"-",IFERROR('Tabel 5 Dim Br'!C20/'Tabel 5 Dim F'!C20*100,"-"))</f>
        <v>19.996200000000002</v>
      </c>
      <c r="D20" s="63" t="str">
        <f>IF(OR('Tabel 5 Dim F'!D20&lt;5,'Tabel 5 Dim Br'!D20&lt;0.5),"-",IFERROR('Tabel 5 Dim Br'!D20/'Tabel 5 Dim F'!D20*100,"-"))</f>
        <v>-</v>
      </c>
      <c r="E20" s="63">
        <f>IF(OR('Tabel 5 Dim F'!E20&lt;5,'Tabel 5 Dim Br'!E20&lt;0.5),"-",IFERROR('Tabel 5 Dim Br'!E20/'Tabel 5 Dim F'!E20*100,"-"))</f>
        <v>19.996200000000002</v>
      </c>
      <c r="F20" s="63">
        <f>IF(OR('Tabel 5 Dim F'!F20&lt;5,'Tabel 5 Dim Br'!F20&lt;0.5),"-",IFERROR('Tabel 5 Dim Br'!F20/'Tabel 5 Dim F'!F20*100,"-"))</f>
        <v>14.282999999999998</v>
      </c>
      <c r="G20" s="63" t="str">
        <f>IF(OR('Tabel 5 Dim F'!G20&lt;5,'Tabel 5 Dim Br'!G20&lt;0.5),"-",IFERROR('Tabel 5 Dim Br'!G20/'Tabel 5 Dim F'!G20*100,"-"))</f>
        <v>-</v>
      </c>
      <c r="H20" s="63" t="str">
        <f>IF(OR('Tabel 5 Dim F'!H20&lt;5,'Tabel 5 Dim Br'!H20&lt;0.5),"-",IFERROR('Tabel 5 Dim Br'!H20/'Tabel 5 Dim F'!H20*100,"-"))</f>
        <v>-</v>
      </c>
      <c r="I20" s="63" t="str">
        <f>IF(OR('Tabel 5 Dim F'!I20&lt;5,'Tabel 5 Dim Br'!I20&lt;0.5),"-",IFERROR('Tabel 5 Dim Br'!I20/'Tabel 5 Dim F'!I20*100,"-"))</f>
        <v>-</v>
      </c>
    </row>
    <row r="21" spans="1:9" ht="15.75" customHeight="1" x14ac:dyDescent="0.2">
      <c r="A21" s="50" t="s">
        <v>35</v>
      </c>
      <c r="B21" s="62">
        <f>IF(OR('Tabel 5 Dim F'!B21&lt;5,'Tabel 5 Dim Br'!B21&lt;0.5),"-",IFERROR('Tabel 5 Dim Br'!B21/'Tabel 5 Dim F'!B21*100,"-"))</f>
        <v>29.054945945945949</v>
      </c>
      <c r="C21" s="62">
        <f>IF(OR('Tabel 5 Dim F'!C21&lt;5,'Tabel 5 Dim Br'!C21&lt;0.5),"-",IFERROR('Tabel 5 Dim Br'!C21/'Tabel 5 Dim F'!C21*100,"-"))</f>
        <v>52.407535714285714</v>
      </c>
      <c r="D21" s="62">
        <f>IF(OR('Tabel 5 Dim F'!D21&lt;5,'Tabel 5 Dim Br'!D21&lt;0.5),"-",IFERROR('Tabel 5 Dim Br'!D21/'Tabel 5 Dim F'!D21*100,"-"))</f>
        <v>45.627499999999998</v>
      </c>
      <c r="E21" s="62">
        <f>IF(OR('Tabel 5 Dim F'!E21&lt;5,'Tabel 5 Dim Br'!E21&lt;0.5),"-",IFERROR('Tabel 5 Dim Br'!E21/'Tabel 5 Dim F'!E21*100,"-"))</f>
        <v>24.068000000000001</v>
      </c>
      <c r="F21" s="62">
        <f>IF(OR('Tabel 5 Dim F'!F21&lt;5,'Tabel 5 Dim Br'!F21&lt;0.5),"-",IFERROR('Tabel 5 Dim Br'!F21/'Tabel 5 Dim F'!F21*100,"-"))</f>
        <v>12.016874999999999</v>
      </c>
      <c r="G21" s="62">
        <f>IF(OR('Tabel 5 Dim F'!G21&lt;5,'Tabel 5 Dim Br'!G21&lt;0.5),"-",IFERROR('Tabel 5 Dim Br'!G21/'Tabel 5 Dim F'!G21*100,"-"))</f>
        <v>16.452894736842104</v>
      </c>
      <c r="H21" s="62">
        <f>IF(OR('Tabel 5 Dim F'!H21&lt;5,'Tabel 5 Dim Br'!H21&lt;0.5),"-",IFERROR('Tabel 5 Dim Br'!H21/'Tabel 5 Dim F'!H21*100,"-"))</f>
        <v>10.083333333333332</v>
      </c>
      <c r="I21" s="62">
        <f>IF(OR('Tabel 5 Dim F'!I21&lt;5,'Tabel 5 Dim Br'!I21&lt;0.5),"-",IFERROR('Tabel 5 Dim Br'!I21/'Tabel 5 Dim F'!I21*100,"-"))</f>
        <v>16.611600000000003</v>
      </c>
    </row>
    <row r="22" spans="1:9" ht="15.75" customHeight="1" x14ac:dyDescent="0.2">
      <c r="A22" s="52" t="s">
        <v>36</v>
      </c>
      <c r="B22" s="63" t="str">
        <f>IF(OR('Tabel 5 Dim F'!B22&lt;5,'Tabel 5 Dim Br'!B22&lt;0.5),"-",IFERROR('Tabel 5 Dim Br'!B22/'Tabel 5 Dim F'!B22*100,"-"))</f>
        <v>-</v>
      </c>
      <c r="C22" s="63">
        <f>IF(OR('Tabel 5 Dim F'!C22&lt;5,'Tabel 5 Dim Br'!C22&lt;0.5),"-",IFERROR('Tabel 5 Dim Br'!C22/'Tabel 5 Dim F'!C22*100,"-"))</f>
        <v>44.271200000000007</v>
      </c>
      <c r="D22" s="63">
        <f>IF(OR('Tabel 5 Dim F'!D22&lt;5,'Tabel 5 Dim Br'!D22&lt;0.5),"-",IFERROR('Tabel 5 Dim Br'!D22/'Tabel 5 Dim F'!D22*100,"-"))</f>
        <v>24.995374999999999</v>
      </c>
      <c r="E22" s="63" t="str">
        <f>IF(OR('Tabel 5 Dim F'!E22&lt;5,'Tabel 5 Dim Br'!E22&lt;0.5),"-",IFERROR('Tabel 5 Dim Br'!E22/'Tabel 5 Dim F'!E22*100,"-"))</f>
        <v>-</v>
      </c>
      <c r="F22" s="63" t="str">
        <f>IF(OR('Tabel 5 Dim F'!F22&lt;5,'Tabel 5 Dim Br'!F22&lt;0.5),"-",IFERROR('Tabel 5 Dim Br'!F22/'Tabel 5 Dim F'!F22*100,"-"))</f>
        <v>-</v>
      </c>
      <c r="G22" s="63" t="str">
        <f>IF(OR('Tabel 5 Dim F'!G22&lt;5,'Tabel 5 Dim Br'!G22&lt;0.5),"-",IFERROR('Tabel 5 Dim Br'!G22/'Tabel 5 Dim F'!G22*100,"-"))</f>
        <v>-</v>
      </c>
      <c r="H22" s="63" t="str">
        <f>IF(OR('Tabel 5 Dim F'!H22&lt;5,'Tabel 5 Dim Br'!H22&lt;0.5),"-",IFERROR('Tabel 5 Dim Br'!H22/'Tabel 5 Dim F'!H22*100,"-"))</f>
        <v>-</v>
      </c>
      <c r="I22" s="63" t="str">
        <f>IF(OR('Tabel 5 Dim F'!I22&lt;5,'Tabel 5 Dim Br'!I22&lt;0.5),"-",IFERROR('Tabel 5 Dim Br'!I22/'Tabel 5 Dim F'!I22*100,"-"))</f>
        <v>-</v>
      </c>
    </row>
    <row r="23" spans="1:9" ht="15.75" customHeight="1" x14ac:dyDescent="0.2">
      <c r="A23" s="50" t="s">
        <v>37</v>
      </c>
      <c r="B23" s="62">
        <f>IF(OR('Tabel 5 Dim F'!B23&lt;5,'Tabel 5 Dim Br'!B23&lt;0.5),"-",IFERROR('Tabel 5 Dim Br'!B23/'Tabel 5 Dim F'!B23*100,"-"))</f>
        <v>33.912999999999997</v>
      </c>
      <c r="C23" s="62">
        <f>IF(OR('Tabel 5 Dim F'!C23&lt;5,'Tabel 5 Dim Br'!C23&lt;0.5),"-",IFERROR('Tabel 5 Dim Br'!C23/'Tabel 5 Dim F'!C23*100,"-"))</f>
        <v>55.938142857142857</v>
      </c>
      <c r="D23" s="62">
        <f>IF(OR('Tabel 5 Dim F'!D23&lt;5,'Tabel 5 Dim Br'!D23&lt;0.5),"-",IFERROR('Tabel 5 Dim Br'!D23/'Tabel 5 Dim F'!D23*100,"-"))</f>
        <v>54.450200000000002</v>
      </c>
      <c r="E23" s="62">
        <f>IF(OR('Tabel 5 Dim F'!E23&lt;5,'Tabel 5 Dim Br'!E23&lt;0.5),"-",IFERROR('Tabel 5 Dim Br'!E23/'Tabel 5 Dim F'!E23*100,"-"))</f>
        <v>14.5845</v>
      </c>
      <c r="F23" s="62">
        <f>IF(OR('Tabel 5 Dim F'!F23&lt;5,'Tabel 5 Dim Br'!F23&lt;0.5),"-",IFERROR('Tabel 5 Dim Br'!F23/'Tabel 5 Dim F'!F23*100,"-"))</f>
        <v>8.4700500000000005</v>
      </c>
      <c r="G23" s="62" t="str">
        <f>IF(OR('Tabel 5 Dim F'!G23&lt;5,'Tabel 5 Dim Br'!G23&lt;0.5),"-",IFERROR('Tabel 5 Dim Br'!G23/'Tabel 5 Dim F'!G23*100,"-"))</f>
        <v>-</v>
      </c>
      <c r="H23" s="62">
        <f>IF(OR('Tabel 5 Dim F'!H23&lt;5,'Tabel 5 Dim Br'!H23&lt;0.5),"-",IFERROR('Tabel 5 Dim Br'!H23/'Tabel 5 Dim F'!H23*100,"-"))</f>
        <v>19.996300000000002</v>
      </c>
      <c r="I23" s="62">
        <f>IF(OR('Tabel 5 Dim F'!I23&lt;5,'Tabel 5 Dim Br'!I23&lt;0.5),"-",IFERROR('Tabel 5 Dim Br'!I23/'Tabel 5 Dim F'!I23*100,"-"))</f>
        <v>30.832222222222221</v>
      </c>
    </row>
    <row r="24" spans="1:9" ht="15.75" customHeight="1" x14ac:dyDescent="0.2">
      <c r="A24" s="52" t="s">
        <v>38</v>
      </c>
      <c r="B24" s="63">
        <f>IF(OR('Tabel 5 Dim F'!B24&lt;5,'Tabel 5 Dim Br'!B24&lt;0.5),"-",IFERROR('Tabel 5 Dim Br'!B24/'Tabel 5 Dim F'!B24*100,"-"))</f>
        <v>14.649499999999998</v>
      </c>
      <c r="C24" s="63">
        <f>IF(OR('Tabel 5 Dim F'!C24&lt;5,'Tabel 5 Dim Br'!C24&lt;0.5),"-",IFERROR('Tabel 5 Dim Br'!C24/'Tabel 5 Dim F'!C24*100,"-"))</f>
        <v>30.60822580645161</v>
      </c>
      <c r="D24" s="63">
        <f>IF(OR('Tabel 5 Dim F'!D24&lt;5,'Tabel 5 Dim Br'!D24&lt;0.5),"-",IFERROR('Tabel 5 Dim Br'!D24/'Tabel 5 Dim F'!D24*100,"-"))</f>
        <v>12.99922619047619</v>
      </c>
      <c r="E24" s="63" t="str">
        <f>IF(OR('Tabel 5 Dim F'!E24&lt;5,'Tabel 5 Dim Br'!E24&lt;0.5),"-",IFERROR('Tabel 5 Dim Br'!E24/'Tabel 5 Dim F'!E24*100,"-"))</f>
        <v>-</v>
      </c>
      <c r="F24" s="63" t="str">
        <f>IF(OR('Tabel 5 Dim F'!F24&lt;5,'Tabel 5 Dim Br'!F24&lt;0.5),"-",IFERROR('Tabel 5 Dim Br'!F24/'Tabel 5 Dim F'!F24*100,"-"))</f>
        <v>-</v>
      </c>
      <c r="G24" s="63" t="str">
        <f>IF(OR('Tabel 5 Dim F'!G24&lt;5,'Tabel 5 Dim Br'!G24&lt;0.5),"-",IFERROR('Tabel 5 Dim Br'!G24/'Tabel 5 Dim F'!G24*100,"-"))</f>
        <v>-</v>
      </c>
      <c r="H24" s="63">
        <f>IF(OR('Tabel 5 Dim F'!H24&lt;5,'Tabel 5 Dim Br'!H24&lt;0.5),"-",IFERROR('Tabel 5 Dim Br'!H24/'Tabel 5 Dim F'!H24*100,"-"))</f>
        <v>8.9226714285714284</v>
      </c>
      <c r="I24" s="63" t="str">
        <f>IF(OR('Tabel 5 Dim F'!I24&lt;5,'Tabel 5 Dim Br'!I24&lt;0.5),"-",IFERROR('Tabel 5 Dim Br'!I24/'Tabel 5 Dim F'!I24*100,"-"))</f>
        <v>-</v>
      </c>
    </row>
    <row r="25" spans="1:9" ht="15.75" customHeight="1" x14ac:dyDescent="0.2">
      <c r="A25" s="50" t="s">
        <v>39</v>
      </c>
      <c r="B25" s="62">
        <f>IF(OR('Tabel 5 Dim F'!B25&lt;5,'Tabel 5 Dim Br'!B25&lt;0.5),"-",IFERROR('Tabel 5 Dim Br'!B25/'Tabel 5 Dim F'!B25*100,"-"))</f>
        <v>28.700923809523811</v>
      </c>
      <c r="C25" s="62">
        <f>IF(OR('Tabel 5 Dim F'!C25&lt;5,'Tabel 5 Dim Br'!C25&lt;0.5),"-",IFERROR('Tabel 5 Dim Br'!C25/'Tabel 5 Dim F'!C25*100,"-"))</f>
        <v>43.776902777777778</v>
      </c>
      <c r="D25" s="62">
        <f>IF(OR('Tabel 5 Dim F'!D25&lt;5,'Tabel 5 Dim Br'!D25&lt;0.5),"-",IFERROR('Tabel 5 Dim Br'!D25/'Tabel 5 Dim F'!D25*100,"-"))</f>
        <v>31.343095238095238</v>
      </c>
      <c r="E25" s="62">
        <f>IF(OR('Tabel 5 Dim F'!E25&lt;5,'Tabel 5 Dim Br'!E25&lt;0.5),"-",IFERROR('Tabel 5 Dim Br'!E25/'Tabel 5 Dim F'!E25*100,"-"))</f>
        <v>28.095897435897438</v>
      </c>
      <c r="F25" s="62">
        <f>IF(OR('Tabel 5 Dim F'!F25&lt;5,'Tabel 5 Dim Br'!F25&lt;0.5),"-",IFERROR('Tabel 5 Dim Br'!F25/'Tabel 5 Dim F'!F25*100,"-"))</f>
        <v>11.056485074626865</v>
      </c>
      <c r="G25" s="62">
        <f>IF(OR('Tabel 5 Dim F'!G25&lt;5,'Tabel 5 Dim Br'!G25&lt;0.5),"-",IFERROR('Tabel 5 Dim Br'!G25/'Tabel 5 Dim F'!G25*100,"-"))</f>
        <v>16.121214285714284</v>
      </c>
      <c r="H25" s="62">
        <f>IF(OR('Tabel 5 Dim F'!H25&lt;5,'Tabel 5 Dim Br'!H25&lt;0.5),"-",IFERROR('Tabel 5 Dim Br'!H25/'Tabel 5 Dim F'!H25*100,"-"))</f>
        <v>12.779199999999999</v>
      </c>
      <c r="I25" s="62">
        <f>IF(OR('Tabel 5 Dim F'!I25&lt;5,'Tabel 5 Dim Br'!I25&lt;0.5),"-",IFERROR('Tabel 5 Dim Br'!I25/'Tabel 5 Dim F'!I25*100,"-"))</f>
        <v>12.887270270270271</v>
      </c>
    </row>
    <row r="26" spans="1:9" ht="15.75" customHeight="1" x14ac:dyDescent="0.2">
      <c r="A26" s="52" t="s">
        <v>40</v>
      </c>
      <c r="B26" s="63" t="str">
        <f>IF(OR('Tabel 5 Dim F'!B26&lt;5,'Tabel 5 Dim Br'!B26&lt;0.5),"-",IFERROR('Tabel 5 Dim Br'!B26/'Tabel 5 Dim F'!B26*100,"-"))</f>
        <v>-</v>
      </c>
      <c r="C26" s="63">
        <f>IF(OR('Tabel 5 Dim F'!C26&lt;5,'Tabel 5 Dim Br'!C26&lt;0.5),"-",IFERROR('Tabel 5 Dim Br'!C26/'Tabel 5 Dim F'!C26*100,"-"))</f>
        <v>16.458059459459459</v>
      </c>
      <c r="D26" s="63">
        <f>IF(OR('Tabel 5 Dim F'!D26&lt;5,'Tabel 5 Dim Br'!D26&lt;0.5),"-",IFERROR('Tabel 5 Dim Br'!D26/'Tabel 5 Dim F'!D26*100,"-"))</f>
        <v>1.278942105263158</v>
      </c>
      <c r="E26" s="63">
        <f>IF(OR('Tabel 5 Dim F'!E26&lt;5,'Tabel 5 Dim Br'!E26&lt;0.5),"-",IFERROR('Tabel 5 Dim Br'!E26/'Tabel 5 Dim F'!E26*100,"-"))</f>
        <v>5.2621578947368421</v>
      </c>
      <c r="F26" s="63" t="str">
        <f>IF(OR('Tabel 5 Dim F'!F26&lt;5,'Tabel 5 Dim Br'!F26&lt;0.5),"-",IFERROR('Tabel 5 Dim Br'!F26/'Tabel 5 Dim F'!F26*100,"-"))</f>
        <v>-</v>
      </c>
      <c r="G26" s="63">
        <f>IF(OR('Tabel 5 Dim F'!G26&lt;5,'Tabel 5 Dim Br'!G26&lt;0.5),"-",IFERROR('Tabel 5 Dim Br'!G26/'Tabel 5 Dim F'!G26*100,"-"))</f>
        <v>5.5453801652892567</v>
      </c>
      <c r="H26" s="63">
        <f>IF(OR('Tabel 5 Dim F'!H26&lt;5,'Tabel 5 Dim Br'!H26&lt;0.5),"-",IFERROR('Tabel 5 Dim Br'!H26/'Tabel 5 Dim F'!H26*100,"-"))</f>
        <v>1.7118337531486147</v>
      </c>
      <c r="I26" s="63" t="str">
        <f>IF(OR('Tabel 5 Dim F'!I26&lt;5,'Tabel 5 Dim Br'!I26&lt;0.5),"-",IFERROR('Tabel 5 Dim Br'!I26/'Tabel 5 Dim F'!I26*100,"-"))</f>
        <v>-</v>
      </c>
    </row>
    <row r="27" spans="1:9" ht="15.75" customHeight="1" x14ac:dyDescent="0.2">
      <c r="A27" s="50" t="s">
        <v>41</v>
      </c>
      <c r="B27" s="62" t="str">
        <f>IF(OR('Tabel 5 Dim F'!B27&lt;5,'Tabel 5 Dim Br'!B27&lt;0.5),"-",IFERROR('Tabel 5 Dim Br'!B27/'Tabel 5 Dim F'!B27*100,"-"))</f>
        <v>-</v>
      </c>
      <c r="C27" s="62">
        <f>IF(OR('Tabel 5 Dim F'!C27&lt;5,'Tabel 5 Dim Br'!C27&lt;0.5),"-",IFERROR('Tabel 5 Dim Br'!C27/'Tabel 5 Dim F'!C27*100,"-"))</f>
        <v>16.208989898989902</v>
      </c>
      <c r="D27" s="62" t="str">
        <f>IF(OR('Tabel 5 Dim F'!D27&lt;5,'Tabel 5 Dim Br'!D27&lt;0.5),"-",IFERROR('Tabel 5 Dim Br'!D27/'Tabel 5 Dim F'!D27*100,"-"))</f>
        <v>-</v>
      </c>
      <c r="E27" s="62" t="str">
        <f>IF(OR('Tabel 5 Dim F'!E27&lt;5,'Tabel 5 Dim Br'!E27&lt;0.5),"-",IFERROR('Tabel 5 Dim Br'!E27/'Tabel 5 Dim F'!E27*100,"-"))</f>
        <v>-</v>
      </c>
      <c r="F27" s="62" t="str">
        <f>IF(OR('Tabel 5 Dim F'!F27&lt;5,'Tabel 5 Dim Br'!F27&lt;0.5),"-",IFERROR('Tabel 5 Dim Br'!F27/'Tabel 5 Dim F'!F27*100,"-"))</f>
        <v>-</v>
      </c>
      <c r="G27" s="62">
        <f>IF(OR('Tabel 5 Dim F'!G27&lt;5,'Tabel 5 Dim Br'!G27&lt;0.5),"-",IFERROR('Tabel 5 Dim Br'!G27/'Tabel 5 Dim F'!G27*100,"-"))</f>
        <v>1.2218210526315789</v>
      </c>
      <c r="H27" s="62" t="str">
        <f>IF(OR('Tabel 5 Dim F'!H27&lt;5,'Tabel 5 Dim Br'!H27&lt;0.5),"-",IFERROR('Tabel 5 Dim Br'!H27/'Tabel 5 Dim F'!H27*100,"-"))</f>
        <v>-</v>
      </c>
      <c r="I27" s="62" t="str">
        <f>IF(OR('Tabel 5 Dim F'!I27&lt;5,'Tabel 5 Dim Br'!I27&lt;0.5),"-",IFERROR('Tabel 5 Dim Br'!I27/'Tabel 5 Dim F'!I27*100,"-"))</f>
        <v>-</v>
      </c>
    </row>
    <row r="28" spans="1:9" ht="15.75" customHeight="1" x14ac:dyDescent="0.2">
      <c r="A28" s="52" t="s">
        <v>191</v>
      </c>
      <c r="B28" s="63">
        <f>IF(OR('Tabel 5 Dim F'!B28&lt;5,'Tabel 5 Dim Br'!B28&lt;0.5),"-",IFERROR('Tabel 5 Dim Br'!B28/'Tabel 5 Dim F'!B28*100,"-"))</f>
        <v>27.142529411764706</v>
      </c>
      <c r="C28" s="63">
        <f>IF(OR('Tabel 5 Dim F'!C28&lt;5,'Tabel 5 Dim Br'!C28&lt;0.5),"-",IFERROR('Tabel 5 Dim Br'!C28/'Tabel 5 Dim F'!C28*100,"-"))</f>
        <v>62.754780876494024</v>
      </c>
      <c r="D28" s="63">
        <f>IF(OR('Tabel 5 Dim F'!D28&lt;5,'Tabel 5 Dim Br'!D28&lt;0.5),"-",IFERROR('Tabel 5 Dim Br'!D28/'Tabel 5 Dim F'!D28*100,"-"))</f>
        <v>50.119509433962264</v>
      </c>
      <c r="E28" s="63">
        <f>IF(OR('Tabel 5 Dim F'!E28&lt;5,'Tabel 5 Dim Br'!E28&lt;0.5),"-",IFERROR('Tabel 5 Dim Br'!E28/'Tabel 5 Dim F'!E28*100,"-"))</f>
        <v>16.663499999999999</v>
      </c>
      <c r="F28" s="63">
        <f>IF(OR('Tabel 5 Dim F'!F28&lt;5,'Tabel 5 Dim Br'!F28&lt;0.5),"-",IFERROR('Tabel 5 Dim Br'!F28/'Tabel 5 Dim F'!F28*100,"-"))</f>
        <v>48.745266666666673</v>
      </c>
      <c r="G28" s="63">
        <f>IF(OR('Tabel 5 Dim F'!G28&lt;5,'Tabel 5 Dim Br'!G28&lt;0.5),"-",IFERROR('Tabel 5 Dim Br'!G28/'Tabel 5 Dim F'!G28*100,"-"))</f>
        <v>20.640926108374387</v>
      </c>
      <c r="H28" s="63">
        <f>IF(OR('Tabel 5 Dim F'!H28&lt;5,'Tabel 5 Dim Br'!H28&lt;0.5),"-",IFERROR('Tabel 5 Dim Br'!H28/'Tabel 5 Dim F'!H28*100,"-"))</f>
        <v>12.054224489795919</v>
      </c>
      <c r="I28" s="63">
        <f>IF(OR('Tabel 5 Dim F'!I28&lt;5,'Tabel 5 Dim Br'!I28&lt;0.5),"-",IFERROR('Tabel 5 Dim Br'!I28/'Tabel 5 Dim F'!I28*100,"-"))</f>
        <v>16.663499999999999</v>
      </c>
    </row>
    <row r="29" spans="1:9" ht="15.75" customHeight="1" x14ac:dyDescent="0.2">
      <c r="A29" s="50" t="s">
        <v>43</v>
      </c>
      <c r="B29" s="62" t="str">
        <f>IF(OR('Tabel 5 Dim F'!B29&lt;5,'Tabel 5 Dim Br'!B29&lt;0.5),"-",IFERROR('Tabel 5 Dim Br'!B29/'Tabel 5 Dim F'!B29*100,"-"))</f>
        <v>-</v>
      </c>
      <c r="C29" s="62">
        <f>IF(OR('Tabel 5 Dim F'!C29&lt;5,'Tabel 5 Dim Br'!C29&lt;0.5),"-",IFERROR('Tabel 5 Dim Br'!C29/'Tabel 5 Dim F'!C29*100,"-"))</f>
        <v>31.751500000000004</v>
      </c>
      <c r="D29" s="62" t="str">
        <f>IF(OR('Tabel 5 Dim F'!D29&lt;5,'Tabel 5 Dim Br'!D29&lt;0.5),"-",IFERROR('Tabel 5 Dim Br'!D29/'Tabel 5 Dim F'!D29*100,"-"))</f>
        <v>-</v>
      </c>
      <c r="E29" s="62" t="str">
        <f>IF(OR('Tabel 5 Dim F'!E29&lt;5,'Tabel 5 Dim Br'!E29&lt;0.5),"-",IFERROR('Tabel 5 Dim Br'!E29/'Tabel 5 Dim F'!E29*100,"-"))</f>
        <v>-</v>
      </c>
      <c r="F29" s="62" t="str">
        <f>IF(OR('Tabel 5 Dim F'!F29&lt;5,'Tabel 5 Dim Br'!F29&lt;0.5),"-",IFERROR('Tabel 5 Dim Br'!F29/'Tabel 5 Dim F'!F29*100,"-"))</f>
        <v>-</v>
      </c>
      <c r="G29" s="62" t="str">
        <f>IF(OR('Tabel 5 Dim F'!G29&lt;5,'Tabel 5 Dim Br'!G29&lt;0.5),"-",IFERROR('Tabel 5 Dim Br'!G29/'Tabel 5 Dim F'!G29*100,"-"))</f>
        <v>-</v>
      </c>
      <c r="H29" s="62" t="str">
        <f>IF(OR('Tabel 5 Dim F'!H29&lt;5,'Tabel 5 Dim Br'!H29&lt;0.5),"-",IFERROR('Tabel 5 Dim Br'!H29/'Tabel 5 Dim F'!H29*100,"-"))</f>
        <v>-</v>
      </c>
      <c r="I29" s="62" t="str">
        <f>IF(OR('Tabel 5 Dim F'!I29&lt;5,'Tabel 5 Dim Br'!I29&lt;0.5),"-",IFERROR('Tabel 5 Dim Br'!I29/'Tabel 5 Dim F'!I29*100,"-"))</f>
        <v>-</v>
      </c>
    </row>
    <row r="30" spans="1:9" ht="15.75" customHeight="1" x14ac:dyDescent="0.2">
      <c r="A30" s="52" t="s">
        <v>44</v>
      </c>
      <c r="B30" s="63">
        <f>IF(OR('Tabel 5 Dim F'!B30&lt;5,'Tabel 5 Dim Br'!B30&lt;0.5),"-",IFERROR('Tabel 5 Dim Br'!B30/'Tabel 5 Dim F'!B30*100,"-"))</f>
        <v>21.788444444444444</v>
      </c>
      <c r="C30" s="63">
        <f>IF(OR('Tabel 5 Dim F'!C30&lt;5,'Tabel 5 Dim Br'!C30&lt;0.5),"-",IFERROR('Tabel 5 Dim Br'!C30/'Tabel 5 Dim F'!C30*100,"-"))</f>
        <v>45.262124999999997</v>
      </c>
      <c r="D30" s="63">
        <f>IF(OR('Tabel 5 Dim F'!D30&lt;5,'Tabel 5 Dim Br'!D30&lt;0.5),"-",IFERROR('Tabel 5 Dim Br'!D30/'Tabel 5 Dim F'!D30*100,"-"))</f>
        <v>28.566071428571426</v>
      </c>
      <c r="E30" s="63" t="str">
        <f>IF(OR('Tabel 5 Dim F'!E30&lt;5,'Tabel 5 Dim Br'!E30&lt;0.5),"-",IFERROR('Tabel 5 Dim Br'!E30/'Tabel 5 Dim F'!E30*100,"-"))</f>
        <v>-</v>
      </c>
      <c r="F30" s="63">
        <f>IF(OR('Tabel 5 Dim F'!F30&lt;5,'Tabel 5 Dim Br'!F30&lt;0.5),"-",IFERROR('Tabel 5 Dim Br'!F30/'Tabel 5 Dim F'!F30*100,"-"))</f>
        <v>28.509393939393934</v>
      </c>
      <c r="G30" s="63">
        <f>IF(OR('Tabel 5 Dim F'!G30&lt;5,'Tabel 5 Dim Br'!G30&lt;0.5),"-",IFERROR('Tabel 5 Dim Br'!G30/'Tabel 5 Dim F'!G30*100,"-"))</f>
        <v>22.21811111111111</v>
      </c>
      <c r="H30" s="63">
        <f>IF(OR('Tabel 5 Dim F'!H30&lt;5,'Tabel 5 Dim Br'!H30&lt;0.5),"-",IFERROR('Tabel 5 Dim Br'!H30/'Tabel 5 Dim F'!H30*100,"-"))</f>
        <v>23.822578947368424</v>
      </c>
      <c r="I30" s="63" t="str">
        <f>IF(OR('Tabel 5 Dim F'!I30&lt;5,'Tabel 5 Dim Br'!I30&lt;0.5),"-",IFERROR('Tabel 5 Dim Br'!I30/'Tabel 5 Dim F'!I30*100,"-"))</f>
        <v>-</v>
      </c>
    </row>
    <row r="31" spans="1:9" ht="15.75" customHeight="1" x14ac:dyDescent="0.2">
      <c r="A31" s="50" t="s">
        <v>45</v>
      </c>
      <c r="B31" s="62" t="str">
        <f>IF(OR('Tabel 5 Dim F'!B31&lt;5,'Tabel 5 Dim Br'!B31&lt;0.5),"-",IFERROR('Tabel 5 Dim Br'!B31/'Tabel 5 Dim F'!B31*100,"-"))</f>
        <v>-</v>
      </c>
      <c r="C31" s="62">
        <f>IF(OR('Tabel 5 Dim F'!C31&lt;5,'Tabel 5 Dim Br'!C31&lt;0.5),"-",IFERROR('Tabel 5 Dim Br'!C31/'Tabel 5 Dim F'!C31*100,"-"))</f>
        <v>24.207875000000001</v>
      </c>
      <c r="D31" s="62" t="str">
        <f>IF(OR('Tabel 5 Dim F'!D31&lt;5,'Tabel 5 Dim Br'!D31&lt;0.5),"-",IFERROR('Tabel 5 Dim Br'!D31/'Tabel 5 Dim F'!D31*100,"-"))</f>
        <v>-</v>
      </c>
      <c r="E31" s="62" t="str">
        <f>IF(OR('Tabel 5 Dim F'!E31&lt;5,'Tabel 5 Dim Br'!E31&lt;0.5),"-",IFERROR('Tabel 5 Dim Br'!E31/'Tabel 5 Dim F'!E31*100,"-"))</f>
        <v>-</v>
      </c>
      <c r="F31" s="62" t="str">
        <f>IF(OR('Tabel 5 Dim F'!F31&lt;5,'Tabel 5 Dim Br'!F31&lt;0.5),"-",IFERROR('Tabel 5 Dim Br'!F31/'Tabel 5 Dim F'!F31*100,"-"))</f>
        <v>-</v>
      </c>
      <c r="G31" s="62" t="str">
        <f>IF(OR('Tabel 5 Dim F'!G31&lt;5,'Tabel 5 Dim Br'!G31&lt;0.5),"-",IFERROR('Tabel 5 Dim Br'!G31/'Tabel 5 Dim F'!G31*100,"-"))</f>
        <v>-</v>
      </c>
      <c r="H31" s="62" t="str">
        <f>IF(OR('Tabel 5 Dim F'!H31&lt;5,'Tabel 5 Dim Br'!H31&lt;0.5),"-",IFERROR('Tabel 5 Dim Br'!H31/'Tabel 5 Dim F'!H31*100,"-"))</f>
        <v>-</v>
      </c>
      <c r="I31" s="62" t="str">
        <f>IF(OR('Tabel 5 Dim F'!I31&lt;5,'Tabel 5 Dim Br'!I31&lt;0.5),"-",IFERROR('Tabel 5 Dim Br'!I31/'Tabel 5 Dim F'!I31*100,"-"))</f>
        <v>-</v>
      </c>
    </row>
    <row r="32" spans="1:9" ht="15.75" customHeight="1" x14ac:dyDescent="0.2">
      <c r="A32" s="52" t="s">
        <v>46</v>
      </c>
      <c r="B32" s="63">
        <f>IF(OR('Tabel 5 Dim F'!B32&lt;5,'Tabel 5 Dim Br'!B32&lt;0.5),"-",IFERROR('Tabel 5 Dim Br'!B32/'Tabel 5 Dim F'!B32*100,"-"))</f>
        <v>24.995374999999999</v>
      </c>
      <c r="C32" s="63">
        <f>IF(OR('Tabel 5 Dim F'!C32&lt;5,'Tabel 5 Dim Br'!C32&lt;0.5),"-",IFERROR('Tabel 5 Dim Br'!C32/'Tabel 5 Dim F'!C32*100,"-"))</f>
        <v>55.962750000000007</v>
      </c>
      <c r="D32" s="63">
        <f>IF(OR('Tabel 5 Dim F'!D32&lt;5,'Tabel 5 Dim Br'!D32&lt;0.5),"-",IFERROR('Tabel 5 Dim Br'!D32/'Tabel 5 Dim F'!D32*100,"-"))</f>
        <v>14.282999999999998</v>
      </c>
      <c r="E32" s="63">
        <f>IF(OR('Tabel 5 Dim F'!E32&lt;5,'Tabel 5 Dim Br'!E32&lt;0.5),"-",IFERROR('Tabel 5 Dim Br'!E32/'Tabel 5 Dim F'!E32*100,"-"))</f>
        <v>20.887714285714285</v>
      </c>
      <c r="F32" s="63" t="str">
        <f>IF(OR('Tabel 5 Dim F'!F32&lt;5,'Tabel 5 Dim Br'!F32&lt;0.5),"-",IFERROR('Tabel 5 Dim Br'!F32/'Tabel 5 Dim F'!F32*100,"-"))</f>
        <v>-</v>
      </c>
      <c r="G32" s="63">
        <f>IF(OR('Tabel 5 Dim F'!G32&lt;5,'Tabel 5 Dim Br'!G32&lt;0.5),"-",IFERROR('Tabel 5 Dim Br'!G32/'Tabel 5 Dim F'!G32*100,"-"))</f>
        <v>39.992600000000003</v>
      </c>
      <c r="H32" s="63">
        <f>IF(OR('Tabel 5 Dim F'!H32&lt;5,'Tabel 5 Dim Br'!H32&lt;0.5),"-",IFERROR('Tabel 5 Dim Br'!H32/'Tabel 5 Dim F'!H32*100,"-"))</f>
        <v>47.682875000000003</v>
      </c>
      <c r="I32" s="63">
        <f>IF(OR('Tabel 5 Dim F'!I32&lt;5,'Tabel 5 Dim Br'!I32&lt;0.5),"-",IFERROR('Tabel 5 Dim Br'!I32/'Tabel 5 Dim F'!I32*100,"-"))</f>
        <v>8.1706249999999994</v>
      </c>
    </row>
    <row r="33" spans="1:9" ht="15.75" customHeight="1" x14ac:dyDescent="0.2">
      <c r="A33" s="50" t="s">
        <v>47</v>
      </c>
      <c r="B33" s="62">
        <f>IF(OR('Tabel 5 Dim F'!B33&lt;5,'Tabel 5 Dim Br'!B33&lt;0.5),"-",IFERROR('Tabel 5 Dim Br'!B33/'Tabel 5 Dim F'!B33*100,"-"))</f>
        <v>35.677631067961165</v>
      </c>
      <c r="C33" s="62">
        <f>IF(OR('Tabel 5 Dim F'!C33&lt;5,'Tabel 5 Dim Br'!C33&lt;0.5),"-",IFERROR('Tabel 5 Dim Br'!C33/'Tabel 5 Dim F'!C33*100,"-"))</f>
        <v>58.16037647058824</v>
      </c>
      <c r="D33" s="62">
        <f>IF(OR('Tabel 5 Dim F'!D33&lt;5,'Tabel 5 Dim Br'!D33&lt;0.5),"-",IFERROR('Tabel 5 Dim Br'!D33/'Tabel 5 Dim F'!D33*100,"-"))</f>
        <v>29.758747967479675</v>
      </c>
      <c r="E33" s="62">
        <f>IF(OR('Tabel 5 Dim F'!E33&lt;5,'Tabel 5 Dim Br'!E33&lt;0.5),"-",IFERROR('Tabel 5 Dim Br'!E33/'Tabel 5 Dim F'!E33*100,"-"))</f>
        <v>33.497577777777778</v>
      </c>
      <c r="F33" s="62">
        <f>IF(OR('Tabel 5 Dim F'!F33&lt;5,'Tabel 5 Dim Br'!F33&lt;0.5),"-",IFERROR('Tabel 5 Dim Br'!F33/'Tabel 5 Dim F'!F33*100,"-"))</f>
        <v>14.079080291970806</v>
      </c>
      <c r="G33" s="62">
        <f>IF(OR('Tabel 5 Dim F'!G33&lt;5,'Tabel 5 Dim Br'!G33&lt;0.5),"-",IFERROR('Tabel 5 Dim Br'!G33/'Tabel 5 Dim F'!G33*100,"-"))</f>
        <v>13.934126623376624</v>
      </c>
      <c r="H33" s="62">
        <f>IF(OR('Tabel 5 Dim F'!H33&lt;5,'Tabel 5 Dim Br'!H33&lt;0.5),"-",IFERROR('Tabel 5 Dim Br'!H33/'Tabel 5 Dim F'!H33*100,"-"))</f>
        <v>8.2280300000000004</v>
      </c>
      <c r="I33" s="62">
        <f>IF(OR('Tabel 5 Dim F'!I33&lt;5,'Tabel 5 Dim Br'!I33&lt;0.5),"-",IFERROR('Tabel 5 Dim Br'!I33/'Tabel 5 Dim F'!I33*100,"-"))</f>
        <v>12.775938775510204</v>
      </c>
    </row>
    <row r="34" spans="1:9" ht="15.75" customHeight="1" x14ac:dyDescent="0.2">
      <c r="A34" s="52" t="s">
        <v>48</v>
      </c>
      <c r="B34" s="63">
        <f>IF(OR('Tabel 5 Dim F'!B34&lt;5,'Tabel 5 Dim Br'!B34&lt;0.5),"-",IFERROR('Tabel 5 Dim Br'!B34/'Tabel 5 Dim F'!B34*100,"-"))</f>
        <v>24.119589743589742</v>
      </c>
      <c r="C34" s="63">
        <f>IF(OR('Tabel 5 Dim F'!C34&lt;5,'Tabel 5 Dim Br'!C34&lt;0.5),"-",IFERROR('Tabel 5 Dim Br'!C34/'Tabel 5 Dim F'!C34*100,"-"))</f>
        <v>21.622117647058825</v>
      </c>
      <c r="D34" s="63">
        <f>IF(OR('Tabel 5 Dim F'!D34&lt;5,'Tabel 5 Dim Br'!D34&lt;0.5),"-",IFERROR('Tabel 5 Dim Br'!D34/'Tabel 5 Dim F'!D34*100,"-"))</f>
        <v>6.3726544502617806</v>
      </c>
      <c r="E34" s="63">
        <f>IF(OR('Tabel 5 Dim F'!E34&lt;5,'Tabel 5 Dim Br'!E34&lt;0.5),"-",IFERROR('Tabel 5 Dim Br'!E34/'Tabel 5 Dim F'!E34*100,"-"))</f>
        <v>10.503342857142856</v>
      </c>
      <c r="F34" s="63">
        <f>IF(OR('Tabel 5 Dim F'!F34&lt;5,'Tabel 5 Dim Br'!F34&lt;0.5),"-",IFERROR('Tabel 5 Dim Br'!F34/'Tabel 5 Dim F'!F34*100,"-"))</f>
        <v>7.6165048076923076</v>
      </c>
      <c r="G34" s="63">
        <f>IF(OR('Tabel 5 Dim F'!G34&lt;5,'Tabel 5 Dim Br'!G34&lt;0.5),"-",IFERROR('Tabel 5 Dim Br'!G34/'Tabel 5 Dim F'!G34*100,"-"))</f>
        <v>1.5757524752475247</v>
      </c>
      <c r="H34" s="63">
        <f>IF(OR('Tabel 5 Dim F'!H34&lt;5,'Tabel 5 Dim Br'!H34&lt;0.5),"-",IFERROR('Tabel 5 Dim Br'!H34/'Tabel 5 Dim F'!H34*100,"-"))</f>
        <v>7.6212279411764703</v>
      </c>
      <c r="I34" s="63">
        <f>IF(OR('Tabel 5 Dim F'!I34&lt;5,'Tabel 5 Dim Br'!I34&lt;0.5),"-",IFERROR('Tabel 5 Dim Br'!I34/'Tabel 5 Dim F'!I34*100,"-"))</f>
        <v>3.2252096774193548</v>
      </c>
    </row>
    <row r="35" spans="1:9" ht="15.75" customHeight="1" x14ac:dyDescent="0.2">
      <c r="A35" s="50" t="s">
        <v>49</v>
      </c>
      <c r="B35" s="62">
        <f>IF(OR('Tabel 5 Dim F'!B35&lt;5,'Tabel 5 Dim Br'!B35&lt;0.5),"-",IFERROR('Tabel 5 Dim Br'!B35/'Tabel 5 Dim F'!B35*100,"-"))</f>
        <v>26.099511627906974</v>
      </c>
      <c r="C35" s="62">
        <f>IF(OR('Tabel 5 Dim F'!C35&lt;5,'Tabel 5 Dim Br'!C35&lt;0.5),"-",IFERROR('Tabel 5 Dim Br'!C35/'Tabel 5 Dim F'!C35*100,"-"))</f>
        <v>23.930211538461538</v>
      </c>
      <c r="D35" s="62">
        <f>IF(OR('Tabel 5 Dim F'!D35&lt;5,'Tabel 5 Dim Br'!D35&lt;0.5),"-",IFERROR('Tabel 5 Dim Br'!D35/'Tabel 5 Dim F'!D35*100,"-"))</f>
        <v>5.306759259259259</v>
      </c>
      <c r="E35" s="62">
        <f>IF(OR('Tabel 5 Dim F'!E35&lt;5,'Tabel 5 Dim Br'!E35&lt;0.5),"-",IFERROR('Tabel 5 Dim Br'!E35/'Tabel 5 Dim F'!E35*100,"-"))</f>
        <v>7.4985999999999997</v>
      </c>
      <c r="F35" s="62">
        <f>IF(OR('Tabel 5 Dim F'!F35&lt;5,'Tabel 5 Dim Br'!F35&lt;0.5),"-",IFERROR('Tabel 5 Dim Br'!F35/'Tabel 5 Dim F'!F35*100,"-"))</f>
        <v>4.6984887218045115</v>
      </c>
      <c r="G35" s="62">
        <f>IF(OR('Tabel 5 Dim F'!G35&lt;5,'Tabel 5 Dim Br'!G35&lt;0.5),"-",IFERROR('Tabel 5 Dim Br'!G35/'Tabel 5 Dim F'!G35*100,"-"))</f>
        <v>4.4702708333333332</v>
      </c>
      <c r="H35" s="62">
        <f>IF(OR('Tabel 5 Dim F'!H35&lt;5,'Tabel 5 Dim Br'!H35&lt;0.5),"-",IFERROR('Tabel 5 Dim Br'!H35/'Tabel 5 Dim F'!H35*100,"-"))</f>
        <v>5.1536701030927832</v>
      </c>
      <c r="I35" s="62">
        <f>IF(OR('Tabel 5 Dim F'!I35&lt;5,'Tabel 5 Dim Br'!I35&lt;0.5),"-",IFERROR('Tabel 5 Dim Br'!I35/'Tabel 5 Dim F'!I35*100,"-"))</f>
        <v>3.1244062499999998</v>
      </c>
    </row>
    <row r="36" spans="1:9" ht="15.75" customHeight="1" x14ac:dyDescent="0.2">
      <c r="A36" s="52" t="s">
        <v>50</v>
      </c>
      <c r="B36" s="63">
        <f>IF(OR('Tabel 5 Dim F'!B36&lt;5,'Tabel 5 Dim Br'!B36&lt;0.5),"-",IFERROR('Tabel 5 Dim Br'!B36/'Tabel 5 Dim F'!B36*100,"-"))</f>
        <v>34.279254355400695</v>
      </c>
      <c r="C36" s="63">
        <f>IF(OR('Tabel 5 Dim F'!C36&lt;5,'Tabel 5 Dim Br'!C36&lt;0.5),"-",IFERROR('Tabel 5 Dim Br'!C36/'Tabel 5 Dim F'!C36*100,"-"))</f>
        <v>48.047556750298689</v>
      </c>
      <c r="D36" s="63">
        <f>IF(OR('Tabel 5 Dim F'!D36&lt;5,'Tabel 5 Dim Br'!D36&lt;0.5),"-",IFERROR('Tabel 5 Dim Br'!D36/'Tabel 5 Dim F'!D36*100,"-"))</f>
        <v>23.413157608695652</v>
      </c>
      <c r="E36" s="63">
        <f>IF(OR('Tabel 5 Dim F'!E36&lt;5,'Tabel 5 Dim Br'!E36&lt;0.5),"-",IFERROR('Tabel 5 Dim Br'!E36/'Tabel 5 Dim F'!E36*100,"-"))</f>
        <v>28.183624999999999</v>
      </c>
      <c r="F36" s="63">
        <f>IF(OR('Tabel 5 Dim F'!F36&lt;5,'Tabel 5 Dim Br'!F36&lt;0.5),"-",IFERROR('Tabel 5 Dim Br'!F36/'Tabel 5 Dim F'!F36*100,"-"))</f>
        <v>15.446808000000001</v>
      </c>
      <c r="G36" s="63">
        <f>IF(OR('Tabel 5 Dim F'!G36&lt;5,'Tabel 5 Dim Br'!G36&lt;0.5),"-",IFERROR('Tabel 5 Dim Br'!G36/'Tabel 5 Dim F'!G36*100,"-"))</f>
        <v>17.932823609226592</v>
      </c>
      <c r="H36" s="63">
        <f>IF(OR('Tabel 5 Dim F'!H36&lt;5,'Tabel 5 Dim Br'!H36&lt;0.5),"-",IFERROR('Tabel 5 Dim Br'!H36/'Tabel 5 Dim F'!H36*100,"-"))</f>
        <v>12.038832558139534</v>
      </c>
      <c r="I36" s="63">
        <f>IF(OR('Tabel 5 Dim F'!I36&lt;5,'Tabel 5 Dim Br'!I36&lt;0.5),"-",IFERROR('Tabel 5 Dim Br'!I36/'Tabel 5 Dim F'!I36*100,"-"))</f>
        <v>13.418178217821783</v>
      </c>
    </row>
    <row r="37" spans="1:9" ht="15.75" customHeight="1" x14ac:dyDescent="0.2">
      <c r="A37" s="50" t="s">
        <v>51</v>
      </c>
      <c r="B37" s="62">
        <f>IF(OR('Tabel 5 Dim F'!B37&lt;5,'Tabel 5 Dim Br'!B37&lt;0.5),"-",IFERROR('Tabel 5 Dim Br'!B37/'Tabel 5 Dim F'!B37*100,"-"))</f>
        <v>26.25339285714286</v>
      </c>
      <c r="C37" s="62">
        <f>IF(OR('Tabel 5 Dim F'!C37&lt;5,'Tabel 5 Dim Br'!C37&lt;0.5),"-",IFERROR('Tabel 5 Dim Br'!C37/'Tabel 5 Dim F'!C37*100,"-"))</f>
        <v>30.868402380952382</v>
      </c>
      <c r="D37" s="62">
        <f>IF(OR('Tabel 5 Dim F'!D37&lt;5,'Tabel 5 Dim Br'!D37&lt;0.5),"-",IFERROR('Tabel 5 Dim Br'!D37/'Tabel 5 Dim F'!D37*100,"-"))</f>
        <v>25.945503937007874</v>
      </c>
      <c r="E37" s="62">
        <f>IF(OR('Tabel 5 Dim F'!E37&lt;5,'Tabel 5 Dim Br'!E37&lt;0.5),"-",IFERROR('Tabel 5 Dim Br'!E37/'Tabel 5 Dim F'!E37*100,"-"))</f>
        <v>18.223524444444443</v>
      </c>
      <c r="F37" s="62">
        <f>IF(OR('Tabel 5 Dim F'!F37&lt;5,'Tabel 5 Dim Br'!F37&lt;0.5),"-",IFERROR('Tabel 5 Dim Br'!F37/'Tabel 5 Dim F'!F37*100,"-"))</f>
        <v>14.757570945945945</v>
      </c>
      <c r="G37" s="62">
        <f>IF(OR('Tabel 5 Dim F'!G37&lt;5,'Tabel 5 Dim Br'!G37&lt;0.5),"-",IFERROR('Tabel 5 Dim Br'!G37/'Tabel 5 Dim F'!G37*100,"-"))</f>
        <v>8.2233631245601675</v>
      </c>
      <c r="H37" s="62">
        <f>IF(OR('Tabel 5 Dim F'!H37&lt;5,'Tabel 5 Dim Br'!H37&lt;0.5),"-",IFERROR('Tabel 5 Dim Br'!H37/'Tabel 5 Dim F'!H37*100,"-"))</f>
        <v>11.392400921658986</v>
      </c>
      <c r="I37" s="62">
        <f>IF(OR('Tabel 5 Dim F'!I37&lt;5,'Tabel 5 Dim Br'!I37&lt;0.5),"-",IFERROR('Tabel 5 Dim Br'!I37/'Tabel 5 Dim F'!I37*100,"-"))</f>
        <v>6.7157244094488187</v>
      </c>
    </row>
    <row r="38" spans="1:9" ht="15.75" customHeight="1" x14ac:dyDescent="0.2">
      <c r="A38" s="52" t="s">
        <v>52</v>
      </c>
      <c r="B38" s="63">
        <f>IF(OR('Tabel 5 Dim F'!B38&lt;5,'Tabel 5 Dim Br'!B38&lt;0.5),"-",IFERROR('Tabel 5 Dim Br'!B38/'Tabel 5 Dim F'!B38*100,"-"))</f>
        <v>26.176566666666666</v>
      </c>
      <c r="C38" s="63">
        <f>IF(OR('Tabel 5 Dim F'!C38&lt;5,'Tabel 5 Dim Br'!C38&lt;0.5),"-",IFERROR('Tabel 5 Dim Br'!C38/'Tabel 5 Dim F'!C38*100,"-"))</f>
        <v>33.61736051502146</v>
      </c>
      <c r="D38" s="63">
        <f>IF(OR('Tabel 5 Dim F'!D38&lt;5,'Tabel 5 Dim Br'!D38&lt;0.5),"-",IFERROR('Tabel 5 Dim Br'!D38/'Tabel 5 Dim F'!D38*100,"-"))</f>
        <v>35.679804347826085</v>
      </c>
      <c r="E38" s="63">
        <f>IF(OR('Tabel 5 Dim F'!E38&lt;5,'Tabel 5 Dim Br'!E38&lt;0.5),"-",IFERROR('Tabel 5 Dim Br'!E38/'Tabel 5 Dim F'!E38*100,"-"))</f>
        <v>22.967352941176472</v>
      </c>
      <c r="F38" s="63">
        <f>IF(OR('Tabel 5 Dim F'!F38&lt;5,'Tabel 5 Dim Br'!F38&lt;0.5),"-",IFERROR('Tabel 5 Dim Br'!F38/'Tabel 5 Dim F'!F38*100,"-"))</f>
        <v>18.007807017543858</v>
      </c>
      <c r="G38" s="63">
        <f>IF(OR('Tabel 5 Dim F'!G38&lt;5,'Tabel 5 Dim Br'!G38&lt;0.5),"-",IFERROR('Tabel 5 Dim Br'!G38/'Tabel 5 Dim F'!G38*100,"-"))</f>
        <v>16.280796992481203</v>
      </c>
      <c r="H38" s="63">
        <f>IF(OR('Tabel 5 Dim F'!H38&lt;5,'Tabel 5 Dim Br'!H38&lt;0.5),"-",IFERROR('Tabel 5 Dim Br'!H38/'Tabel 5 Dim F'!H38*100,"-"))</f>
        <v>22.268432835820896</v>
      </c>
      <c r="I38" s="63">
        <f>IF(OR('Tabel 5 Dim F'!I38&lt;5,'Tabel 5 Dim Br'!I38&lt;0.5),"-",IFERROR('Tabel 5 Dim Br'!I38/'Tabel 5 Dim F'!I38*100,"-"))</f>
        <v>13.903583333333334</v>
      </c>
    </row>
    <row r="39" spans="1:9" ht="15.75" customHeight="1" x14ac:dyDescent="0.2">
      <c r="A39" s="50" t="s">
        <v>53</v>
      </c>
      <c r="B39" s="62">
        <f>IF(OR('Tabel 5 Dim F'!B39&lt;5,'Tabel 5 Dim Br'!B39&lt;0.5),"-",IFERROR('Tabel 5 Dim Br'!B39/'Tabel 5 Dim F'!B39*100,"-"))</f>
        <v>35.756788461538463</v>
      </c>
      <c r="C39" s="62">
        <f>IF(OR('Tabel 5 Dim F'!C39&lt;5,'Tabel 5 Dim Br'!C39&lt;0.5),"-",IFERROR('Tabel 5 Dim Br'!C39/'Tabel 5 Dim F'!C39*100,"-"))</f>
        <v>52.384882075471694</v>
      </c>
      <c r="D39" s="62">
        <f>IF(OR('Tabel 5 Dim F'!D39&lt;5,'Tabel 5 Dim Br'!D39&lt;0.5),"-",IFERROR('Tabel 5 Dim Br'!D39/'Tabel 5 Dim F'!D39*100,"-"))</f>
        <v>44.209225806451613</v>
      </c>
      <c r="E39" s="62">
        <f>IF(OR('Tabel 5 Dim F'!E39&lt;5,'Tabel 5 Dim Br'!E39&lt;0.5),"-",IFERROR('Tabel 5 Dim Br'!E39/'Tabel 5 Dim F'!E39*100,"-"))</f>
        <v>25.227382352941181</v>
      </c>
      <c r="F39" s="62">
        <f>IF(OR('Tabel 5 Dim F'!F39&lt;5,'Tabel 5 Dim Br'!F39&lt;0.5),"-",IFERROR('Tabel 5 Dim Br'!F39/'Tabel 5 Dim F'!F39*100,"-"))</f>
        <v>28.21794545454545</v>
      </c>
      <c r="G39" s="62">
        <f>IF(OR('Tabel 5 Dim F'!G39&lt;5,'Tabel 5 Dim Br'!G39&lt;0.5),"-",IFERROR('Tabel 5 Dim Br'!G39/'Tabel 5 Dim F'!G39*100,"-"))</f>
        <v>23.859982352941177</v>
      </c>
      <c r="H39" s="62">
        <f>IF(OR('Tabel 5 Dim F'!H39&lt;5,'Tabel 5 Dim Br'!H39&lt;0.5),"-",IFERROR('Tabel 5 Dim Br'!H39/'Tabel 5 Dim F'!H39*100,"-"))</f>
        <v>37.998000000000005</v>
      </c>
      <c r="I39" s="62">
        <f>IF(OR('Tabel 5 Dim F'!I39&lt;5,'Tabel 5 Dim Br'!I39&lt;0.5),"-",IFERROR('Tabel 5 Dim Br'!I39/'Tabel 5 Dim F'!I39*100,"-"))</f>
        <v>8.8455892857142846</v>
      </c>
    </row>
    <row r="40" spans="1:9" ht="15.75" customHeight="1" x14ac:dyDescent="0.2">
      <c r="A40" s="52" t="s">
        <v>54</v>
      </c>
      <c r="B40" s="63">
        <f>IF(OR('Tabel 5 Dim F'!B40&lt;5,'Tabel 5 Dim Br'!B40&lt;0.5),"-",IFERROR('Tabel 5 Dim Br'!B40/'Tabel 5 Dim F'!B40*100,"-"))</f>
        <v>25.650553191489362</v>
      </c>
      <c r="C40" s="63">
        <f>IF(OR('Tabel 5 Dim F'!C40&lt;5,'Tabel 5 Dim Br'!C40&lt;0.5),"-",IFERROR('Tabel 5 Dim Br'!C40/'Tabel 5 Dim F'!C40*100,"-"))</f>
        <v>47.439525773195882</v>
      </c>
      <c r="D40" s="63">
        <f>IF(OR('Tabel 5 Dim F'!D40&lt;5,'Tabel 5 Dim Br'!D40&lt;0.5),"-",IFERROR('Tabel 5 Dim Br'!D40/'Tabel 5 Dim F'!D40*100,"-"))</f>
        <v>30.927127272727272</v>
      </c>
      <c r="E40" s="63">
        <f>IF(OR('Tabel 5 Dim F'!E40&lt;5,'Tabel 5 Dim Br'!E40&lt;0.5),"-",IFERROR('Tabel 5 Dim Br'!E40/'Tabel 5 Dim F'!E40*100,"-"))</f>
        <v>28.60925641025641</v>
      </c>
      <c r="F40" s="63">
        <f>IF(OR('Tabel 5 Dim F'!F40&lt;5,'Tabel 5 Dim Br'!F40&lt;0.5),"-",IFERROR('Tabel 5 Dim Br'!F40/'Tabel 5 Dim F'!F40*100,"-"))</f>
        <v>18.941759999999999</v>
      </c>
      <c r="G40" s="63">
        <f>IF(OR('Tabel 5 Dim F'!G40&lt;5,'Tabel 5 Dim Br'!G40&lt;0.5),"-",IFERROR('Tabel 5 Dim Br'!G40/'Tabel 5 Dim F'!G40*100,"-"))</f>
        <v>15.613916666666666</v>
      </c>
      <c r="H40" s="63">
        <f>IF(OR('Tabel 5 Dim F'!H40&lt;5,'Tabel 5 Dim Br'!H40&lt;0.5),"-",IFERROR('Tabel 5 Dim Br'!H40/'Tabel 5 Dim F'!H40*100,"-"))</f>
        <v>18.0182</v>
      </c>
      <c r="I40" s="63">
        <f>IF(OR('Tabel 5 Dim F'!I40&lt;5,'Tabel 5 Dim Br'!I40&lt;0.5),"-",IFERROR('Tabel 5 Dim Br'!I40/'Tabel 5 Dim F'!I40*100,"-"))</f>
        <v>18.0182</v>
      </c>
    </row>
    <row r="41" spans="1:9" ht="15.75" customHeight="1" x14ac:dyDescent="0.2">
      <c r="A41" s="50" t="s">
        <v>55</v>
      </c>
      <c r="B41" s="62">
        <f>IF(OR('Tabel 5 Dim F'!B41&lt;5,'Tabel 5 Dim Br'!B41&lt;0.5),"-",IFERROR('Tabel 5 Dim Br'!B41/'Tabel 5 Dim F'!B41*100,"-"))</f>
        <v>22.087639344262293</v>
      </c>
      <c r="C41" s="62">
        <f>IF(OR('Tabel 5 Dim F'!C41&lt;5,'Tabel 5 Dim Br'!C41&lt;0.5),"-",IFERROR('Tabel 5 Dim Br'!C41/'Tabel 5 Dim F'!C41*100,"-"))</f>
        <v>40.489812849162007</v>
      </c>
      <c r="D41" s="62">
        <f>IF(OR('Tabel 5 Dim F'!D41&lt;5,'Tabel 5 Dim Br'!D41&lt;0.5),"-",IFERROR('Tabel 5 Dim Br'!D41/'Tabel 5 Dim F'!D41*100,"-"))</f>
        <v>34.078149999999994</v>
      </c>
      <c r="E41" s="62">
        <f>IF(OR('Tabel 5 Dim F'!E41&lt;5,'Tabel 5 Dim Br'!E41&lt;0.5),"-",IFERROR('Tabel 5 Dim Br'!E41/'Tabel 5 Dim F'!E41*100,"-"))</f>
        <v>29.20092857142857</v>
      </c>
      <c r="F41" s="62">
        <f>IF(OR('Tabel 5 Dim F'!F41&lt;5,'Tabel 5 Dim Br'!F41&lt;0.5),"-",IFERROR('Tabel 5 Dim Br'!F41/'Tabel 5 Dim F'!F41*100,"-"))</f>
        <v>16.892789473684211</v>
      </c>
      <c r="G41" s="62">
        <f>IF(OR('Tabel 5 Dim F'!G41&lt;5,'Tabel 5 Dim Br'!G41&lt;0.5),"-",IFERROR('Tabel 5 Dim Br'!G41/'Tabel 5 Dim F'!G41*100,"-"))</f>
        <v>12.554751612903225</v>
      </c>
      <c r="H41" s="62">
        <f>IF(OR('Tabel 5 Dim F'!H41&lt;5,'Tabel 5 Dim Br'!H41&lt;0.5),"-",IFERROR('Tabel 5 Dim Br'!H41/'Tabel 5 Dim F'!H41*100,"-"))</f>
        <v>13.681150000000001</v>
      </c>
      <c r="I41" s="62">
        <f>IF(OR('Tabel 5 Dim F'!I41&lt;5,'Tabel 5 Dim Br'!I41&lt;0.5),"-",IFERROR('Tabel 5 Dim Br'!I41/'Tabel 5 Dim F'!I41*100,"-"))</f>
        <v>12.887777777777776</v>
      </c>
    </row>
    <row r="42" spans="1:9" ht="15.75" customHeight="1" x14ac:dyDescent="0.2">
      <c r="A42" s="52" t="s">
        <v>56</v>
      </c>
      <c r="B42" s="63">
        <f>IF(OR('Tabel 5 Dim F'!B42&lt;5,'Tabel 5 Dim Br'!B42&lt;0.5),"-",IFERROR('Tabel 5 Dim Br'!B42/'Tabel 5 Dim F'!B42*100,"-"))</f>
        <v>22.243481481481485</v>
      </c>
      <c r="C42" s="63">
        <f>IF(OR('Tabel 5 Dim F'!C42&lt;5,'Tabel 5 Dim Br'!C42&lt;0.5),"-",IFERROR('Tabel 5 Dim Br'!C42/'Tabel 5 Dim F'!C42*100,"-"))</f>
        <v>35.198244444444441</v>
      </c>
      <c r="D42" s="63" t="str">
        <f>IF(OR('Tabel 5 Dim F'!D42&lt;5,'Tabel 5 Dim Br'!D42&lt;0.5),"-",IFERROR('Tabel 5 Dim Br'!D42/'Tabel 5 Dim F'!D42*100,"-"))</f>
        <v>-</v>
      </c>
      <c r="E42" s="63" t="str">
        <f>IF(OR('Tabel 5 Dim F'!E42&lt;5,'Tabel 5 Dim Br'!E42&lt;0.5),"-",IFERROR('Tabel 5 Dim Br'!E42/'Tabel 5 Dim F'!E42*100,"-"))</f>
        <v>-</v>
      </c>
      <c r="F42" s="63">
        <f>IF(OR('Tabel 5 Dim F'!F42&lt;5,'Tabel 5 Dim Br'!F42&lt;0.5),"-",IFERROR('Tabel 5 Dim Br'!F42/'Tabel 5 Dim F'!F42*100,"-"))</f>
        <v>21.502499999999998</v>
      </c>
      <c r="G42" s="63">
        <f>IF(OR('Tabel 5 Dim F'!G42&lt;5,'Tabel 5 Dim Br'!G42&lt;0.5),"-",IFERROR('Tabel 5 Dim Br'!G42/'Tabel 5 Dim F'!G42*100,"-"))</f>
        <v>22.093636363636364</v>
      </c>
      <c r="H42" s="63">
        <f>IF(OR('Tabel 5 Dim F'!H42&lt;5,'Tabel 5 Dim Br'!H42&lt;0.5),"-",IFERROR('Tabel 5 Dim Br'!H42/'Tabel 5 Dim F'!H42*100,"-"))</f>
        <v>14.282999999999998</v>
      </c>
      <c r="I42" s="63" t="str">
        <f>IF(OR('Tabel 5 Dim F'!I42&lt;5,'Tabel 5 Dim Br'!I42&lt;0.5),"-",IFERROR('Tabel 5 Dim Br'!I42/'Tabel 5 Dim F'!I42*100,"-"))</f>
        <v>-</v>
      </c>
    </row>
    <row r="43" spans="1:9" ht="15.75" customHeight="1" x14ac:dyDescent="0.2">
      <c r="A43" s="50" t="s">
        <v>57</v>
      </c>
      <c r="B43" s="62">
        <f>IF(OR('Tabel 5 Dim F'!B43&lt;5,'Tabel 5 Dim Br'!B43&lt;0.5),"-",IFERROR('Tabel 5 Dim Br'!B43/'Tabel 5 Dim F'!B43*100,"-"))</f>
        <v>19.809260663507107</v>
      </c>
      <c r="C43" s="62">
        <f>IF(OR('Tabel 5 Dim F'!C43&lt;5,'Tabel 5 Dim Br'!C43&lt;0.5),"-",IFERROR('Tabel 5 Dim Br'!C43/'Tabel 5 Dim F'!C43*100,"-"))</f>
        <v>33.987830564784055</v>
      </c>
      <c r="D43" s="62">
        <f>IF(OR('Tabel 5 Dim F'!D43&lt;5,'Tabel 5 Dim Br'!D43&lt;0.5),"-",IFERROR('Tabel 5 Dim Br'!D43/'Tabel 5 Dim F'!D43*100,"-"))</f>
        <v>32.655415841584158</v>
      </c>
      <c r="E43" s="62">
        <f>IF(OR('Tabel 5 Dim F'!E43&lt;5,'Tabel 5 Dim Br'!E43&lt;0.5),"-",IFERROR('Tabel 5 Dim Br'!E43/'Tabel 5 Dim F'!E43*100,"-"))</f>
        <v>34.894666666666666</v>
      </c>
      <c r="F43" s="62">
        <f>IF(OR('Tabel 5 Dim F'!F43&lt;5,'Tabel 5 Dim Br'!F43&lt;0.5),"-",IFERROR('Tabel 5 Dim Br'!F43/'Tabel 5 Dim F'!F43*100,"-"))</f>
        <v>25.422202898550722</v>
      </c>
      <c r="G43" s="62">
        <f>IF(OR('Tabel 5 Dim F'!G43&lt;5,'Tabel 5 Dim Br'!G43&lt;0.5),"-",IFERROR('Tabel 5 Dim Br'!G43/'Tabel 5 Dim F'!G43*100,"-"))</f>
        <v>15.646301587301586</v>
      </c>
      <c r="H43" s="62">
        <f>IF(OR('Tabel 5 Dim F'!H43&lt;5,'Tabel 5 Dim Br'!H43&lt;0.5),"-",IFERROR('Tabel 5 Dim Br'!H43/'Tabel 5 Dim F'!H43*100,"-"))</f>
        <v>15.594701492537313</v>
      </c>
      <c r="I43" s="62">
        <f>IF(OR('Tabel 5 Dim F'!I43&lt;5,'Tabel 5 Dim Br'!I43&lt;0.5),"-",IFERROR('Tabel 5 Dim Br'!I43/'Tabel 5 Dim F'!I43*100,"-"))</f>
        <v>22.71753846153846</v>
      </c>
    </row>
    <row r="44" spans="1:9" ht="15.75" customHeight="1" x14ac:dyDescent="0.2">
      <c r="A44" s="52" t="s">
        <v>58</v>
      </c>
      <c r="B44" s="63">
        <f>IF(OR('Tabel 5 Dim F'!B44&lt;5,'Tabel 5 Dim Br'!B44&lt;0.5),"-",IFERROR('Tabel 5 Dim Br'!B44/'Tabel 5 Dim F'!B44*100,"-"))</f>
        <v>22.041728395061728</v>
      </c>
      <c r="C44" s="63">
        <f>IF(OR('Tabel 5 Dim F'!C44&lt;5,'Tabel 5 Dim Br'!C44&lt;0.5),"-",IFERROR('Tabel 5 Dim Br'!C44/'Tabel 5 Dim F'!C44*100,"-"))</f>
        <v>37.640356097560975</v>
      </c>
      <c r="D44" s="63">
        <f>IF(OR('Tabel 5 Dim F'!D44&lt;5,'Tabel 5 Dim Br'!D44&lt;0.5),"-",IFERROR('Tabel 5 Dim Br'!D44/'Tabel 5 Dim F'!D44*100,"-"))</f>
        <v>18.116237288135594</v>
      </c>
      <c r="E44" s="63" t="str">
        <f>IF(OR('Tabel 5 Dim F'!E44&lt;5,'Tabel 5 Dim Br'!E44&lt;0.5),"-",IFERROR('Tabel 5 Dim Br'!E44/'Tabel 5 Dim F'!E44*100,"-"))</f>
        <v>-</v>
      </c>
      <c r="F44" s="63">
        <f>IF(OR('Tabel 5 Dim F'!F44&lt;5,'Tabel 5 Dim Br'!F44&lt;0.5),"-",IFERROR('Tabel 5 Dim Br'!F44/'Tabel 5 Dim F'!F44*100,"-"))</f>
        <v>10.649166666666666</v>
      </c>
      <c r="G44" s="63">
        <f>IF(OR('Tabel 5 Dim F'!G44&lt;5,'Tabel 5 Dim Br'!G44&lt;0.5),"-",IFERROR('Tabel 5 Dim Br'!G44/'Tabel 5 Dim F'!G44*100,"-"))</f>
        <v>18.445911504424778</v>
      </c>
      <c r="H44" s="63">
        <f>IF(OR('Tabel 5 Dim F'!H44&lt;5,'Tabel 5 Dim Br'!H44&lt;0.5),"-",IFERROR('Tabel 5 Dim Br'!H44/'Tabel 5 Dim F'!H44*100,"-"))</f>
        <v>13.309092307692309</v>
      </c>
      <c r="I44" s="63">
        <f>IF(OR('Tabel 5 Dim F'!I44&lt;5,'Tabel 5 Dim Br'!I44&lt;0.5),"-",IFERROR('Tabel 5 Dim Br'!I44/'Tabel 5 Dim F'!I44*100,"-"))</f>
        <v>11.109</v>
      </c>
    </row>
    <row r="45" spans="1:9" ht="15.75" customHeight="1" x14ac:dyDescent="0.2">
      <c r="A45" s="50" t="s">
        <v>59</v>
      </c>
      <c r="B45" s="62">
        <f>IF(OR('Tabel 5 Dim F'!B45&lt;5,'Tabel 5 Dim Br'!B45&lt;0.5),"-",IFERROR('Tabel 5 Dim Br'!B45/'Tabel 5 Dim F'!B45*100,"-"))</f>
        <v>16.362919708029196</v>
      </c>
      <c r="C45" s="62">
        <f>IF(OR('Tabel 5 Dim F'!C45&lt;5,'Tabel 5 Dim Br'!C45&lt;0.5),"-",IFERROR('Tabel 5 Dim Br'!C45/'Tabel 5 Dim F'!C45*100,"-"))</f>
        <v>37.70012050359712</v>
      </c>
      <c r="D45" s="62">
        <f>IF(OR('Tabel 5 Dim F'!D45&lt;5,'Tabel 5 Dim Br'!D45&lt;0.5),"-",IFERROR('Tabel 5 Dim Br'!D45/'Tabel 5 Dim F'!D45*100,"-"))</f>
        <v>14.372675496688741</v>
      </c>
      <c r="E45" s="62">
        <f>IF(OR('Tabel 5 Dim F'!E45&lt;5,'Tabel 5 Dim Br'!E45&lt;0.5),"-",IFERROR('Tabel 5 Dim Br'!E45/'Tabel 5 Dim F'!E45*100,"-"))</f>
        <v>3.7083625730994156</v>
      </c>
      <c r="F45" s="62">
        <f>IF(OR('Tabel 5 Dim F'!F45&lt;5,'Tabel 5 Dim Br'!F45&lt;0.5),"-",IFERROR('Tabel 5 Dim Br'!F45/'Tabel 5 Dim F'!F45*100,"-"))</f>
        <v>9.9347704918032793</v>
      </c>
      <c r="G45" s="62">
        <f>IF(OR('Tabel 5 Dim F'!G45&lt;5,'Tabel 5 Dim Br'!G45&lt;0.5),"-",IFERROR('Tabel 5 Dim Br'!G45/'Tabel 5 Dim F'!G45*100,"-"))</f>
        <v>16.049728915662651</v>
      </c>
      <c r="H45" s="62">
        <f>IF(OR('Tabel 5 Dim F'!H45&lt;5,'Tabel 5 Dim Br'!H45&lt;0.5),"-",IFERROR('Tabel 5 Dim Br'!H45/'Tabel 5 Dim F'!H45*100,"-"))</f>
        <v>9.5416678966789661</v>
      </c>
      <c r="I45" s="62">
        <f>IF(OR('Tabel 5 Dim F'!I45&lt;5,'Tabel 5 Dim Br'!I45&lt;0.5),"-",IFERROR('Tabel 5 Dim Br'!I45/'Tabel 5 Dim F'!I45*100,"-"))</f>
        <v>6.8487933333333331</v>
      </c>
    </row>
    <row r="46" spans="1:9" ht="15.75" customHeight="1" x14ac:dyDescent="0.2">
      <c r="A46" s="59"/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2">
      <c r="A47" s="53" t="s">
        <v>20</v>
      </c>
      <c r="B47" s="114">
        <f>IF(OR('Tabel 5 Dim F'!B47&lt;5,'Tabel 5 Dim Br'!B47&lt;0.5),"-",IFERROR('Tabel 5 Dim Br'!B47/'Tabel 5 Dim F'!B47*100,"-"))</f>
        <v>28.875678926174501</v>
      </c>
      <c r="C47" s="114">
        <f>IF(OR('Tabel 5 Dim F'!C47&lt;5,'Tabel 5 Dim Br'!C47&lt;0.5),"-",IFERROR('Tabel 5 Dim Br'!C47/'Tabel 5 Dim F'!C47*100,"-"))</f>
        <v>41.720209180764115</v>
      </c>
      <c r="D47" s="114">
        <f>IF(OR('Tabel 5 Dim F'!D47&lt;5,'Tabel 5 Dim Br'!D47&lt;0.5),"-",IFERROR('Tabel 5 Dim Br'!D47/'Tabel 5 Dim F'!D47*100,"-"))</f>
        <v>21.928812428604068</v>
      </c>
      <c r="E47" s="114">
        <f>IF(OR('Tabel 5 Dim F'!E47&lt;5,'Tabel 5 Dim Br'!E47&lt;0.5),"-",IFERROR('Tabel 5 Dim Br'!E47/'Tabel 5 Dim F'!E47*100,"-"))</f>
        <v>24.253369911504429</v>
      </c>
      <c r="F47" s="114">
        <f>IF(OR('Tabel 5 Dim F'!F47&lt;5,'Tabel 5 Dim Br'!F47&lt;0.5),"-",IFERROR('Tabel 5 Dim Br'!F47/'Tabel 5 Dim F'!F47*100,"-"))</f>
        <v>18.03087224334601</v>
      </c>
      <c r="G47" s="114">
        <f>IF(OR('Tabel 5 Dim F'!G47&lt;5,'Tabel 5 Dim Br'!G47&lt;0.5),"-",IFERROR('Tabel 5 Dim Br'!G47/'Tabel 5 Dim F'!G47*100,"-"))</f>
        <v>13.989935848607473</v>
      </c>
      <c r="H47" s="114">
        <f>IF(OR('Tabel 5 Dim F'!H47&lt;5,'Tabel 5 Dim Br'!H47&lt;0.5),"-",IFERROR('Tabel 5 Dim Br'!H47/'Tabel 5 Dim F'!H47*100,"-"))</f>
        <v>10.683468965517241</v>
      </c>
      <c r="I47" s="114">
        <f>IF(OR('Tabel 5 Dim F'!I47&lt;5,'Tabel 5 Dim Br'!I47&lt;0.5),"-",IFERROR('Tabel 5 Dim Br'!I47/'Tabel 5 Dim F'!I47*100,"-"))</f>
        <v>13.76585397727273</v>
      </c>
    </row>
    <row r="48" spans="1:9" ht="15.75" customHeight="1" x14ac:dyDescent="0.2">
      <c r="A48" s="44"/>
      <c r="B48" s="105"/>
      <c r="C48" s="105"/>
      <c r="D48" s="105"/>
      <c r="E48" s="105"/>
      <c r="F48" s="105"/>
      <c r="G48" s="105"/>
      <c r="H48" s="105"/>
      <c r="I48" s="105"/>
    </row>
    <row r="49" spans="1:9" ht="15.75" customHeight="1" x14ac:dyDescent="0.2">
      <c r="A49" s="35" t="s">
        <v>60</v>
      </c>
      <c r="B49" s="62">
        <f>IF(OR('Tabel 5 Dim F'!B49&lt;5,'Tabel 5 Dim Br'!B49&lt;0.5),"-",IFERROR('Tabel 5 Dim Br'!B49/'Tabel 5 Dim F'!B49*100,"-"))</f>
        <v>38.741503448275864</v>
      </c>
      <c r="C49" s="62">
        <f>IF(OR('Tabel 5 Dim F'!C49&lt;5,'Tabel 5 Dim Br'!C49&lt;0.5),"-",IFERROR('Tabel 5 Dim Br'!C49/'Tabel 5 Dim F'!C49*100,"-"))</f>
        <v>42.197270896273913</v>
      </c>
      <c r="D49" s="62">
        <f>IF(OR('Tabel 5 Dim F'!D49&lt;5,'Tabel 5 Dim Br'!D49&lt;0.5),"-",IFERROR('Tabel 5 Dim Br'!D49/'Tabel 5 Dim F'!D49*100,"-"))</f>
        <v>16.822766169154228</v>
      </c>
      <c r="E49" s="62">
        <f>IF(OR('Tabel 5 Dim F'!E49&lt;5,'Tabel 5 Dim Br'!E49&lt;0.5),"-",IFERROR('Tabel 5 Dim Br'!E49/'Tabel 5 Dim F'!E49*100,"-"))</f>
        <v>21.253855263157899</v>
      </c>
      <c r="F49" s="62">
        <f>IF(OR('Tabel 5 Dim F'!F49&lt;5,'Tabel 5 Dim Br'!F49&lt;0.5),"-",IFERROR('Tabel 5 Dim Br'!F49/'Tabel 5 Dim F'!F49*100,"-"))</f>
        <v>9.5016385542168678</v>
      </c>
      <c r="G49" s="62">
        <f>IF(OR('Tabel 5 Dim F'!G49&lt;5,'Tabel 5 Dim Br'!G49&lt;0.5),"-",IFERROR('Tabel 5 Dim Br'!G49/'Tabel 5 Dim F'!G49*100,"-"))</f>
        <v>8.8111255868544589</v>
      </c>
      <c r="H49" s="62">
        <f>IF(OR('Tabel 5 Dim F'!H49&lt;5,'Tabel 5 Dim Br'!H49&lt;0.5),"-",IFERROR('Tabel 5 Dim Br'!H49/'Tabel 5 Dim F'!H49*100,"-"))</f>
        <v>4.7316875000000005</v>
      </c>
      <c r="I49" s="62">
        <f>IF(OR('Tabel 5 Dim F'!I49&lt;5,'Tabel 5 Dim Br'!I49&lt;0.5),"-",IFERROR('Tabel 5 Dim Br'!I49/'Tabel 5 Dim F'!I49*100,"-"))</f>
        <v>8.2579700000000003</v>
      </c>
    </row>
    <row r="50" spans="1:9" ht="15.75" customHeight="1" x14ac:dyDescent="0.2">
      <c r="A50" s="38" t="s">
        <v>61</v>
      </c>
      <c r="B50" s="63">
        <f>IF(OR('Tabel 5 Dim F'!B50&lt;5,'Tabel 5 Dim Br'!B50&lt;0.5),"-",IFERROR('Tabel 5 Dim Br'!B50/'Tabel 5 Dim F'!B50*100,"-"))</f>
        <v>27.78141714947856</v>
      </c>
      <c r="C50" s="63">
        <f>IF(OR('Tabel 5 Dim F'!C50&lt;5,'Tabel 5 Dim Br'!C50&lt;0.5),"-",IFERROR('Tabel 5 Dim Br'!C50/'Tabel 5 Dim F'!C50*100,"-"))</f>
        <v>55.734480841878032</v>
      </c>
      <c r="D50" s="63">
        <f>IF(OR('Tabel 5 Dim F'!D50&lt;5,'Tabel 5 Dim Br'!D50&lt;0.5),"-",IFERROR('Tabel 5 Dim Br'!D50/'Tabel 5 Dim F'!D50*100,"-"))</f>
        <v>36.420853073463263</v>
      </c>
      <c r="E50" s="63">
        <f>IF(OR('Tabel 5 Dim F'!E50&lt;5,'Tabel 5 Dim Br'!E50&lt;0.5),"-",IFERROR('Tabel 5 Dim Br'!E50/'Tabel 5 Dim F'!E50*100,"-"))</f>
        <v>36.681783333333335</v>
      </c>
      <c r="F50" s="63">
        <f>IF(OR('Tabel 5 Dim F'!F50&lt;5,'Tabel 5 Dim Br'!F50&lt;0.5),"-",IFERROR('Tabel 5 Dim Br'!F50/'Tabel 5 Dim F'!F50*100,"-"))</f>
        <v>28.624272030651344</v>
      </c>
      <c r="G50" s="63">
        <f>IF(OR('Tabel 5 Dim F'!G50&lt;5,'Tabel 5 Dim Br'!G50&lt;0.5),"-",IFERROR('Tabel 5 Dim Br'!G50/'Tabel 5 Dim F'!G50*100,"-"))</f>
        <v>22.795458131487891</v>
      </c>
      <c r="H50" s="63">
        <f>IF(OR('Tabel 5 Dim F'!H50&lt;5,'Tabel 5 Dim Br'!H50&lt;0.5),"-",IFERROR('Tabel 5 Dim Br'!H50/'Tabel 5 Dim F'!H50*100,"-"))</f>
        <v>22.803520408163262</v>
      </c>
      <c r="I50" s="63">
        <f>IF(OR('Tabel 5 Dim F'!I50&lt;5,'Tabel 5 Dim Br'!I50&lt;0.5),"-",IFERROR('Tabel 5 Dim Br'!I50/'Tabel 5 Dim F'!I50*100,"-"))</f>
        <v>20.768369294605808</v>
      </c>
    </row>
    <row r="51" spans="1:9" ht="15.75" customHeight="1" x14ac:dyDescent="0.2">
      <c r="A51" s="35" t="s">
        <v>62</v>
      </c>
      <c r="B51" s="62">
        <f>IF(OR('Tabel 5 Dim F'!B51&lt;5,'Tabel 5 Dim Br'!B51&lt;0.5),"-",IFERROR('Tabel 5 Dim Br'!B51/'Tabel 5 Dim F'!B51*100,"-"))</f>
        <v>28.697646634615388</v>
      </c>
      <c r="C51" s="62">
        <f>IF(OR('Tabel 5 Dim F'!C51&lt;5,'Tabel 5 Dim Br'!C51&lt;0.5),"-",IFERROR('Tabel 5 Dim Br'!C51/'Tabel 5 Dim F'!C51*100,"-"))</f>
        <v>33.512861239860953</v>
      </c>
      <c r="D51" s="62">
        <f>IF(OR('Tabel 5 Dim F'!D51&lt;5,'Tabel 5 Dim Br'!D51&lt;0.5),"-",IFERROR('Tabel 5 Dim Br'!D51/'Tabel 5 Dim F'!D51*100,"-"))</f>
        <v>20.018804540967423</v>
      </c>
      <c r="E51" s="62">
        <f>IF(OR('Tabel 5 Dim F'!E51&lt;5,'Tabel 5 Dim Br'!E51&lt;0.5),"-",IFERROR('Tabel 5 Dim Br'!E51/'Tabel 5 Dim F'!E51*100,"-"))</f>
        <v>19.323300403225808</v>
      </c>
      <c r="F51" s="62">
        <f>IF(OR('Tabel 5 Dim F'!F51&lt;5,'Tabel 5 Dim Br'!F51&lt;0.5),"-",IFERROR('Tabel 5 Dim Br'!F51/'Tabel 5 Dim F'!F51*100,"-"))</f>
        <v>12.531683816651073</v>
      </c>
      <c r="G51" s="62">
        <f>IF(OR('Tabel 5 Dim F'!G51&lt;5,'Tabel 5 Dim Br'!G51&lt;0.5),"-",IFERROR('Tabel 5 Dim Br'!G51/'Tabel 5 Dim F'!G51*100,"-"))</f>
        <v>10.194896267049533</v>
      </c>
      <c r="H51" s="62">
        <f>IF(OR('Tabel 5 Dim F'!H51&lt;5,'Tabel 5 Dim Br'!H51&lt;0.5),"-",IFERROR('Tabel 5 Dim Br'!H51/'Tabel 5 Dim F'!H51*100,"-"))</f>
        <v>11.050381147540984</v>
      </c>
      <c r="I51" s="62">
        <f>IF(OR('Tabel 5 Dim F'!I51&lt;5,'Tabel 5 Dim Br'!I51&lt;0.5),"-",IFERROR('Tabel 5 Dim Br'!I51/'Tabel 5 Dim F'!I51*100,"-"))</f>
        <v>8.6887081850533807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6"/>
  <dimension ref="A1:P53"/>
  <sheetViews>
    <sheetView showGridLines="0" workbookViewId="0"/>
  </sheetViews>
  <sheetFormatPr defaultRowHeight="12.75" x14ac:dyDescent="0.2"/>
  <cols>
    <col min="1" max="1" width="17.140625" style="44" customWidth="1"/>
    <col min="2" max="3" width="12.5703125" customWidth="1"/>
    <col min="4" max="9" width="1.28515625" customWidth="1"/>
    <col min="10" max="10" width="1.42578125" customWidth="1"/>
  </cols>
  <sheetData>
    <row r="1" spans="1:3" s="41" customFormat="1" ht="15.75" customHeight="1" x14ac:dyDescent="0.25">
      <c r="A1" s="33" t="s">
        <v>21</v>
      </c>
    </row>
    <row r="2" spans="1:3" ht="15.75" customHeight="1" x14ac:dyDescent="0.2"/>
    <row r="3" spans="1:3" ht="15.75" customHeight="1" x14ac:dyDescent="0.25">
      <c r="A3" s="33" t="s">
        <v>77</v>
      </c>
    </row>
    <row r="4" spans="1:3" ht="15.75" customHeight="1" x14ac:dyDescent="0.25">
      <c r="A4" s="33" t="s">
        <v>78</v>
      </c>
    </row>
    <row r="5" spans="1:3" ht="15.75" customHeight="1" x14ac:dyDescent="0.2"/>
    <row r="6" spans="1:3" s="44" customFormat="1" ht="15.75" customHeight="1" x14ac:dyDescent="0.2">
      <c r="B6" s="67" t="s">
        <v>79</v>
      </c>
      <c r="C6" s="67" t="s">
        <v>80</v>
      </c>
    </row>
    <row r="7" spans="1:3" ht="15.75" customHeight="1" x14ac:dyDescent="0.2">
      <c r="A7" s="50" t="s">
        <v>229</v>
      </c>
      <c r="B7" s="57">
        <v>104</v>
      </c>
      <c r="C7" s="57">
        <v>1</v>
      </c>
    </row>
    <row r="8" spans="1:3" ht="15.75" customHeight="1" x14ac:dyDescent="0.2">
      <c r="A8" s="52" t="s">
        <v>230</v>
      </c>
      <c r="B8" s="58">
        <v>306</v>
      </c>
      <c r="C8" s="58">
        <v>1</v>
      </c>
    </row>
    <row r="9" spans="1:3" ht="15.75" customHeight="1" x14ac:dyDescent="0.2">
      <c r="A9" s="50" t="s">
        <v>231</v>
      </c>
      <c r="B9" s="57">
        <v>11</v>
      </c>
      <c r="C9" s="57">
        <v>4</v>
      </c>
    </row>
    <row r="10" spans="1:3" ht="15.75" customHeight="1" x14ac:dyDescent="0.2">
      <c r="A10" s="52" t="s">
        <v>26</v>
      </c>
      <c r="B10" s="58">
        <v>323</v>
      </c>
      <c r="C10" s="58">
        <v>1</v>
      </c>
    </row>
    <row r="11" spans="1:3" ht="15.75" customHeight="1" x14ac:dyDescent="0.2">
      <c r="A11" s="50" t="s">
        <v>27</v>
      </c>
      <c r="B11" s="57">
        <v>157</v>
      </c>
      <c r="C11" s="57">
        <v>0</v>
      </c>
    </row>
    <row r="12" spans="1:3" ht="15.75" customHeight="1" x14ac:dyDescent="0.2">
      <c r="A12" s="52" t="s">
        <v>28</v>
      </c>
      <c r="B12" s="58">
        <v>7</v>
      </c>
      <c r="C12" s="58">
        <v>0</v>
      </c>
    </row>
    <row r="13" spans="1:3" ht="15.75" customHeight="1" x14ac:dyDescent="0.2">
      <c r="A13" s="50" t="s">
        <v>29</v>
      </c>
      <c r="B13" s="57">
        <v>8</v>
      </c>
      <c r="C13" s="57">
        <v>0</v>
      </c>
    </row>
    <row r="14" spans="1:3" ht="15.75" customHeight="1" x14ac:dyDescent="0.2">
      <c r="A14" s="52" t="s">
        <v>30</v>
      </c>
      <c r="B14" s="58">
        <v>59</v>
      </c>
      <c r="C14" s="58">
        <v>0</v>
      </c>
    </row>
    <row r="15" spans="1:3" ht="15.75" hidden="1" customHeight="1" x14ac:dyDescent="0.2">
      <c r="A15" s="50" t="s">
        <v>31</v>
      </c>
      <c r="B15" s="57">
        <v>27</v>
      </c>
      <c r="C15" s="57">
        <v>0</v>
      </c>
    </row>
    <row r="16" spans="1:3" ht="15.75" hidden="1" customHeight="1" x14ac:dyDescent="0.2">
      <c r="A16" s="52" t="s">
        <v>32</v>
      </c>
      <c r="B16" s="58">
        <v>5</v>
      </c>
      <c r="C16" s="58">
        <v>0</v>
      </c>
    </row>
    <row r="17" spans="1:13" ht="15.75" hidden="1" customHeight="1" x14ac:dyDescent="0.2">
      <c r="A17" s="50" t="s">
        <v>33</v>
      </c>
      <c r="B17" s="57">
        <v>10</v>
      </c>
      <c r="C17" s="57">
        <v>0</v>
      </c>
    </row>
    <row r="18" spans="1:13" ht="15.75" hidden="1" customHeight="1" x14ac:dyDescent="0.2">
      <c r="A18" s="52" t="s">
        <v>34</v>
      </c>
      <c r="B18" s="58">
        <v>5</v>
      </c>
      <c r="C18" s="58">
        <v>0</v>
      </c>
    </row>
    <row r="19" spans="1:13" ht="15.75" customHeight="1" x14ac:dyDescent="0.2">
      <c r="A19" s="50" t="s">
        <v>35</v>
      </c>
      <c r="B19" s="57">
        <v>47</v>
      </c>
      <c r="C19" s="57">
        <v>14</v>
      </c>
    </row>
    <row r="20" spans="1:13" ht="15.75" customHeight="1" x14ac:dyDescent="0.2">
      <c r="A20" s="52" t="s">
        <v>36</v>
      </c>
      <c r="B20" s="58">
        <v>3</v>
      </c>
      <c r="C20" s="58">
        <v>0</v>
      </c>
    </row>
    <row r="21" spans="1:13" ht="15.75" customHeight="1" x14ac:dyDescent="0.2">
      <c r="A21" s="50" t="s">
        <v>37</v>
      </c>
      <c r="B21" s="57">
        <v>0</v>
      </c>
      <c r="C21" s="57">
        <v>0</v>
      </c>
    </row>
    <row r="22" spans="1:13" ht="15.75" customHeight="1" x14ac:dyDescent="0.2">
      <c r="A22" s="52" t="s">
        <v>38</v>
      </c>
      <c r="B22" s="58">
        <v>14</v>
      </c>
      <c r="C22" s="58">
        <v>0</v>
      </c>
    </row>
    <row r="23" spans="1:13" ht="15.75" customHeight="1" x14ac:dyDescent="0.2">
      <c r="A23" s="50" t="s">
        <v>39</v>
      </c>
      <c r="B23" s="57">
        <v>38</v>
      </c>
      <c r="C23" s="57">
        <v>1</v>
      </c>
    </row>
    <row r="24" spans="1:13" ht="15.75" customHeight="1" x14ac:dyDescent="0.2">
      <c r="A24" s="52" t="s">
        <v>40</v>
      </c>
      <c r="B24" s="58">
        <v>35</v>
      </c>
      <c r="C24" s="58">
        <v>0</v>
      </c>
    </row>
    <row r="25" spans="1:13" ht="15.75" customHeight="1" x14ac:dyDescent="0.2">
      <c r="A25" s="50" t="s">
        <v>41</v>
      </c>
      <c r="B25" s="57">
        <v>23</v>
      </c>
      <c r="C25" s="57">
        <v>0</v>
      </c>
    </row>
    <row r="26" spans="1:13" ht="15.75" customHeight="1" x14ac:dyDescent="0.2">
      <c r="A26" s="52" t="s">
        <v>191</v>
      </c>
      <c r="B26" s="58">
        <v>77</v>
      </c>
      <c r="C26" s="58">
        <v>1</v>
      </c>
    </row>
    <row r="27" spans="1:13" ht="15.75" customHeight="1" x14ac:dyDescent="0.2">
      <c r="A27" s="50" t="s">
        <v>43</v>
      </c>
      <c r="B27" s="57">
        <v>13</v>
      </c>
      <c r="C27" s="57">
        <v>0</v>
      </c>
      <c r="M27" s="55"/>
    </row>
    <row r="28" spans="1:13" ht="15.75" customHeight="1" x14ac:dyDescent="0.2">
      <c r="A28" s="52" t="s">
        <v>44</v>
      </c>
      <c r="B28" s="58">
        <v>153</v>
      </c>
      <c r="C28" s="58">
        <v>0</v>
      </c>
    </row>
    <row r="29" spans="1:13" ht="15.75" customHeight="1" x14ac:dyDescent="0.2">
      <c r="A29" s="50" t="s">
        <v>45</v>
      </c>
      <c r="B29" s="57">
        <v>18</v>
      </c>
      <c r="C29" s="57">
        <v>0</v>
      </c>
    </row>
    <row r="30" spans="1:13" ht="15.75" customHeight="1" x14ac:dyDescent="0.2">
      <c r="A30" s="52" t="s">
        <v>46</v>
      </c>
      <c r="B30" s="58">
        <v>11</v>
      </c>
      <c r="C30" s="58">
        <v>0</v>
      </c>
    </row>
    <row r="31" spans="1:13" ht="15.75" customHeight="1" x14ac:dyDescent="0.2">
      <c r="A31" s="50" t="s">
        <v>47</v>
      </c>
      <c r="B31" s="57">
        <v>45</v>
      </c>
      <c r="C31" s="57">
        <v>0</v>
      </c>
    </row>
    <row r="32" spans="1:13" ht="15.75" customHeight="1" x14ac:dyDescent="0.2">
      <c r="A32" s="52" t="s">
        <v>48</v>
      </c>
      <c r="B32" s="58">
        <v>71</v>
      </c>
      <c r="C32" s="58">
        <v>2</v>
      </c>
    </row>
    <row r="33" spans="1:16" ht="15.75" customHeight="1" x14ac:dyDescent="0.2">
      <c r="A33" s="50" t="s">
        <v>49</v>
      </c>
      <c r="B33" s="57">
        <v>23</v>
      </c>
      <c r="C33" s="57">
        <v>0</v>
      </c>
    </row>
    <row r="34" spans="1:16" ht="15.75" customHeight="1" x14ac:dyDescent="0.2">
      <c r="A34" s="52" t="s">
        <v>50</v>
      </c>
      <c r="B34" s="58">
        <v>70</v>
      </c>
      <c r="C34" s="58">
        <v>4</v>
      </c>
    </row>
    <row r="35" spans="1:16" ht="15.75" customHeight="1" x14ac:dyDescent="0.2">
      <c r="A35" s="50" t="s">
        <v>51</v>
      </c>
      <c r="B35" s="57">
        <v>8</v>
      </c>
      <c r="C35" s="57">
        <v>2</v>
      </c>
    </row>
    <row r="36" spans="1:16" ht="15.75" customHeight="1" x14ac:dyDescent="0.2">
      <c r="A36" s="52" t="s">
        <v>52</v>
      </c>
      <c r="B36" s="58">
        <v>1</v>
      </c>
      <c r="C36" s="58">
        <v>1</v>
      </c>
    </row>
    <row r="37" spans="1:16" ht="15.75" customHeight="1" x14ac:dyDescent="0.2">
      <c r="A37" s="50" t="s">
        <v>53</v>
      </c>
      <c r="B37" s="57">
        <v>6</v>
      </c>
      <c r="C37" s="57">
        <v>0</v>
      </c>
    </row>
    <row r="38" spans="1:16" ht="15.75" customHeight="1" x14ac:dyDescent="0.2">
      <c r="A38" s="52" t="s">
        <v>54</v>
      </c>
      <c r="B38" s="58">
        <v>164</v>
      </c>
      <c r="C38" s="58">
        <v>6</v>
      </c>
    </row>
    <row r="39" spans="1:16" ht="15.75" customHeight="1" x14ac:dyDescent="0.2">
      <c r="A39" s="50" t="s">
        <v>55</v>
      </c>
      <c r="B39" s="57">
        <v>0</v>
      </c>
      <c r="C39" s="57">
        <v>0</v>
      </c>
    </row>
    <row r="40" spans="1:16" ht="15.75" customHeight="1" x14ac:dyDescent="0.2">
      <c r="A40" s="52" t="s">
        <v>56</v>
      </c>
      <c r="B40" s="58">
        <v>2</v>
      </c>
      <c r="C40" s="58">
        <v>0</v>
      </c>
    </row>
    <row r="41" spans="1:16" ht="15.75" customHeight="1" x14ac:dyDescent="0.2">
      <c r="A41" s="50" t="s">
        <v>57</v>
      </c>
      <c r="B41" s="57">
        <v>29</v>
      </c>
      <c r="C41" s="57">
        <v>0</v>
      </c>
    </row>
    <row r="42" spans="1:16" ht="15.75" customHeight="1" x14ac:dyDescent="0.2">
      <c r="A42" s="52" t="s">
        <v>58</v>
      </c>
      <c r="B42" s="58">
        <v>0</v>
      </c>
      <c r="C42" s="58">
        <v>1</v>
      </c>
    </row>
    <row r="43" spans="1:16" ht="15.75" customHeight="1" x14ac:dyDescent="0.2">
      <c r="A43" s="50" t="s">
        <v>59</v>
      </c>
      <c r="B43" s="57">
        <v>267</v>
      </c>
      <c r="C43" s="57">
        <v>1</v>
      </c>
    </row>
    <row r="44" spans="1:16" ht="15.75" customHeight="1" x14ac:dyDescent="0.2">
      <c r="A44" s="59"/>
      <c r="B44" s="39"/>
      <c r="C44" s="39"/>
    </row>
    <row r="45" spans="1:16" ht="15.75" customHeight="1" x14ac:dyDescent="0.2">
      <c r="A45" s="53" t="s">
        <v>20</v>
      </c>
      <c r="B45" s="54">
        <f>SUM(B7:B43)-SUM(B15:B18)</f>
        <v>2093</v>
      </c>
      <c r="C45" s="54">
        <f>SUM(C7:C43)-SUM(C15:C18)</f>
        <v>40</v>
      </c>
      <c r="D45" s="55">
        <f>SUM(D7:D43)-SUM(D15:D18)</f>
        <v>0</v>
      </c>
      <c r="E45" s="55"/>
      <c r="F45" s="55"/>
      <c r="G45" s="55"/>
      <c r="H45" s="109"/>
      <c r="I45" s="109"/>
      <c r="J45" s="109"/>
      <c r="K45" s="109"/>
      <c r="L45" s="55"/>
      <c r="M45" s="55"/>
      <c r="N45" s="55"/>
    </row>
    <row r="46" spans="1:16" ht="15.75" customHeight="1" x14ac:dyDescent="0.2"/>
    <row r="47" spans="1:16" ht="15.75" customHeight="1" x14ac:dyDescent="0.2">
      <c r="A47" s="35" t="s">
        <v>60</v>
      </c>
      <c r="B47" s="36">
        <v>410</v>
      </c>
      <c r="C47" s="36">
        <v>1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16" s="55" customFormat="1" ht="15.75" customHeight="1" x14ac:dyDescent="0.2">
      <c r="A48" s="38" t="s">
        <v>61</v>
      </c>
      <c r="B48" s="39">
        <v>554</v>
      </c>
      <c r="C48" s="39">
        <v>9</v>
      </c>
      <c r="N48" s="41"/>
      <c r="O48" s="41"/>
      <c r="P48" s="41"/>
    </row>
    <row r="49" spans="1:6" ht="15.75" customHeight="1" x14ac:dyDescent="0.2">
      <c r="A49" s="35" t="s">
        <v>62</v>
      </c>
      <c r="B49" s="36">
        <v>173</v>
      </c>
      <c r="C49" s="36">
        <v>0</v>
      </c>
      <c r="D49" s="41"/>
      <c r="E49" s="41"/>
      <c r="F49" s="41"/>
    </row>
    <row r="51" spans="1:6" ht="23.25" customHeight="1" x14ac:dyDescent="0.2">
      <c r="A51" s="76" t="s">
        <v>81</v>
      </c>
      <c r="B51" s="77">
        <f>B45/'Tabel 1'!W47</f>
        <v>6.2561836980531997E-3</v>
      </c>
      <c r="C51" s="77">
        <f>C45/'Tabel 1'!W47</f>
        <v>1.1956395027335308E-4</v>
      </c>
    </row>
    <row r="52" spans="1:6" x14ac:dyDescent="0.2">
      <c r="A52" s="44" t="s">
        <v>82</v>
      </c>
    </row>
    <row r="53" spans="1:6" x14ac:dyDescent="0.2">
      <c r="A53" s="44" t="s">
        <v>83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17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522</v>
      </c>
      <c r="C9" s="57">
        <v>273</v>
      </c>
      <c r="D9" s="108">
        <v>134</v>
      </c>
      <c r="E9" s="57">
        <v>56</v>
      </c>
      <c r="F9" s="57">
        <v>90</v>
      </c>
      <c r="G9" s="57">
        <v>45</v>
      </c>
      <c r="H9" s="57">
        <v>24</v>
      </c>
      <c r="I9" s="108">
        <v>24</v>
      </c>
      <c r="J9" s="57">
        <v>20</v>
      </c>
    </row>
    <row r="10" spans="1:10" ht="15.75" customHeight="1" x14ac:dyDescent="0.2">
      <c r="A10" s="52" t="s">
        <v>230</v>
      </c>
      <c r="B10" s="58">
        <v>351</v>
      </c>
      <c r="C10" s="58">
        <v>187</v>
      </c>
      <c r="D10" s="113">
        <v>162</v>
      </c>
      <c r="E10" s="58">
        <v>57</v>
      </c>
      <c r="F10" s="58">
        <v>69</v>
      </c>
      <c r="G10" s="58">
        <v>35</v>
      </c>
      <c r="H10" s="58">
        <v>29</v>
      </c>
      <c r="I10" s="113">
        <v>23</v>
      </c>
      <c r="J10" s="58">
        <v>21</v>
      </c>
    </row>
    <row r="11" spans="1:10" ht="15.75" customHeight="1" x14ac:dyDescent="0.2">
      <c r="A11" s="50" t="s">
        <v>231</v>
      </c>
      <c r="B11" s="57">
        <v>745</v>
      </c>
      <c r="C11" s="57">
        <v>403</v>
      </c>
      <c r="D11" s="108">
        <v>183</v>
      </c>
      <c r="E11" s="57">
        <v>151</v>
      </c>
      <c r="F11" s="57">
        <v>158</v>
      </c>
      <c r="G11" s="57">
        <v>77</v>
      </c>
      <c r="H11" s="57">
        <v>61</v>
      </c>
      <c r="I11" s="108">
        <v>37</v>
      </c>
      <c r="J11" s="57">
        <v>40</v>
      </c>
    </row>
    <row r="12" spans="1:10" ht="15.75" customHeight="1" x14ac:dyDescent="0.2">
      <c r="A12" s="52" t="s">
        <v>26</v>
      </c>
      <c r="B12" s="58">
        <v>1421</v>
      </c>
      <c r="C12" s="58">
        <v>787</v>
      </c>
      <c r="D12" s="113">
        <v>505</v>
      </c>
      <c r="E12" s="58">
        <v>438</v>
      </c>
      <c r="F12" s="58">
        <v>425</v>
      </c>
      <c r="G12" s="58">
        <v>227</v>
      </c>
      <c r="H12" s="58">
        <v>179</v>
      </c>
      <c r="I12" s="113">
        <v>151</v>
      </c>
      <c r="J12" s="58">
        <v>157</v>
      </c>
    </row>
    <row r="13" spans="1:10" ht="15.75" customHeight="1" x14ac:dyDescent="0.2">
      <c r="A13" s="50" t="s">
        <v>27</v>
      </c>
      <c r="B13" s="57">
        <v>226</v>
      </c>
      <c r="C13" s="57">
        <v>117</v>
      </c>
      <c r="D13" s="108">
        <v>70</v>
      </c>
      <c r="E13" s="57">
        <v>59</v>
      </c>
      <c r="F13" s="57">
        <v>35</v>
      </c>
      <c r="G13" s="57">
        <v>40</v>
      </c>
      <c r="H13" s="57">
        <v>27</v>
      </c>
      <c r="I13" s="108">
        <v>18</v>
      </c>
      <c r="J13" s="57">
        <v>17</v>
      </c>
    </row>
    <row r="14" spans="1:10" ht="15.75" customHeight="1" x14ac:dyDescent="0.2">
      <c r="A14" s="52" t="s">
        <v>28</v>
      </c>
      <c r="B14" s="58">
        <v>27</v>
      </c>
      <c r="C14" s="58">
        <v>28</v>
      </c>
      <c r="D14" s="113">
        <v>17</v>
      </c>
      <c r="E14" s="58">
        <v>15</v>
      </c>
      <c r="F14" s="58">
        <v>9</v>
      </c>
      <c r="G14" s="58">
        <v>8</v>
      </c>
      <c r="H14" s="58">
        <v>3</v>
      </c>
      <c r="I14" s="113">
        <v>3</v>
      </c>
      <c r="J14" s="58">
        <v>2</v>
      </c>
    </row>
    <row r="15" spans="1:10" ht="15.75" customHeight="1" x14ac:dyDescent="0.2">
      <c r="A15" s="50" t="s">
        <v>29</v>
      </c>
      <c r="B15" s="57">
        <v>234</v>
      </c>
      <c r="C15" s="57">
        <v>140</v>
      </c>
      <c r="D15" s="108">
        <v>88</v>
      </c>
      <c r="E15" s="57">
        <v>64</v>
      </c>
      <c r="F15" s="57">
        <v>67</v>
      </c>
      <c r="G15" s="57">
        <v>44</v>
      </c>
      <c r="H15" s="57">
        <v>32</v>
      </c>
      <c r="I15" s="108">
        <v>29</v>
      </c>
      <c r="J15" s="57">
        <v>28</v>
      </c>
    </row>
    <row r="16" spans="1:10" ht="15.75" customHeight="1" x14ac:dyDescent="0.2">
      <c r="A16" s="52" t="s">
        <v>30</v>
      </c>
      <c r="B16" s="58">
        <v>92</v>
      </c>
      <c r="C16" s="58">
        <v>46</v>
      </c>
      <c r="D16" s="113">
        <v>35</v>
      </c>
      <c r="E16" s="58">
        <v>23</v>
      </c>
      <c r="F16" s="58">
        <v>24</v>
      </c>
      <c r="G16" s="58">
        <v>12</v>
      </c>
      <c r="H16" s="58">
        <v>15</v>
      </c>
      <c r="I16" s="113">
        <v>14</v>
      </c>
      <c r="J16" s="58">
        <v>13</v>
      </c>
    </row>
    <row r="17" spans="1:13" ht="15.75" hidden="1" customHeight="1" x14ac:dyDescent="0.2">
      <c r="A17" s="50" t="s">
        <v>31</v>
      </c>
      <c r="B17" s="57">
        <v>40</v>
      </c>
      <c r="C17" s="57">
        <v>23</v>
      </c>
      <c r="D17" s="108">
        <v>13</v>
      </c>
      <c r="E17" s="57">
        <v>6</v>
      </c>
      <c r="F17" s="57">
        <v>5</v>
      </c>
      <c r="G17" s="57">
        <v>3</v>
      </c>
      <c r="H17" s="57">
        <v>5</v>
      </c>
      <c r="I17" s="108">
        <v>3</v>
      </c>
      <c r="J17" s="57">
        <v>3</v>
      </c>
    </row>
    <row r="18" spans="1:13" ht="15.75" hidden="1" customHeight="1" x14ac:dyDescent="0.2">
      <c r="A18" s="52" t="s">
        <v>32</v>
      </c>
      <c r="B18" s="58">
        <v>21</v>
      </c>
      <c r="C18" s="58">
        <v>17</v>
      </c>
      <c r="D18" s="113">
        <v>6</v>
      </c>
      <c r="E18" s="58">
        <v>7</v>
      </c>
      <c r="F18" s="58">
        <v>1</v>
      </c>
      <c r="G18" s="58">
        <v>1</v>
      </c>
      <c r="H18" s="58">
        <v>1</v>
      </c>
      <c r="I18" s="113">
        <v>3</v>
      </c>
      <c r="J18" s="58">
        <v>1</v>
      </c>
    </row>
    <row r="19" spans="1:13" ht="15.75" hidden="1" customHeight="1" x14ac:dyDescent="0.2">
      <c r="A19" s="50" t="s">
        <v>33</v>
      </c>
      <c r="B19" s="57">
        <v>1</v>
      </c>
      <c r="C19" s="57">
        <v>2</v>
      </c>
      <c r="D19" s="108">
        <v>0</v>
      </c>
      <c r="E19" s="57">
        <v>0</v>
      </c>
      <c r="F19" s="57">
        <v>2</v>
      </c>
      <c r="G19" s="57">
        <v>0</v>
      </c>
      <c r="H19" s="57">
        <v>0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3</v>
      </c>
      <c r="C20" s="58">
        <v>3</v>
      </c>
      <c r="D20" s="113">
        <v>3</v>
      </c>
      <c r="E20" s="58">
        <v>5</v>
      </c>
      <c r="F20" s="58">
        <v>1</v>
      </c>
      <c r="G20" s="58">
        <v>0</v>
      </c>
      <c r="H20" s="58">
        <v>1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65</v>
      </c>
      <c r="C21" s="108">
        <v>45</v>
      </c>
      <c r="D21" s="108">
        <v>22</v>
      </c>
      <c r="E21" s="57">
        <v>18</v>
      </c>
      <c r="F21" s="57">
        <v>9</v>
      </c>
      <c r="G21" s="57">
        <v>4</v>
      </c>
      <c r="H21" s="57">
        <v>7</v>
      </c>
      <c r="I21" s="108">
        <v>6</v>
      </c>
      <c r="J21" s="57">
        <v>4</v>
      </c>
    </row>
    <row r="22" spans="1:13" ht="15.75" customHeight="1" x14ac:dyDescent="0.2">
      <c r="A22" s="52" t="s">
        <v>36</v>
      </c>
      <c r="B22" s="58">
        <v>3</v>
      </c>
      <c r="C22" s="58">
        <v>6</v>
      </c>
      <c r="D22" s="113">
        <v>1</v>
      </c>
      <c r="E22" s="58">
        <v>1</v>
      </c>
      <c r="F22" s="58">
        <v>3</v>
      </c>
      <c r="G22" s="58">
        <v>0</v>
      </c>
      <c r="H22" s="58">
        <v>0</v>
      </c>
      <c r="I22" s="113">
        <v>0</v>
      </c>
      <c r="J22" s="58">
        <v>0</v>
      </c>
    </row>
    <row r="23" spans="1:13" ht="15.75" customHeight="1" x14ac:dyDescent="0.2">
      <c r="A23" s="50" t="s">
        <v>37</v>
      </c>
      <c r="B23" s="57">
        <v>19</v>
      </c>
      <c r="C23" s="57">
        <v>7</v>
      </c>
      <c r="D23" s="108">
        <v>6</v>
      </c>
      <c r="E23" s="57">
        <v>2</v>
      </c>
      <c r="F23" s="57">
        <v>6</v>
      </c>
      <c r="G23" s="57">
        <v>7</v>
      </c>
      <c r="H23" s="57">
        <v>3</v>
      </c>
      <c r="I23" s="108">
        <v>1</v>
      </c>
      <c r="J23" s="108">
        <v>2</v>
      </c>
    </row>
    <row r="24" spans="1:13" ht="15.75" customHeight="1" x14ac:dyDescent="0.2">
      <c r="A24" s="52" t="s">
        <v>38</v>
      </c>
      <c r="B24" s="58">
        <v>33</v>
      </c>
      <c r="C24" s="58">
        <v>20</v>
      </c>
      <c r="D24" s="113">
        <v>14</v>
      </c>
      <c r="E24" s="58">
        <v>7</v>
      </c>
      <c r="F24" s="58">
        <v>2</v>
      </c>
      <c r="G24" s="58">
        <v>1</v>
      </c>
      <c r="H24" s="58">
        <v>3</v>
      </c>
      <c r="I24" s="113">
        <v>0</v>
      </c>
      <c r="J24" s="58">
        <v>2</v>
      </c>
    </row>
    <row r="25" spans="1:13" ht="15.75" customHeight="1" x14ac:dyDescent="0.2">
      <c r="A25" s="50" t="s">
        <v>39</v>
      </c>
      <c r="B25" s="57">
        <v>117</v>
      </c>
      <c r="C25" s="57">
        <v>37</v>
      </c>
      <c r="D25" s="108">
        <v>34</v>
      </c>
      <c r="E25" s="57">
        <v>23</v>
      </c>
      <c r="F25" s="57">
        <v>18</v>
      </c>
      <c r="G25" s="57">
        <v>8</v>
      </c>
      <c r="H25" s="57">
        <v>5</v>
      </c>
      <c r="I25" s="108">
        <v>6</v>
      </c>
      <c r="J25" s="57">
        <v>4</v>
      </c>
    </row>
    <row r="26" spans="1:13" ht="15.75" customHeight="1" x14ac:dyDescent="0.2">
      <c r="A26" s="52" t="s">
        <v>40</v>
      </c>
      <c r="B26" s="58">
        <v>161</v>
      </c>
      <c r="C26" s="58">
        <v>76</v>
      </c>
      <c r="D26" s="113">
        <v>4</v>
      </c>
      <c r="E26" s="58">
        <v>0</v>
      </c>
      <c r="F26" s="58">
        <v>3</v>
      </c>
      <c r="G26" s="58">
        <v>2</v>
      </c>
      <c r="H26" s="58">
        <v>0</v>
      </c>
      <c r="I26" s="113">
        <v>1</v>
      </c>
      <c r="J26" s="58">
        <v>2</v>
      </c>
    </row>
    <row r="27" spans="1:13" ht="15.75" customHeight="1" x14ac:dyDescent="0.2">
      <c r="A27" s="50" t="s">
        <v>41</v>
      </c>
      <c r="B27" s="57">
        <v>23</v>
      </c>
      <c r="C27" s="57">
        <v>12</v>
      </c>
      <c r="D27" s="108">
        <v>3</v>
      </c>
      <c r="E27" s="57">
        <v>0</v>
      </c>
      <c r="F27" s="57">
        <v>0</v>
      </c>
      <c r="G27" s="57">
        <v>1</v>
      </c>
      <c r="H27" s="57">
        <v>0</v>
      </c>
      <c r="I27" s="108">
        <v>2</v>
      </c>
      <c r="J27" s="57">
        <v>0</v>
      </c>
    </row>
    <row r="28" spans="1:13" ht="15.75" customHeight="1" x14ac:dyDescent="0.2">
      <c r="A28" s="52" t="s">
        <v>191</v>
      </c>
      <c r="B28" s="58">
        <v>206</v>
      </c>
      <c r="C28" s="58">
        <v>145</v>
      </c>
      <c r="D28" s="113">
        <v>78</v>
      </c>
      <c r="E28" s="58">
        <v>46</v>
      </c>
      <c r="F28" s="58">
        <v>53</v>
      </c>
      <c r="G28" s="58">
        <v>36</v>
      </c>
      <c r="H28" s="58">
        <v>19</v>
      </c>
      <c r="I28" s="113">
        <v>18</v>
      </c>
      <c r="J28" s="58">
        <v>14</v>
      </c>
    </row>
    <row r="29" spans="1:13" ht="15.75" customHeight="1" x14ac:dyDescent="0.2">
      <c r="A29" s="50" t="s">
        <v>43</v>
      </c>
      <c r="B29" s="57">
        <v>8</v>
      </c>
      <c r="C29" s="57">
        <v>2</v>
      </c>
      <c r="D29" s="108">
        <v>1</v>
      </c>
      <c r="E29" s="57">
        <v>0</v>
      </c>
      <c r="F29" s="57">
        <v>0</v>
      </c>
      <c r="G29" s="57">
        <v>0</v>
      </c>
      <c r="H29" s="57">
        <v>2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49</v>
      </c>
      <c r="C30" s="58">
        <v>24</v>
      </c>
      <c r="D30" s="113">
        <v>20</v>
      </c>
      <c r="E30" s="58">
        <v>6</v>
      </c>
      <c r="F30" s="58">
        <v>18</v>
      </c>
      <c r="G30" s="58">
        <v>18</v>
      </c>
      <c r="H30" s="58">
        <v>9</v>
      </c>
      <c r="I30" s="113">
        <v>6</v>
      </c>
      <c r="J30" s="58">
        <v>11</v>
      </c>
    </row>
    <row r="31" spans="1:13" ht="15.75" customHeight="1" x14ac:dyDescent="0.2">
      <c r="A31" s="50" t="s">
        <v>45</v>
      </c>
      <c r="B31" s="57">
        <v>6</v>
      </c>
      <c r="C31" s="57">
        <v>4</v>
      </c>
      <c r="D31" s="108">
        <v>3</v>
      </c>
      <c r="E31" s="57">
        <v>2</v>
      </c>
      <c r="F31" s="57">
        <v>5</v>
      </c>
      <c r="G31" s="57">
        <v>2</v>
      </c>
      <c r="H31" s="57">
        <v>1</v>
      </c>
      <c r="I31" s="108">
        <v>2</v>
      </c>
      <c r="J31" s="57">
        <v>0</v>
      </c>
    </row>
    <row r="32" spans="1:13" ht="15.75" customHeight="1" x14ac:dyDescent="0.2">
      <c r="A32" s="52" t="s">
        <v>46</v>
      </c>
      <c r="B32" s="58">
        <v>21</v>
      </c>
      <c r="C32" s="58">
        <v>8</v>
      </c>
      <c r="D32" s="113">
        <v>10</v>
      </c>
      <c r="E32" s="58">
        <v>8</v>
      </c>
      <c r="F32" s="58">
        <v>9</v>
      </c>
      <c r="G32" s="58">
        <v>3</v>
      </c>
      <c r="H32" s="58">
        <v>2</v>
      </c>
      <c r="I32" s="113">
        <v>3</v>
      </c>
      <c r="J32" s="58">
        <v>3</v>
      </c>
    </row>
    <row r="33" spans="1:14" ht="15.75" customHeight="1" x14ac:dyDescent="0.2">
      <c r="A33" s="50" t="s">
        <v>47</v>
      </c>
      <c r="B33" s="57">
        <v>233</v>
      </c>
      <c r="C33" s="57">
        <v>157</v>
      </c>
      <c r="D33" s="108">
        <v>72</v>
      </c>
      <c r="E33" s="57">
        <v>34</v>
      </c>
      <c r="F33" s="57">
        <v>38</v>
      </c>
      <c r="G33" s="57">
        <v>15</v>
      </c>
      <c r="H33" s="57">
        <v>12</v>
      </c>
      <c r="I33" s="108">
        <v>12</v>
      </c>
      <c r="J33" s="57">
        <v>5</v>
      </c>
    </row>
    <row r="34" spans="1:14" ht="15.75" customHeight="1" x14ac:dyDescent="0.2">
      <c r="A34" s="52" t="s">
        <v>48</v>
      </c>
      <c r="B34" s="58">
        <v>191</v>
      </c>
      <c r="C34" s="58">
        <v>76</v>
      </c>
      <c r="D34" s="113">
        <v>37</v>
      </c>
      <c r="E34" s="58">
        <v>33</v>
      </c>
      <c r="F34" s="58">
        <v>18</v>
      </c>
      <c r="G34" s="58">
        <v>17</v>
      </c>
      <c r="H34" s="58">
        <v>9</v>
      </c>
      <c r="I34" s="113">
        <v>11</v>
      </c>
      <c r="J34" s="58">
        <v>12</v>
      </c>
    </row>
    <row r="35" spans="1:14" ht="15.75" customHeight="1" x14ac:dyDescent="0.2">
      <c r="A35" s="50" t="s">
        <v>49</v>
      </c>
      <c r="B35" s="57">
        <v>127</v>
      </c>
      <c r="C35" s="57">
        <v>61</v>
      </c>
      <c r="D35" s="108">
        <v>23</v>
      </c>
      <c r="E35" s="57">
        <v>15</v>
      </c>
      <c r="F35" s="57">
        <v>14</v>
      </c>
      <c r="G35" s="57">
        <v>9</v>
      </c>
      <c r="H35" s="57">
        <v>5</v>
      </c>
      <c r="I35" s="108">
        <v>7</v>
      </c>
      <c r="J35" s="57">
        <v>10</v>
      </c>
    </row>
    <row r="36" spans="1:14" ht="15.75" customHeight="1" x14ac:dyDescent="0.2">
      <c r="A36" s="52" t="s">
        <v>50</v>
      </c>
      <c r="B36" s="58">
        <v>686</v>
      </c>
      <c r="C36" s="58">
        <v>349</v>
      </c>
      <c r="D36" s="113">
        <v>214</v>
      </c>
      <c r="E36" s="58">
        <v>137</v>
      </c>
      <c r="F36" s="58">
        <v>147</v>
      </c>
      <c r="G36" s="58">
        <v>92</v>
      </c>
      <c r="H36" s="58">
        <v>77</v>
      </c>
      <c r="I36" s="113">
        <v>71</v>
      </c>
      <c r="J36" s="58">
        <v>40</v>
      </c>
    </row>
    <row r="37" spans="1:14" ht="15.75" customHeight="1" x14ac:dyDescent="0.2">
      <c r="A37" s="50" t="s">
        <v>51</v>
      </c>
      <c r="B37" s="57">
        <v>767</v>
      </c>
      <c r="C37" s="57">
        <v>466</v>
      </c>
      <c r="D37" s="108">
        <v>187</v>
      </c>
      <c r="E37" s="57">
        <v>158</v>
      </c>
      <c r="F37" s="57">
        <v>152</v>
      </c>
      <c r="G37" s="57">
        <v>97</v>
      </c>
      <c r="H37" s="57">
        <v>69</v>
      </c>
      <c r="I37" s="108">
        <v>38</v>
      </c>
      <c r="J37" s="57">
        <v>45</v>
      </c>
    </row>
    <row r="38" spans="1:14" ht="15.75" customHeight="1" x14ac:dyDescent="0.2">
      <c r="A38" s="52" t="s">
        <v>52</v>
      </c>
      <c r="B38" s="58">
        <v>150</v>
      </c>
      <c r="C38" s="58">
        <v>70</v>
      </c>
      <c r="D38" s="113">
        <v>60</v>
      </c>
      <c r="E38" s="58">
        <v>35</v>
      </c>
      <c r="F38" s="58">
        <v>31</v>
      </c>
      <c r="G38" s="58">
        <v>26</v>
      </c>
      <c r="H38" s="58">
        <v>17</v>
      </c>
      <c r="I38" s="113">
        <v>9</v>
      </c>
      <c r="J38" s="58">
        <v>8</v>
      </c>
    </row>
    <row r="39" spans="1:14" ht="15.75" customHeight="1" x14ac:dyDescent="0.2">
      <c r="A39" s="50" t="s">
        <v>53</v>
      </c>
      <c r="B39" s="57">
        <v>165</v>
      </c>
      <c r="C39" s="57">
        <v>77</v>
      </c>
      <c r="D39" s="108">
        <v>42</v>
      </c>
      <c r="E39" s="57">
        <v>44</v>
      </c>
      <c r="F39" s="57">
        <v>50</v>
      </c>
      <c r="G39" s="57">
        <v>18</v>
      </c>
      <c r="H39" s="57">
        <v>19</v>
      </c>
      <c r="I39" s="108">
        <v>17</v>
      </c>
      <c r="J39" s="57">
        <v>12</v>
      </c>
    </row>
    <row r="40" spans="1:14" ht="15.75" customHeight="1" x14ac:dyDescent="0.2">
      <c r="A40" s="52" t="s">
        <v>54</v>
      </c>
      <c r="B40" s="58">
        <v>195</v>
      </c>
      <c r="C40" s="58">
        <v>112</v>
      </c>
      <c r="D40" s="113">
        <v>63</v>
      </c>
      <c r="E40" s="58">
        <v>48</v>
      </c>
      <c r="F40" s="58">
        <v>49</v>
      </c>
      <c r="G40" s="58">
        <v>44</v>
      </c>
      <c r="H40" s="58">
        <v>24</v>
      </c>
      <c r="I40" s="113">
        <v>14</v>
      </c>
      <c r="J40" s="58">
        <v>24</v>
      </c>
    </row>
    <row r="41" spans="1:14" ht="15.75" customHeight="1" x14ac:dyDescent="0.2">
      <c r="A41" s="50" t="s">
        <v>55</v>
      </c>
      <c r="B41" s="57">
        <v>145</v>
      </c>
      <c r="C41" s="57">
        <v>108</v>
      </c>
      <c r="D41" s="108">
        <v>33</v>
      </c>
      <c r="E41" s="57">
        <v>27</v>
      </c>
      <c r="F41" s="57">
        <v>39</v>
      </c>
      <c r="G41" s="57">
        <v>22</v>
      </c>
      <c r="H41" s="57">
        <v>9</v>
      </c>
      <c r="I41" s="108">
        <v>15</v>
      </c>
      <c r="J41" s="57">
        <v>3</v>
      </c>
    </row>
    <row r="42" spans="1:14" ht="15.75" customHeight="1" x14ac:dyDescent="0.2">
      <c r="A42" s="52" t="s">
        <v>56</v>
      </c>
      <c r="B42" s="58">
        <v>37</v>
      </c>
      <c r="C42" s="58">
        <v>9</v>
      </c>
      <c r="D42" s="113">
        <v>7</v>
      </c>
      <c r="E42" s="58">
        <v>10</v>
      </c>
      <c r="F42" s="58">
        <v>7</v>
      </c>
      <c r="G42" s="58">
        <v>5</v>
      </c>
      <c r="H42" s="58">
        <v>5</v>
      </c>
      <c r="I42" s="113">
        <v>3</v>
      </c>
      <c r="J42" s="58">
        <v>4</v>
      </c>
    </row>
    <row r="43" spans="1:14" ht="15.75" customHeight="1" x14ac:dyDescent="0.2">
      <c r="A43" s="50" t="s">
        <v>57</v>
      </c>
      <c r="B43" s="57">
        <v>201</v>
      </c>
      <c r="C43" s="57">
        <v>73</v>
      </c>
      <c r="D43" s="108">
        <v>60</v>
      </c>
      <c r="E43" s="57">
        <v>35</v>
      </c>
      <c r="F43" s="57">
        <v>26</v>
      </c>
      <c r="G43" s="57">
        <v>24</v>
      </c>
      <c r="H43" s="57">
        <v>19</v>
      </c>
      <c r="I43" s="108">
        <v>11</v>
      </c>
      <c r="J43" s="57">
        <v>7</v>
      </c>
    </row>
    <row r="44" spans="1:14" ht="15.75" customHeight="1" x14ac:dyDescent="0.2">
      <c r="A44" s="52" t="s">
        <v>58</v>
      </c>
      <c r="B44" s="58">
        <v>118</v>
      </c>
      <c r="C44" s="58">
        <v>31</v>
      </c>
      <c r="D44" s="113">
        <v>22</v>
      </c>
      <c r="E44" s="58">
        <v>13</v>
      </c>
      <c r="F44" s="58">
        <v>13</v>
      </c>
      <c r="G44" s="58">
        <v>15</v>
      </c>
      <c r="H44" s="58">
        <v>4</v>
      </c>
      <c r="I44" s="113">
        <v>2</v>
      </c>
      <c r="J44" s="58">
        <v>7</v>
      </c>
    </row>
    <row r="45" spans="1:14" ht="15.75" customHeight="1" x14ac:dyDescent="0.2">
      <c r="A45" s="50" t="s">
        <v>59</v>
      </c>
      <c r="B45" s="57">
        <v>514</v>
      </c>
      <c r="C45" s="57">
        <v>295</v>
      </c>
      <c r="D45" s="108">
        <v>207</v>
      </c>
      <c r="E45" s="57">
        <v>134</v>
      </c>
      <c r="F45" s="57">
        <v>104</v>
      </c>
      <c r="G45" s="57">
        <v>68</v>
      </c>
      <c r="H45" s="57">
        <v>56</v>
      </c>
      <c r="I45" s="108">
        <v>47</v>
      </c>
      <c r="J45" s="57">
        <v>42</v>
      </c>
    </row>
    <row r="46" spans="1:14" ht="15.75" customHeight="1" x14ac:dyDescent="0.2">
      <c r="A46" s="59"/>
      <c r="B46" s="39"/>
      <c r="C46" s="39"/>
      <c r="D46" s="39"/>
      <c r="E46" s="39"/>
      <c r="F46" s="39"/>
      <c r="G46" s="39"/>
      <c r="H46" s="39"/>
      <c r="I46" s="39"/>
      <c r="J46" s="39"/>
    </row>
    <row r="47" spans="1:14" ht="15.75" customHeight="1" x14ac:dyDescent="0.2">
      <c r="A47" s="53" t="s">
        <v>20</v>
      </c>
      <c r="B47" s="117">
        <f>SUM(B9:B45)-SUM(B17:B20)</f>
        <v>7858</v>
      </c>
      <c r="C47" s="117">
        <f t="shared" ref="C47:J47" si="0">SUM(C9:C45)-SUM(C17:C20)</f>
        <v>4251</v>
      </c>
      <c r="D47" s="117">
        <f t="shared" si="0"/>
        <v>2417</v>
      </c>
      <c r="E47" s="117">
        <f t="shared" si="0"/>
        <v>1699</v>
      </c>
      <c r="F47" s="117">
        <f t="shared" si="0"/>
        <v>1691</v>
      </c>
      <c r="G47" s="117">
        <f t="shared" si="0"/>
        <v>1022</v>
      </c>
      <c r="H47" s="117">
        <f t="shared" si="0"/>
        <v>746</v>
      </c>
      <c r="I47" s="117">
        <f t="shared" si="0"/>
        <v>601</v>
      </c>
      <c r="J47" s="117">
        <f t="shared" si="0"/>
        <v>559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873</v>
      </c>
      <c r="C49" s="57">
        <v>460</v>
      </c>
      <c r="D49" s="57">
        <v>296</v>
      </c>
      <c r="E49" s="57">
        <v>113</v>
      </c>
      <c r="F49" s="57">
        <v>159</v>
      </c>
      <c r="G49" s="57">
        <v>80</v>
      </c>
      <c r="H49" s="57">
        <v>53</v>
      </c>
      <c r="I49" s="57">
        <v>47</v>
      </c>
      <c r="J49" s="57">
        <v>41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2000</v>
      </c>
      <c r="C50" s="58">
        <v>1118</v>
      </c>
      <c r="D50" s="58">
        <v>715</v>
      </c>
      <c r="E50" s="58">
        <v>599</v>
      </c>
      <c r="F50" s="58">
        <v>560</v>
      </c>
      <c r="G50" s="58">
        <v>331</v>
      </c>
      <c r="H50" s="58">
        <v>256</v>
      </c>
      <c r="I50" s="58">
        <v>215</v>
      </c>
      <c r="J50" s="58">
        <v>217</v>
      </c>
      <c r="N50" s="41"/>
      <c r="O50" s="41"/>
      <c r="P50" s="41"/>
    </row>
    <row r="51" spans="1:16" ht="15.75" customHeight="1" x14ac:dyDescent="0.2">
      <c r="A51" s="35" t="s">
        <v>62</v>
      </c>
      <c r="B51" s="57">
        <v>1921</v>
      </c>
      <c r="C51" s="57">
        <v>1022</v>
      </c>
      <c r="D51" s="57">
        <v>521</v>
      </c>
      <c r="E51" s="57">
        <v>378</v>
      </c>
      <c r="F51" s="57">
        <v>362</v>
      </c>
      <c r="G51" s="57">
        <v>241</v>
      </c>
      <c r="H51" s="57">
        <v>177</v>
      </c>
      <c r="I51" s="57">
        <v>136</v>
      </c>
      <c r="J51" s="57">
        <v>115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18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214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273</v>
      </c>
      <c r="C9" s="57">
        <v>149</v>
      </c>
      <c r="D9" s="108">
        <v>38</v>
      </c>
      <c r="E9" s="57">
        <v>14</v>
      </c>
      <c r="F9" s="57">
        <v>35</v>
      </c>
      <c r="G9" s="57">
        <v>16</v>
      </c>
      <c r="H9" s="57">
        <v>5</v>
      </c>
      <c r="I9" s="108">
        <v>9</v>
      </c>
      <c r="J9" s="57">
        <v>1</v>
      </c>
    </row>
    <row r="10" spans="1:10" ht="15.75" customHeight="1" x14ac:dyDescent="0.2">
      <c r="A10" s="52" t="s">
        <v>230</v>
      </c>
      <c r="B10" s="58">
        <v>103</v>
      </c>
      <c r="C10" s="58">
        <v>40</v>
      </c>
      <c r="D10" s="113">
        <v>69</v>
      </c>
      <c r="E10" s="58">
        <v>7</v>
      </c>
      <c r="F10" s="58">
        <v>14</v>
      </c>
      <c r="G10" s="58">
        <v>7</v>
      </c>
      <c r="H10" s="58">
        <v>7</v>
      </c>
      <c r="I10" s="113">
        <v>4</v>
      </c>
      <c r="J10" s="58">
        <v>1</v>
      </c>
    </row>
    <row r="11" spans="1:10" ht="15.75" customHeight="1" x14ac:dyDescent="0.2">
      <c r="A11" s="50" t="s">
        <v>231</v>
      </c>
      <c r="B11" s="57">
        <v>422</v>
      </c>
      <c r="C11" s="57">
        <v>238</v>
      </c>
      <c r="D11" s="108">
        <v>75</v>
      </c>
      <c r="E11" s="57">
        <v>70</v>
      </c>
      <c r="F11" s="57">
        <v>88</v>
      </c>
      <c r="G11" s="57">
        <v>32</v>
      </c>
      <c r="H11" s="57">
        <v>27</v>
      </c>
      <c r="I11" s="108">
        <v>17</v>
      </c>
      <c r="J11" s="57">
        <v>9</v>
      </c>
    </row>
    <row r="12" spans="1:10" ht="15.75" customHeight="1" x14ac:dyDescent="0.2">
      <c r="A12" s="52" t="s">
        <v>26</v>
      </c>
      <c r="B12" s="58">
        <v>635</v>
      </c>
      <c r="C12" s="58">
        <v>372</v>
      </c>
      <c r="D12" s="113">
        <v>199</v>
      </c>
      <c r="E12" s="58">
        <v>183</v>
      </c>
      <c r="F12" s="58">
        <v>216</v>
      </c>
      <c r="G12" s="58">
        <v>77</v>
      </c>
      <c r="H12" s="58">
        <v>73</v>
      </c>
      <c r="I12" s="113">
        <v>57</v>
      </c>
      <c r="J12" s="58">
        <v>35</v>
      </c>
    </row>
    <row r="13" spans="1:10" ht="15.75" customHeight="1" x14ac:dyDescent="0.2">
      <c r="A13" s="50" t="s">
        <v>27</v>
      </c>
      <c r="B13" s="57">
        <v>80</v>
      </c>
      <c r="C13" s="57">
        <v>46</v>
      </c>
      <c r="D13" s="108">
        <v>21</v>
      </c>
      <c r="E13" s="57">
        <v>24</v>
      </c>
      <c r="F13" s="57">
        <v>9</v>
      </c>
      <c r="G13" s="57">
        <v>15</v>
      </c>
      <c r="H13" s="57">
        <v>8</v>
      </c>
      <c r="I13" s="108">
        <v>7</v>
      </c>
      <c r="J13" s="57">
        <v>3</v>
      </c>
    </row>
    <row r="14" spans="1:10" ht="15.75" customHeight="1" x14ac:dyDescent="0.2">
      <c r="A14" s="52" t="s">
        <v>28</v>
      </c>
      <c r="B14" s="58">
        <v>1</v>
      </c>
      <c r="C14" s="58">
        <v>0</v>
      </c>
      <c r="D14" s="113">
        <v>0</v>
      </c>
      <c r="E14" s="58">
        <v>2</v>
      </c>
      <c r="F14" s="58">
        <v>0</v>
      </c>
      <c r="G14" s="58">
        <v>1</v>
      </c>
      <c r="H14" s="58">
        <v>1</v>
      </c>
      <c r="I14" s="113">
        <v>0</v>
      </c>
      <c r="J14" s="58">
        <v>0</v>
      </c>
    </row>
    <row r="15" spans="1:10" ht="15.75" customHeight="1" x14ac:dyDescent="0.2">
      <c r="A15" s="50" t="s">
        <v>29</v>
      </c>
      <c r="B15" s="57">
        <v>140</v>
      </c>
      <c r="C15" s="57">
        <v>98</v>
      </c>
      <c r="D15" s="108">
        <v>51</v>
      </c>
      <c r="E15" s="57">
        <v>38</v>
      </c>
      <c r="F15" s="57">
        <v>31</v>
      </c>
      <c r="G15" s="57">
        <v>20</v>
      </c>
      <c r="H15" s="57">
        <v>19</v>
      </c>
      <c r="I15" s="108">
        <v>8</v>
      </c>
      <c r="J15" s="57">
        <v>8</v>
      </c>
    </row>
    <row r="16" spans="1:10" ht="15.75" customHeight="1" x14ac:dyDescent="0.2">
      <c r="A16" s="52" t="s">
        <v>30</v>
      </c>
      <c r="B16" s="58">
        <v>37</v>
      </c>
      <c r="C16" s="58">
        <v>15</v>
      </c>
      <c r="D16" s="113">
        <v>12</v>
      </c>
      <c r="E16" s="58">
        <v>10</v>
      </c>
      <c r="F16" s="58">
        <v>7</v>
      </c>
      <c r="G16" s="58">
        <v>5</v>
      </c>
      <c r="H16" s="58">
        <v>4</v>
      </c>
      <c r="I16" s="113">
        <v>6</v>
      </c>
      <c r="J16" s="58">
        <v>3</v>
      </c>
    </row>
    <row r="17" spans="1:13" ht="15.75" hidden="1" customHeight="1" x14ac:dyDescent="0.2">
      <c r="A17" s="50" t="s">
        <v>31</v>
      </c>
      <c r="B17" s="57">
        <v>8</v>
      </c>
      <c r="C17" s="57">
        <v>5</v>
      </c>
      <c r="D17" s="108">
        <v>5</v>
      </c>
      <c r="E17" s="57">
        <v>2</v>
      </c>
      <c r="F17" s="57">
        <v>1</v>
      </c>
      <c r="G17" s="57">
        <v>2</v>
      </c>
      <c r="H17" s="57">
        <v>1</v>
      </c>
      <c r="I17" s="108">
        <v>0</v>
      </c>
      <c r="J17" s="57">
        <v>0</v>
      </c>
    </row>
    <row r="18" spans="1:13" ht="15.75" hidden="1" customHeight="1" x14ac:dyDescent="0.2">
      <c r="A18" s="52" t="s">
        <v>32</v>
      </c>
      <c r="B18" s="58">
        <v>8</v>
      </c>
      <c r="C18" s="58">
        <v>5</v>
      </c>
      <c r="D18" s="113">
        <v>5</v>
      </c>
      <c r="E18" s="58">
        <v>2</v>
      </c>
      <c r="F18" s="58">
        <v>0</v>
      </c>
      <c r="G18" s="58">
        <v>1</v>
      </c>
      <c r="H18" s="58">
        <v>0</v>
      </c>
      <c r="I18" s="113">
        <v>1</v>
      </c>
      <c r="J18" s="58">
        <v>1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0</v>
      </c>
      <c r="G19" s="57">
        <v>0</v>
      </c>
      <c r="H19" s="57">
        <v>0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1</v>
      </c>
      <c r="C20" s="58">
        <v>1</v>
      </c>
      <c r="D20" s="113">
        <v>1</v>
      </c>
      <c r="E20" s="58">
        <v>3</v>
      </c>
      <c r="F20" s="58">
        <v>0</v>
      </c>
      <c r="G20" s="58">
        <v>0</v>
      </c>
      <c r="H20" s="58">
        <v>0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17</v>
      </c>
      <c r="C21" s="108">
        <v>11</v>
      </c>
      <c r="D21" s="108">
        <v>11</v>
      </c>
      <c r="E21" s="57">
        <v>7</v>
      </c>
      <c r="F21" s="57">
        <v>1</v>
      </c>
      <c r="G21" s="57">
        <v>3</v>
      </c>
      <c r="H21" s="57">
        <v>1</v>
      </c>
      <c r="I21" s="108">
        <v>1</v>
      </c>
      <c r="J21" s="57">
        <v>1</v>
      </c>
    </row>
    <row r="22" spans="1:13" ht="15.75" customHeight="1" x14ac:dyDescent="0.2">
      <c r="A22" s="52" t="s">
        <v>36</v>
      </c>
      <c r="B22" s="58">
        <v>3</v>
      </c>
      <c r="C22" s="58">
        <v>2</v>
      </c>
      <c r="D22" s="113">
        <v>1</v>
      </c>
      <c r="E22" s="58">
        <v>0</v>
      </c>
      <c r="F22" s="58">
        <v>1</v>
      </c>
      <c r="G22" s="58">
        <v>0</v>
      </c>
      <c r="H22" s="58">
        <v>0</v>
      </c>
      <c r="I22" s="113">
        <v>0</v>
      </c>
      <c r="J22" s="58">
        <v>0</v>
      </c>
    </row>
    <row r="23" spans="1:13" ht="15.75" customHeight="1" x14ac:dyDescent="0.2">
      <c r="A23" s="50" t="s">
        <v>37</v>
      </c>
      <c r="B23" s="57">
        <v>9</v>
      </c>
      <c r="C23" s="57">
        <v>3</v>
      </c>
      <c r="D23" s="108">
        <v>2</v>
      </c>
      <c r="E23" s="57">
        <v>0</v>
      </c>
      <c r="F23" s="57">
        <v>2</v>
      </c>
      <c r="G23" s="57">
        <v>3</v>
      </c>
      <c r="H23" s="57">
        <v>0</v>
      </c>
      <c r="I23" s="108">
        <v>1</v>
      </c>
      <c r="J23" s="108">
        <v>0</v>
      </c>
    </row>
    <row r="24" spans="1:13" ht="15.75" customHeight="1" x14ac:dyDescent="0.2">
      <c r="A24" s="52" t="s">
        <v>38</v>
      </c>
      <c r="B24" s="58">
        <v>12</v>
      </c>
      <c r="C24" s="58">
        <v>6</v>
      </c>
      <c r="D24" s="113">
        <v>3</v>
      </c>
      <c r="E24" s="58">
        <v>1</v>
      </c>
      <c r="F24" s="58">
        <v>0</v>
      </c>
      <c r="G24" s="58">
        <v>0</v>
      </c>
      <c r="H24" s="58">
        <v>0</v>
      </c>
      <c r="I24" s="113">
        <v>0</v>
      </c>
      <c r="J24" s="58">
        <v>0</v>
      </c>
    </row>
    <row r="25" spans="1:13" ht="15.75" customHeight="1" x14ac:dyDescent="0.2">
      <c r="A25" s="50" t="s">
        <v>39</v>
      </c>
      <c r="B25" s="57">
        <v>55</v>
      </c>
      <c r="C25" s="57">
        <v>15</v>
      </c>
      <c r="D25" s="108">
        <v>12</v>
      </c>
      <c r="E25" s="57">
        <v>12</v>
      </c>
      <c r="F25" s="57">
        <v>6</v>
      </c>
      <c r="G25" s="57">
        <v>1</v>
      </c>
      <c r="H25" s="57">
        <v>2</v>
      </c>
      <c r="I25" s="108">
        <v>2</v>
      </c>
      <c r="J25" s="57">
        <v>0</v>
      </c>
    </row>
    <row r="26" spans="1:13" ht="15.75" customHeight="1" x14ac:dyDescent="0.2">
      <c r="A26" s="52" t="s">
        <v>40</v>
      </c>
      <c r="B26" s="58">
        <v>61</v>
      </c>
      <c r="C26" s="58">
        <v>41</v>
      </c>
      <c r="D26" s="113">
        <v>0</v>
      </c>
      <c r="E26" s="58">
        <v>0</v>
      </c>
      <c r="F26" s="58">
        <v>1</v>
      </c>
      <c r="G26" s="58">
        <v>0</v>
      </c>
      <c r="H26" s="58">
        <v>0</v>
      </c>
      <c r="I26" s="113">
        <v>0</v>
      </c>
      <c r="J26" s="58">
        <v>0</v>
      </c>
    </row>
    <row r="27" spans="1:13" ht="15.75" customHeight="1" x14ac:dyDescent="0.2">
      <c r="A27" s="50" t="s">
        <v>41</v>
      </c>
      <c r="B27" s="57">
        <v>11</v>
      </c>
      <c r="C27" s="57">
        <v>10</v>
      </c>
      <c r="D27" s="108">
        <v>0</v>
      </c>
      <c r="E27" s="57">
        <v>0</v>
      </c>
      <c r="F27" s="57">
        <v>0</v>
      </c>
      <c r="G27" s="57">
        <v>0</v>
      </c>
      <c r="H27" s="57">
        <v>0</v>
      </c>
      <c r="I27" s="108">
        <v>0</v>
      </c>
      <c r="J27" s="57">
        <v>0</v>
      </c>
    </row>
    <row r="28" spans="1:13" ht="15.75" customHeight="1" x14ac:dyDescent="0.2">
      <c r="A28" s="52" t="s">
        <v>191</v>
      </c>
      <c r="B28" s="58">
        <v>78</v>
      </c>
      <c r="C28" s="58">
        <v>59</v>
      </c>
      <c r="D28" s="113">
        <v>23</v>
      </c>
      <c r="E28" s="58">
        <v>12</v>
      </c>
      <c r="F28" s="58">
        <v>16</v>
      </c>
      <c r="G28" s="58">
        <v>1</v>
      </c>
      <c r="H28" s="58">
        <v>7</v>
      </c>
      <c r="I28" s="113">
        <v>5</v>
      </c>
      <c r="J28" s="58">
        <v>2</v>
      </c>
    </row>
    <row r="29" spans="1:13" ht="15.75" customHeight="1" x14ac:dyDescent="0.2">
      <c r="A29" s="50" t="s">
        <v>43</v>
      </c>
      <c r="B29" s="57">
        <v>5</v>
      </c>
      <c r="C29" s="57">
        <v>2</v>
      </c>
      <c r="D29" s="108">
        <v>0</v>
      </c>
      <c r="E29" s="57">
        <v>0</v>
      </c>
      <c r="F29" s="57">
        <v>0</v>
      </c>
      <c r="G29" s="57">
        <v>0</v>
      </c>
      <c r="H29" s="57">
        <v>1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10</v>
      </c>
      <c r="C30" s="58">
        <v>3</v>
      </c>
      <c r="D30" s="113">
        <v>7</v>
      </c>
      <c r="E30" s="58">
        <v>2</v>
      </c>
      <c r="F30" s="58">
        <v>6</v>
      </c>
      <c r="G30" s="58">
        <v>2</v>
      </c>
      <c r="H30" s="58">
        <v>3</v>
      </c>
      <c r="I30" s="113">
        <v>0</v>
      </c>
      <c r="J30" s="58">
        <v>2</v>
      </c>
    </row>
    <row r="31" spans="1:13" ht="15.75" customHeight="1" x14ac:dyDescent="0.2">
      <c r="A31" s="50" t="s">
        <v>45</v>
      </c>
      <c r="B31" s="57">
        <v>1</v>
      </c>
      <c r="C31" s="57">
        <v>1</v>
      </c>
      <c r="D31" s="108">
        <v>1</v>
      </c>
      <c r="E31" s="57">
        <v>1</v>
      </c>
      <c r="F31" s="57">
        <v>0</v>
      </c>
      <c r="G31" s="57">
        <v>1</v>
      </c>
      <c r="H31" s="57">
        <v>0</v>
      </c>
      <c r="I31" s="108">
        <v>0</v>
      </c>
      <c r="J31" s="57">
        <v>0</v>
      </c>
    </row>
    <row r="32" spans="1:13" ht="15.75" customHeight="1" x14ac:dyDescent="0.2">
      <c r="A32" s="52" t="s">
        <v>46</v>
      </c>
      <c r="B32" s="58">
        <v>5</v>
      </c>
      <c r="C32" s="58">
        <v>1</v>
      </c>
      <c r="D32" s="113">
        <v>4</v>
      </c>
      <c r="E32" s="58">
        <v>6</v>
      </c>
      <c r="F32" s="58">
        <v>3</v>
      </c>
      <c r="G32" s="58">
        <v>0</v>
      </c>
      <c r="H32" s="58">
        <v>1</v>
      </c>
      <c r="I32" s="113">
        <v>0</v>
      </c>
      <c r="J32" s="58">
        <v>0</v>
      </c>
    </row>
    <row r="33" spans="1:14" ht="15.75" customHeight="1" x14ac:dyDescent="0.2">
      <c r="A33" s="50" t="s">
        <v>47</v>
      </c>
      <c r="B33" s="57">
        <v>140</v>
      </c>
      <c r="C33" s="57">
        <v>106</v>
      </c>
      <c r="D33" s="108">
        <v>32</v>
      </c>
      <c r="E33" s="57">
        <v>17</v>
      </c>
      <c r="F33" s="57">
        <v>19</v>
      </c>
      <c r="G33" s="57">
        <v>8</v>
      </c>
      <c r="H33" s="57">
        <v>6</v>
      </c>
      <c r="I33" s="108">
        <v>3</v>
      </c>
      <c r="J33" s="57">
        <v>3</v>
      </c>
    </row>
    <row r="34" spans="1:14" ht="15.75" customHeight="1" x14ac:dyDescent="0.2">
      <c r="A34" s="52" t="s">
        <v>48</v>
      </c>
      <c r="B34" s="58">
        <v>101</v>
      </c>
      <c r="C34" s="58">
        <v>31</v>
      </c>
      <c r="D34" s="113">
        <v>7</v>
      </c>
      <c r="E34" s="58">
        <v>12</v>
      </c>
      <c r="F34" s="58">
        <v>7</v>
      </c>
      <c r="G34" s="58">
        <v>5</v>
      </c>
      <c r="H34" s="58">
        <v>2</v>
      </c>
      <c r="I34" s="113">
        <v>5</v>
      </c>
      <c r="J34" s="58">
        <v>1</v>
      </c>
    </row>
    <row r="35" spans="1:14" ht="15.75" customHeight="1" x14ac:dyDescent="0.2">
      <c r="A35" s="50" t="s">
        <v>49</v>
      </c>
      <c r="B35" s="57">
        <v>54</v>
      </c>
      <c r="C35" s="57">
        <v>26</v>
      </c>
      <c r="D35" s="108">
        <v>5</v>
      </c>
      <c r="E35" s="57">
        <v>2</v>
      </c>
      <c r="F35" s="57">
        <v>3</v>
      </c>
      <c r="G35" s="57">
        <v>3</v>
      </c>
      <c r="H35" s="57">
        <v>4</v>
      </c>
      <c r="I35" s="108">
        <v>2</v>
      </c>
      <c r="J35" s="57">
        <v>0</v>
      </c>
    </row>
    <row r="36" spans="1:14" ht="15.75" customHeight="1" x14ac:dyDescent="0.2">
      <c r="A36" s="52" t="s">
        <v>50</v>
      </c>
      <c r="B36" s="58">
        <v>338</v>
      </c>
      <c r="C36" s="58">
        <v>165</v>
      </c>
      <c r="D36" s="113">
        <v>87</v>
      </c>
      <c r="E36" s="58">
        <v>53</v>
      </c>
      <c r="F36" s="58">
        <v>68</v>
      </c>
      <c r="G36" s="58">
        <v>31</v>
      </c>
      <c r="H36" s="58">
        <v>25</v>
      </c>
      <c r="I36" s="113">
        <v>22</v>
      </c>
      <c r="J36" s="58">
        <v>5</v>
      </c>
    </row>
    <row r="37" spans="1:14" ht="15.75" customHeight="1" x14ac:dyDescent="0.2">
      <c r="A37" s="50" t="s">
        <v>51</v>
      </c>
      <c r="B37" s="57">
        <v>356</v>
      </c>
      <c r="C37" s="57">
        <v>211</v>
      </c>
      <c r="D37" s="108">
        <v>64</v>
      </c>
      <c r="E37" s="57">
        <v>54</v>
      </c>
      <c r="F37" s="57">
        <v>59</v>
      </c>
      <c r="G37" s="57">
        <v>33</v>
      </c>
      <c r="H37" s="57">
        <v>17</v>
      </c>
      <c r="I37" s="108">
        <v>8</v>
      </c>
      <c r="J37" s="57">
        <v>9</v>
      </c>
    </row>
    <row r="38" spans="1:14" ht="15.75" customHeight="1" x14ac:dyDescent="0.2">
      <c r="A38" s="52" t="s">
        <v>52</v>
      </c>
      <c r="B38" s="58">
        <v>74</v>
      </c>
      <c r="C38" s="58">
        <v>29</v>
      </c>
      <c r="D38" s="113">
        <v>25</v>
      </c>
      <c r="E38" s="58">
        <v>10</v>
      </c>
      <c r="F38" s="58">
        <v>13</v>
      </c>
      <c r="G38" s="58">
        <v>10</v>
      </c>
      <c r="H38" s="58">
        <v>10</v>
      </c>
      <c r="I38" s="113">
        <v>2</v>
      </c>
      <c r="J38" s="58">
        <v>0</v>
      </c>
    </row>
    <row r="39" spans="1:14" ht="15.75" customHeight="1" x14ac:dyDescent="0.2">
      <c r="A39" s="50" t="s">
        <v>53</v>
      </c>
      <c r="B39" s="57">
        <v>86</v>
      </c>
      <c r="C39" s="57">
        <v>39</v>
      </c>
      <c r="D39" s="108">
        <v>16</v>
      </c>
      <c r="E39" s="57">
        <v>18</v>
      </c>
      <c r="F39" s="57">
        <v>31</v>
      </c>
      <c r="G39" s="57">
        <v>7</v>
      </c>
      <c r="H39" s="57">
        <v>5</v>
      </c>
      <c r="I39" s="108">
        <v>10</v>
      </c>
      <c r="J39" s="57">
        <v>4</v>
      </c>
    </row>
    <row r="40" spans="1:14" ht="15.75" customHeight="1" x14ac:dyDescent="0.2">
      <c r="A40" s="52" t="s">
        <v>54</v>
      </c>
      <c r="B40" s="58">
        <v>69</v>
      </c>
      <c r="C40" s="58">
        <v>46</v>
      </c>
      <c r="D40" s="113">
        <v>10</v>
      </c>
      <c r="E40" s="58">
        <v>14</v>
      </c>
      <c r="F40" s="58">
        <v>15</v>
      </c>
      <c r="G40" s="58">
        <v>11</v>
      </c>
      <c r="H40" s="58">
        <v>5</v>
      </c>
      <c r="I40" s="113">
        <v>3</v>
      </c>
      <c r="J40" s="58">
        <v>2</v>
      </c>
    </row>
    <row r="41" spans="1:14" ht="15.75" customHeight="1" x14ac:dyDescent="0.2">
      <c r="A41" s="50" t="s">
        <v>55</v>
      </c>
      <c r="B41" s="57">
        <v>82</v>
      </c>
      <c r="C41" s="57">
        <v>64</v>
      </c>
      <c r="D41" s="108">
        <v>7</v>
      </c>
      <c r="E41" s="57">
        <v>11</v>
      </c>
      <c r="F41" s="57">
        <v>22</v>
      </c>
      <c r="G41" s="57">
        <v>7</v>
      </c>
      <c r="H41" s="57">
        <v>5</v>
      </c>
      <c r="I41" s="108">
        <v>8</v>
      </c>
      <c r="J41" s="57">
        <v>0</v>
      </c>
    </row>
    <row r="42" spans="1:14" ht="15.75" customHeight="1" x14ac:dyDescent="0.2">
      <c r="A42" s="52" t="s">
        <v>56</v>
      </c>
      <c r="B42" s="58">
        <v>15</v>
      </c>
      <c r="C42" s="58">
        <v>4</v>
      </c>
      <c r="D42" s="113">
        <v>2</v>
      </c>
      <c r="E42" s="58">
        <v>2</v>
      </c>
      <c r="F42" s="58">
        <v>3</v>
      </c>
      <c r="G42" s="58">
        <v>1</v>
      </c>
      <c r="H42" s="58">
        <v>1</v>
      </c>
      <c r="I42" s="113">
        <v>0</v>
      </c>
      <c r="J42" s="58">
        <v>1</v>
      </c>
    </row>
    <row r="43" spans="1:14" ht="15.75" customHeight="1" x14ac:dyDescent="0.2">
      <c r="A43" s="50" t="s">
        <v>57</v>
      </c>
      <c r="B43" s="57">
        <v>134</v>
      </c>
      <c r="C43" s="57">
        <v>39</v>
      </c>
      <c r="D43" s="108">
        <v>31</v>
      </c>
      <c r="E43" s="57">
        <v>11</v>
      </c>
      <c r="F43" s="57">
        <v>15</v>
      </c>
      <c r="G43" s="57">
        <v>12</v>
      </c>
      <c r="H43" s="57">
        <v>8</v>
      </c>
      <c r="I43" s="108">
        <v>6</v>
      </c>
      <c r="J43" s="57">
        <v>1</v>
      </c>
    </row>
    <row r="44" spans="1:14" ht="15.75" customHeight="1" x14ac:dyDescent="0.2">
      <c r="A44" s="52" t="s">
        <v>58</v>
      </c>
      <c r="B44" s="58">
        <v>87</v>
      </c>
      <c r="C44" s="58">
        <v>14</v>
      </c>
      <c r="D44" s="113">
        <v>12</v>
      </c>
      <c r="E44" s="58">
        <v>4</v>
      </c>
      <c r="F44" s="58">
        <v>6</v>
      </c>
      <c r="G44" s="58">
        <v>7</v>
      </c>
      <c r="H44" s="58">
        <v>3</v>
      </c>
      <c r="I44" s="113">
        <v>1</v>
      </c>
      <c r="J44" s="58">
        <v>1</v>
      </c>
    </row>
    <row r="45" spans="1:14" ht="15.75" customHeight="1" x14ac:dyDescent="0.2">
      <c r="A45" s="50" t="s">
        <v>59</v>
      </c>
      <c r="B45" s="57">
        <v>183</v>
      </c>
      <c r="C45" s="57">
        <v>60</v>
      </c>
      <c r="D45" s="108">
        <v>34</v>
      </c>
      <c r="E45" s="57">
        <v>17</v>
      </c>
      <c r="F45" s="57">
        <v>21</v>
      </c>
      <c r="G45" s="57">
        <v>8</v>
      </c>
      <c r="H45" s="57">
        <v>7</v>
      </c>
      <c r="I45" s="108">
        <v>1</v>
      </c>
      <c r="J45" s="57">
        <v>1</v>
      </c>
    </row>
    <row r="46" spans="1:14" ht="15.75" customHeight="1" x14ac:dyDescent="0.2">
      <c r="A46" s="59"/>
    </row>
    <row r="47" spans="1:14" ht="15.75" customHeight="1" x14ac:dyDescent="0.2">
      <c r="A47" s="53" t="s">
        <v>20</v>
      </c>
      <c r="B47" s="117">
        <f>SUM(B9:B45)-SUM(B17:B20)</f>
        <v>3677</v>
      </c>
      <c r="C47" s="117">
        <f t="shared" ref="C47:J47" si="0">SUM(C9:C45)-SUM(C17:C20)</f>
        <v>1946</v>
      </c>
      <c r="D47" s="117">
        <f t="shared" si="0"/>
        <v>861</v>
      </c>
      <c r="E47" s="117">
        <f t="shared" si="0"/>
        <v>614</v>
      </c>
      <c r="F47" s="117">
        <f t="shared" si="0"/>
        <v>718</v>
      </c>
      <c r="G47" s="117">
        <f t="shared" si="0"/>
        <v>327</v>
      </c>
      <c r="H47" s="117">
        <f t="shared" si="0"/>
        <v>257</v>
      </c>
      <c r="I47" s="117">
        <f t="shared" si="0"/>
        <v>188</v>
      </c>
      <c r="J47" s="117">
        <f t="shared" si="0"/>
        <v>93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376</v>
      </c>
      <c r="C49" s="57">
        <v>189</v>
      </c>
      <c r="D49" s="57">
        <v>107</v>
      </c>
      <c r="E49" s="57">
        <v>21</v>
      </c>
      <c r="F49" s="57">
        <v>49</v>
      </c>
      <c r="G49" s="57">
        <v>23</v>
      </c>
      <c r="H49" s="57">
        <v>12</v>
      </c>
      <c r="I49" s="57">
        <v>13</v>
      </c>
      <c r="J49" s="57">
        <v>2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893</v>
      </c>
      <c r="C50" s="58">
        <v>531</v>
      </c>
      <c r="D50" s="58">
        <v>283</v>
      </c>
      <c r="E50" s="58">
        <v>257</v>
      </c>
      <c r="F50" s="58">
        <v>263</v>
      </c>
      <c r="G50" s="58">
        <v>118</v>
      </c>
      <c r="H50" s="58">
        <v>105</v>
      </c>
      <c r="I50" s="58">
        <v>78</v>
      </c>
      <c r="J50" s="58">
        <v>49</v>
      </c>
      <c r="N50" s="41"/>
      <c r="O50" s="41"/>
      <c r="P50" s="41"/>
    </row>
    <row r="51" spans="1:16" x14ac:dyDescent="0.2">
      <c r="A51" s="35" t="s">
        <v>62</v>
      </c>
      <c r="B51" s="57">
        <v>923</v>
      </c>
      <c r="C51" s="57">
        <v>462</v>
      </c>
      <c r="D51" s="57">
        <v>188</v>
      </c>
      <c r="E51" s="57">
        <v>131</v>
      </c>
      <c r="F51" s="57">
        <v>150</v>
      </c>
      <c r="G51" s="57">
        <v>82</v>
      </c>
      <c r="H51" s="57">
        <v>58</v>
      </c>
      <c r="I51" s="57">
        <v>39</v>
      </c>
      <c r="J51" s="57">
        <v>15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/>
  <dimension ref="A1:V736"/>
  <sheetViews>
    <sheetView showGridLines="0" zoomScaleNormal="100" workbookViewId="0">
      <selection activeCell="A3" sqref="A3:K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80" customWidth="1"/>
    <col min="7" max="9" width="9.7109375" customWidth="1"/>
    <col min="10" max="10" width="1.140625" customWidth="1"/>
    <col min="11" max="11" width="9.7109375" customWidth="1"/>
  </cols>
  <sheetData>
    <row r="1" spans="1:22" s="41" customFormat="1" ht="15.75" customHeight="1" x14ac:dyDescent="0.2"/>
    <row r="2" spans="1:22" s="41" customFormat="1" ht="15.75" customHeight="1" x14ac:dyDescent="0.2"/>
    <row r="3" spans="1:22" s="41" customFormat="1" ht="15.75" customHeight="1" x14ac:dyDescent="0.25">
      <c r="A3" s="135" t="s">
        <v>215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2" s="41" customFormat="1" ht="15.75" customHeight="1" x14ac:dyDescent="0.25">
      <c r="A4" s="33"/>
      <c r="F4" s="78"/>
    </row>
    <row r="5" spans="1:22" s="41" customFormat="1" ht="15.75" customHeight="1" x14ac:dyDescent="0.25">
      <c r="A5" s="33"/>
      <c r="F5" s="78"/>
    </row>
    <row r="6" spans="1:22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  <c r="V6" s="47"/>
    </row>
    <row r="7" spans="1:22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  <c r="V7" s="47"/>
    </row>
    <row r="8" spans="1:22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  <c r="V8" s="47"/>
    </row>
    <row r="9" spans="1:22" ht="15.75" customHeight="1" x14ac:dyDescent="0.2">
      <c r="A9" s="50" t="s">
        <v>229</v>
      </c>
      <c r="B9" s="57">
        <v>3747</v>
      </c>
      <c r="C9" s="57">
        <v>852</v>
      </c>
      <c r="D9" s="108">
        <v>3833</v>
      </c>
      <c r="E9" s="57">
        <v>1908</v>
      </c>
      <c r="F9" s="57">
        <v>1262</v>
      </c>
      <c r="G9" s="57">
        <v>2148</v>
      </c>
      <c r="H9" s="57">
        <v>17013</v>
      </c>
      <c r="I9" s="108">
        <v>31</v>
      </c>
      <c r="J9" s="60"/>
      <c r="K9" s="108">
        <v>31150</v>
      </c>
      <c r="L9" s="51"/>
      <c r="M9" s="51"/>
      <c r="V9" s="47"/>
    </row>
    <row r="10" spans="1:22" ht="15.75" customHeight="1" x14ac:dyDescent="0.2">
      <c r="A10" s="52" t="s">
        <v>230</v>
      </c>
      <c r="B10" s="58">
        <v>1477</v>
      </c>
      <c r="C10" s="58">
        <v>1706</v>
      </c>
      <c r="D10" s="113">
        <v>6781</v>
      </c>
      <c r="E10" s="58">
        <v>4203</v>
      </c>
      <c r="F10" s="58">
        <v>3073</v>
      </c>
      <c r="G10" s="58">
        <v>3776</v>
      </c>
      <c r="H10" s="58">
        <v>12413</v>
      </c>
      <c r="I10" s="113">
        <v>65</v>
      </c>
      <c r="J10" s="60"/>
      <c r="K10" s="113">
        <v>33729</v>
      </c>
      <c r="V10" s="47"/>
    </row>
    <row r="11" spans="1:22" ht="15.75" customHeight="1" x14ac:dyDescent="0.2">
      <c r="A11" s="50" t="s">
        <v>231</v>
      </c>
      <c r="B11" s="57">
        <v>1371</v>
      </c>
      <c r="C11" s="57">
        <v>337</v>
      </c>
      <c r="D11" s="108">
        <v>2623</v>
      </c>
      <c r="E11" s="57">
        <v>772</v>
      </c>
      <c r="F11" s="57">
        <v>1130</v>
      </c>
      <c r="G11" s="57">
        <v>1055</v>
      </c>
      <c r="H11" s="57">
        <v>9506</v>
      </c>
      <c r="I11" s="108">
        <v>28</v>
      </c>
      <c r="J11" s="60"/>
      <c r="K11" s="108">
        <v>17107</v>
      </c>
      <c r="V11" s="47"/>
    </row>
    <row r="12" spans="1:22" ht="15.75" customHeight="1" x14ac:dyDescent="0.2">
      <c r="A12" s="52" t="s">
        <v>26</v>
      </c>
      <c r="B12" s="58">
        <v>2920</v>
      </c>
      <c r="C12" s="58">
        <v>1160</v>
      </c>
      <c r="D12" s="113">
        <v>8002</v>
      </c>
      <c r="E12" s="58">
        <v>2247</v>
      </c>
      <c r="F12" s="58">
        <v>3173</v>
      </c>
      <c r="G12" s="58">
        <v>2808</v>
      </c>
      <c r="H12" s="58">
        <v>19639</v>
      </c>
      <c r="I12" s="113">
        <v>118</v>
      </c>
      <c r="J12" s="60"/>
      <c r="K12" s="113">
        <v>40486</v>
      </c>
      <c r="V12" s="47"/>
    </row>
    <row r="13" spans="1:22" ht="15.75" customHeight="1" x14ac:dyDescent="0.2">
      <c r="A13" s="50" t="s">
        <v>27</v>
      </c>
      <c r="B13" s="57">
        <v>698</v>
      </c>
      <c r="C13" s="57">
        <v>451</v>
      </c>
      <c r="D13" s="108">
        <v>2918</v>
      </c>
      <c r="E13" s="57">
        <v>743</v>
      </c>
      <c r="F13" s="57">
        <v>1155</v>
      </c>
      <c r="G13" s="57">
        <v>1430</v>
      </c>
      <c r="H13" s="57">
        <v>7250</v>
      </c>
      <c r="I13" s="108">
        <v>49</v>
      </c>
      <c r="J13" s="60"/>
      <c r="K13" s="108">
        <v>14905</v>
      </c>
      <c r="V13" s="47"/>
    </row>
    <row r="14" spans="1:22" ht="15.75" customHeight="1" x14ac:dyDescent="0.2">
      <c r="A14" s="52" t="s">
        <v>28</v>
      </c>
      <c r="B14" s="58">
        <v>87</v>
      </c>
      <c r="C14" s="58">
        <v>41</v>
      </c>
      <c r="D14" s="113">
        <v>533</v>
      </c>
      <c r="E14" s="58">
        <v>69</v>
      </c>
      <c r="F14" s="58">
        <v>157</v>
      </c>
      <c r="G14" s="58">
        <v>138</v>
      </c>
      <c r="H14" s="58">
        <v>1224</v>
      </c>
      <c r="I14" s="113">
        <v>3</v>
      </c>
      <c r="J14" s="60"/>
      <c r="K14" s="113">
        <v>2382</v>
      </c>
      <c r="V14" s="47"/>
    </row>
    <row r="15" spans="1:22" ht="15.75" customHeight="1" x14ac:dyDescent="0.2">
      <c r="A15" s="50" t="s">
        <v>29</v>
      </c>
      <c r="B15" s="57">
        <v>317</v>
      </c>
      <c r="C15" s="57">
        <v>60</v>
      </c>
      <c r="D15" s="108">
        <v>634</v>
      </c>
      <c r="E15" s="57">
        <v>125</v>
      </c>
      <c r="F15" s="57">
        <v>165</v>
      </c>
      <c r="G15" s="57">
        <v>339</v>
      </c>
      <c r="H15" s="57">
        <v>3072</v>
      </c>
      <c r="I15" s="108">
        <v>17</v>
      </c>
      <c r="J15" s="60"/>
      <c r="K15" s="108">
        <v>4774</v>
      </c>
      <c r="V15" s="47"/>
    </row>
    <row r="16" spans="1:22" ht="15.75" customHeight="1" x14ac:dyDescent="0.2">
      <c r="A16" s="52" t="s">
        <v>30</v>
      </c>
      <c r="B16" s="58">
        <v>211</v>
      </c>
      <c r="C16" s="58">
        <v>90</v>
      </c>
      <c r="D16" s="113">
        <v>562</v>
      </c>
      <c r="E16" s="58">
        <v>229</v>
      </c>
      <c r="F16" s="58">
        <v>223</v>
      </c>
      <c r="G16" s="58">
        <v>248</v>
      </c>
      <c r="H16" s="58">
        <v>1556</v>
      </c>
      <c r="I16" s="113">
        <v>13</v>
      </c>
      <c r="J16" s="60"/>
      <c r="K16" s="113">
        <v>3223</v>
      </c>
      <c r="V16" s="47"/>
    </row>
    <row r="17" spans="1:22" ht="15.75" hidden="1" customHeight="1" x14ac:dyDescent="0.2">
      <c r="A17" s="50" t="s">
        <v>31</v>
      </c>
      <c r="B17" s="57">
        <v>139</v>
      </c>
      <c r="C17" s="57">
        <v>234</v>
      </c>
      <c r="D17" s="108">
        <v>348</v>
      </c>
      <c r="E17" s="57">
        <v>232</v>
      </c>
      <c r="F17" s="57">
        <v>154</v>
      </c>
      <c r="G17" s="57">
        <v>460</v>
      </c>
      <c r="H17" s="57">
        <v>814</v>
      </c>
      <c r="I17" s="108">
        <v>13</v>
      </c>
      <c r="J17" s="60"/>
      <c r="K17" s="108">
        <v>2408</v>
      </c>
      <c r="V17" s="47"/>
    </row>
    <row r="18" spans="1:22" ht="15.75" hidden="1" customHeight="1" x14ac:dyDescent="0.2">
      <c r="A18" s="52" t="s">
        <v>32</v>
      </c>
      <c r="B18" s="58">
        <v>12</v>
      </c>
      <c r="C18" s="58">
        <v>7</v>
      </c>
      <c r="D18" s="113">
        <v>39</v>
      </c>
      <c r="E18" s="58">
        <v>30</v>
      </c>
      <c r="F18" s="58">
        <v>28</v>
      </c>
      <c r="G18" s="58">
        <v>98</v>
      </c>
      <c r="H18" s="58">
        <v>465</v>
      </c>
      <c r="I18" s="113">
        <v>3</v>
      </c>
      <c r="J18" s="60"/>
      <c r="K18" s="113">
        <v>686</v>
      </c>
      <c r="V18" s="47"/>
    </row>
    <row r="19" spans="1:22" ht="15.75" hidden="1" customHeight="1" x14ac:dyDescent="0.2">
      <c r="A19" s="50" t="s">
        <v>33</v>
      </c>
      <c r="B19" s="57">
        <v>5</v>
      </c>
      <c r="C19" s="57">
        <v>10</v>
      </c>
      <c r="D19" s="108">
        <v>28</v>
      </c>
      <c r="E19" s="57">
        <v>17</v>
      </c>
      <c r="F19" s="57">
        <v>42</v>
      </c>
      <c r="G19" s="57">
        <v>58</v>
      </c>
      <c r="H19" s="57">
        <v>162</v>
      </c>
      <c r="I19" s="108">
        <v>2</v>
      </c>
      <c r="J19" s="60"/>
      <c r="K19" s="108">
        <v>330</v>
      </c>
      <c r="V19" s="47"/>
    </row>
    <row r="20" spans="1:22" ht="15.75" hidden="1" customHeight="1" x14ac:dyDescent="0.2">
      <c r="A20" s="52" t="s">
        <v>34</v>
      </c>
      <c r="B20" s="58">
        <v>24</v>
      </c>
      <c r="C20" s="58">
        <v>21</v>
      </c>
      <c r="D20" s="113">
        <v>53</v>
      </c>
      <c r="E20" s="58">
        <v>46</v>
      </c>
      <c r="F20" s="58">
        <v>26</v>
      </c>
      <c r="G20" s="58">
        <v>74</v>
      </c>
      <c r="H20" s="58">
        <v>260</v>
      </c>
      <c r="I20" s="113">
        <v>1</v>
      </c>
      <c r="J20" s="60"/>
      <c r="K20" s="113">
        <v>516</v>
      </c>
      <c r="V20" s="47"/>
    </row>
    <row r="21" spans="1:22" ht="15.75" customHeight="1" x14ac:dyDescent="0.2">
      <c r="A21" s="50" t="s">
        <v>35</v>
      </c>
      <c r="B21" s="108">
        <v>180</v>
      </c>
      <c r="C21" s="108">
        <v>272</v>
      </c>
      <c r="D21" s="108">
        <v>468</v>
      </c>
      <c r="E21" s="57">
        <v>325</v>
      </c>
      <c r="F21" s="57">
        <v>250</v>
      </c>
      <c r="G21" s="57">
        <v>690</v>
      </c>
      <c r="H21" s="57">
        <v>1701</v>
      </c>
      <c r="I21" s="108">
        <v>19</v>
      </c>
      <c r="J21" s="60"/>
      <c r="K21" s="108">
        <v>3940</v>
      </c>
      <c r="V21" s="47"/>
    </row>
    <row r="22" spans="1:22" ht="15.75" customHeight="1" x14ac:dyDescent="0.2">
      <c r="A22" s="52" t="s">
        <v>36</v>
      </c>
      <c r="B22" s="58">
        <v>23</v>
      </c>
      <c r="C22" s="58">
        <v>23</v>
      </c>
      <c r="D22" s="113">
        <v>87</v>
      </c>
      <c r="E22" s="58">
        <v>37</v>
      </c>
      <c r="F22" s="58">
        <v>14</v>
      </c>
      <c r="G22" s="58">
        <v>35</v>
      </c>
      <c r="H22" s="58">
        <v>132</v>
      </c>
      <c r="I22" s="113">
        <v>0</v>
      </c>
      <c r="J22" s="60"/>
      <c r="K22" s="113">
        <v>354</v>
      </c>
      <c r="V22" s="47"/>
    </row>
    <row r="23" spans="1:22" ht="15.75" customHeight="1" x14ac:dyDescent="0.2">
      <c r="A23" s="50" t="s">
        <v>37</v>
      </c>
      <c r="B23" s="57">
        <v>4</v>
      </c>
      <c r="C23" s="57">
        <v>4</v>
      </c>
      <c r="D23" s="108">
        <v>28</v>
      </c>
      <c r="E23" s="57">
        <v>10</v>
      </c>
      <c r="F23" s="57">
        <v>13</v>
      </c>
      <c r="G23" s="57">
        <v>44</v>
      </c>
      <c r="H23" s="57">
        <v>299</v>
      </c>
      <c r="I23" s="108">
        <v>0</v>
      </c>
      <c r="J23" s="60"/>
      <c r="K23" s="108">
        <v>402</v>
      </c>
      <c r="V23" s="47"/>
    </row>
    <row r="24" spans="1:22" ht="15.75" customHeight="1" x14ac:dyDescent="0.2">
      <c r="A24" s="52" t="s">
        <v>38</v>
      </c>
      <c r="B24" s="58">
        <v>183</v>
      </c>
      <c r="C24" s="58">
        <v>148</v>
      </c>
      <c r="D24" s="113">
        <v>225</v>
      </c>
      <c r="E24" s="58">
        <v>285</v>
      </c>
      <c r="F24" s="58">
        <v>124</v>
      </c>
      <c r="G24" s="58">
        <v>394</v>
      </c>
      <c r="H24" s="58">
        <v>919</v>
      </c>
      <c r="I24" s="113">
        <v>15</v>
      </c>
      <c r="J24" s="60"/>
      <c r="K24" s="113">
        <v>2306</v>
      </c>
      <c r="V24" s="47"/>
    </row>
    <row r="25" spans="1:22" ht="15.75" customHeight="1" x14ac:dyDescent="0.2">
      <c r="A25" s="50" t="s">
        <v>39</v>
      </c>
      <c r="B25" s="57">
        <v>117</v>
      </c>
      <c r="C25" s="57">
        <v>75</v>
      </c>
      <c r="D25" s="108">
        <v>291</v>
      </c>
      <c r="E25" s="57">
        <v>184</v>
      </c>
      <c r="F25" s="57">
        <v>242</v>
      </c>
      <c r="G25" s="57">
        <v>545</v>
      </c>
      <c r="H25" s="57">
        <v>3709</v>
      </c>
      <c r="I25" s="108">
        <v>6</v>
      </c>
      <c r="J25" s="60"/>
      <c r="K25" s="108">
        <v>5262</v>
      </c>
      <c r="V25" s="47"/>
    </row>
    <row r="26" spans="1:22" ht="15.75" customHeight="1" x14ac:dyDescent="0.2">
      <c r="A26" s="52" t="s">
        <v>40</v>
      </c>
      <c r="B26" s="58">
        <v>725</v>
      </c>
      <c r="C26" s="58">
        <v>340</v>
      </c>
      <c r="D26" s="113">
        <v>2434</v>
      </c>
      <c r="E26" s="58">
        <v>758</v>
      </c>
      <c r="F26" s="58">
        <v>1248</v>
      </c>
      <c r="G26" s="58">
        <v>685</v>
      </c>
      <c r="H26" s="58">
        <v>5119</v>
      </c>
      <c r="I26" s="113">
        <v>26</v>
      </c>
      <c r="J26" s="60"/>
      <c r="K26" s="113">
        <v>11410</v>
      </c>
      <c r="V26" s="47"/>
    </row>
    <row r="27" spans="1:22" ht="15.75" customHeight="1" x14ac:dyDescent="0.2">
      <c r="A27" s="50" t="s">
        <v>41</v>
      </c>
      <c r="B27" s="57">
        <v>129</v>
      </c>
      <c r="C27" s="57">
        <v>91</v>
      </c>
      <c r="D27" s="108">
        <v>468</v>
      </c>
      <c r="E27" s="57">
        <v>182</v>
      </c>
      <c r="F27" s="57">
        <v>106</v>
      </c>
      <c r="G27" s="57">
        <v>173</v>
      </c>
      <c r="H27" s="57">
        <v>850</v>
      </c>
      <c r="I27" s="108">
        <v>7</v>
      </c>
      <c r="J27" s="60"/>
      <c r="K27" s="108">
        <v>2031</v>
      </c>
      <c r="V27" s="47"/>
    </row>
    <row r="28" spans="1:22" ht="15.75" customHeight="1" x14ac:dyDescent="0.2">
      <c r="A28" s="52" t="s">
        <v>191</v>
      </c>
      <c r="B28" s="58">
        <v>152</v>
      </c>
      <c r="C28" s="58">
        <v>112</v>
      </c>
      <c r="D28" s="113">
        <v>1604</v>
      </c>
      <c r="E28" s="58">
        <v>251</v>
      </c>
      <c r="F28" s="58">
        <v>160</v>
      </c>
      <c r="G28" s="58">
        <v>254</v>
      </c>
      <c r="H28" s="58">
        <v>4235</v>
      </c>
      <c r="I28" s="113">
        <v>15</v>
      </c>
      <c r="J28" s="60"/>
      <c r="K28" s="113">
        <v>6826</v>
      </c>
      <c r="V28" s="47"/>
    </row>
    <row r="29" spans="1:22" ht="15.75" customHeight="1" x14ac:dyDescent="0.2">
      <c r="A29" s="50" t="s">
        <v>43</v>
      </c>
      <c r="B29" s="57">
        <v>227</v>
      </c>
      <c r="C29" s="57">
        <v>56</v>
      </c>
      <c r="D29" s="108">
        <v>139</v>
      </c>
      <c r="E29" s="57">
        <v>95</v>
      </c>
      <c r="F29" s="57">
        <v>64</v>
      </c>
      <c r="G29" s="57">
        <v>76</v>
      </c>
      <c r="H29" s="57">
        <v>193</v>
      </c>
      <c r="I29" s="108">
        <v>0</v>
      </c>
      <c r="J29" s="60"/>
      <c r="K29" s="108">
        <v>853</v>
      </c>
      <c r="V29" s="47"/>
    </row>
    <row r="30" spans="1:22" ht="15.75" customHeight="1" x14ac:dyDescent="0.2">
      <c r="A30" s="52" t="s">
        <v>44</v>
      </c>
      <c r="B30" s="58">
        <v>337</v>
      </c>
      <c r="C30" s="58">
        <v>154</v>
      </c>
      <c r="D30" s="113">
        <v>372</v>
      </c>
      <c r="E30" s="58">
        <v>267</v>
      </c>
      <c r="F30" s="58">
        <v>216</v>
      </c>
      <c r="G30" s="58">
        <v>405</v>
      </c>
      <c r="H30" s="58">
        <v>1745</v>
      </c>
      <c r="I30" s="113">
        <v>15</v>
      </c>
      <c r="J30" s="60"/>
      <c r="K30" s="113">
        <v>3543</v>
      </c>
      <c r="V30" s="47"/>
    </row>
    <row r="31" spans="1:22" ht="15.75" customHeight="1" x14ac:dyDescent="0.2">
      <c r="A31" s="50" t="s">
        <v>45</v>
      </c>
      <c r="B31" s="57">
        <v>110</v>
      </c>
      <c r="C31" s="57">
        <v>51</v>
      </c>
      <c r="D31" s="108">
        <v>159</v>
      </c>
      <c r="E31" s="57">
        <v>102</v>
      </c>
      <c r="F31" s="57">
        <v>93</v>
      </c>
      <c r="G31" s="57">
        <v>109</v>
      </c>
      <c r="H31" s="57">
        <v>335</v>
      </c>
      <c r="I31" s="108">
        <v>2</v>
      </c>
      <c r="J31" s="60"/>
      <c r="K31" s="108">
        <v>962</v>
      </c>
      <c r="V31" s="47"/>
    </row>
    <row r="32" spans="1:22" ht="15.75" customHeight="1" x14ac:dyDescent="0.2">
      <c r="A32" s="52" t="s">
        <v>46</v>
      </c>
      <c r="B32" s="58">
        <v>150</v>
      </c>
      <c r="C32" s="58">
        <v>130</v>
      </c>
      <c r="D32" s="113">
        <v>335</v>
      </c>
      <c r="E32" s="58">
        <v>203</v>
      </c>
      <c r="F32" s="58">
        <v>129</v>
      </c>
      <c r="G32" s="58">
        <v>229</v>
      </c>
      <c r="H32" s="58">
        <v>549</v>
      </c>
      <c r="I32" s="113">
        <v>14</v>
      </c>
      <c r="J32" s="60"/>
      <c r="K32" s="113">
        <v>1754</v>
      </c>
      <c r="V32" s="47"/>
    </row>
    <row r="33" spans="1:22" ht="15.75" customHeight="1" x14ac:dyDescent="0.2">
      <c r="A33" s="50" t="s">
        <v>47</v>
      </c>
      <c r="B33" s="57">
        <v>653</v>
      </c>
      <c r="C33" s="57">
        <v>250</v>
      </c>
      <c r="D33" s="108">
        <v>1867</v>
      </c>
      <c r="E33" s="57">
        <v>465</v>
      </c>
      <c r="F33" s="57">
        <v>521</v>
      </c>
      <c r="G33" s="57">
        <v>527</v>
      </c>
      <c r="H33" s="57">
        <v>3545</v>
      </c>
      <c r="I33" s="108">
        <v>27</v>
      </c>
      <c r="J33" s="60"/>
      <c r="K33" s="108">
        <v>7900</v>
      </c>
      <c r="V33" s="47"/>
    </row>
    <row r="34" spans="1:22" ht="15.75" customHeight="1" x14ac:dyDescent="0.2">
      <c r="A34" s="52" t="s">
        <v>48</v>
      </c>
      <c r="B34" s="58">
        <v>594</v>
      </c>
      <c r="C34" s="58">
        <v>391</v>
      </c>
      <c r="D34" s="113">
        <v>2193</v>
      </c>
      <c r="E34" s="58">
        <v>730</v>
      </c>
      <c r="F34" s="58">
        <v>587</v>
      </c>
      <c r="G34" s="58">
        <v>1038</v>
      </c>
      <c r="H34" s="58">
        <v>9487</v>
      </c>
      <c r="I34" s="113">
        <v>32</v>
      </c>
      <c r="J34" s="60"/>
      <c r="K34" s="113">
        <v>15158</v>
      </c>
      <c r="V34" s="47"/>
    </row>
    <row r="35" spans="1:22" ht="15.75" customHeight="1" x14ac:dyDescent="0.2">
      <c r="A35" s="50" t="s">
        <v>49</v>
      </c>
      <c r="B35" s="57">
        <v>426</v>
      </c>
      <c r="C35" s="57">
        <v>175</v>
      </c>
      <c r="D35" s="108">
        <v>1390</v>
      </c>
      <c r="E35" s="57">
        <v>397</v>
      </c>
      <c r="F35" s="57">
        <v>560</v>
      </c>
      <c r="G35" s="57">
        <v>576</v>
      </c>
      <c r="H35" s="57">
        <v>5443</v>
      </c>
      <c r="I35" s="108">
        <v>5</v>
      </c>
      <c r="J35" s="60"/>
      <c r="K35" s="108">
        <v>9070</v>
      </c>
      <c r="V35" s="47"/>
    </row>
    <row r="36" spans="1:22" ht="15.75" customHeight="1" x14ac:dyDescent="0.2">
      <c r="A36" s="52" t="s">
        <v>50</v>
      </c>
      <c r="B36" s="58">
        <v>1462</v>
      </c>
      <c r="C36" s="58">
        <v>463</v>
      </c>
      <c r="D36" s="113">
        <v>2963</v>
      </c>
      <c r="E36" s="58">
        <v>1043</v>
      </c>
      <c r="F36" s="58">
        <v>1377</v>
      </c>
      <c r="G36" s="58">
        <v>1837</v>
      </c>
      <c r="H36" s="58">
        <v>16556</v>
      </c>
      <c r="I36" s="113">
        <v>48</v>
      </c>
      <c r="J36" s="60"/>
      <c r="K36" s="113">
        <v>26181</v>
      </c>
      <c r="V36" s="47"/>
    </row>
    <row r="37" spans="1:22" ht="15.75" customHeight="1" x14ac:dyDescent="0.2">
      <c r="A37" s="50" t="s">
        <v>51</v>
      </c>
      <c r="B37" s="57">
        <v>1940</v>
      </c>
      <c r="C37" s="57">
        <v>840</v>
      </c>
      <c r="D37" s="108">
        <v>6464</v>
      </c>
      <c r="E37" s="57">
        <v>2039</v>
      </c>
      <c r="F37" s="57">
        <v>1708</v>
      </c>
      <c r="G37" s="57">
        <v>1996</v>
      </c>
      <c r="H37" s="57">
        <v>19632</v>
      </c>
      <c r="I37" s="108">
        <v>29</v>
      </c>
      <c r="J37" s="60"/>
      <c r="K37" s="108">
        <v>35126</v>
      </c>
      <c r="V37" s="47"/>
    </row>
    <row r="38" spans="1:22" ht="15.75" customHeight="1" x14ac:dyDescent="0.2">
      <c r="A38" s="52" t="s">
        <v>52</v>
      </c>
      <c r="B38" s="58">
        <v>411</v>
      </c>
      <c r="C38" s="58">
        <v>310</v>
      </c>
      <c r="D38" s="113">
        <v>1069</v>
      </c>
      <c r="E38" s="58">
        <v>629</v>
      </c>
      <c r="F38" s="58">
        <v>381</v>
      </c>
      <c r="G38" s="58">
        <v>557</v>
      </c>
      <c r="H38" s="58">
        <v>2370</v>
      </c>
      <c r="I38" s="113">
        <v>11</v>
      </c>
      <c r="J38" s="60"/>
      <c r="K38" s="113">
        <v>5796</v>
      </c>
      <c r="V38" s="47"/>
    </row>
    <row r="39" spans="1:22" ht="15.75" customHeight="1" x14ac:dyDescent="0.2">
      <c r="A39" s="50" t="s">
        <v>53</v>
      </c>
      <c r="B39" s="57">
        <v>346</v>
      </c>
      <c r="C39" s="57">
        <v>199</v>
      </c>
      <c r="D39" s="108">
        <v>869</v>
      </c>
      <c r="E39" s="57">
        <v>480</v>
      </c>
      <c r="F39" s="57">
        <v>300</v>
      </c>
      <c r="G39" s="57">
        <v>526</v>
      </c>
      <c r="H39" s="57">
        <v>2534</v>
      </c>
      <c r="I39" s="108">
        <v>8</v>
      </c>
      <c r="J39" s="60"/>
      <c r="K39" s="108">
        <v>5327</v>
      </c>
      <c r="V39" s="47"/>
    </row>
    <row r="40" spans="1:22" ht="15.75" customHeight="1" x14ac:dyDescent="0.2">
      <c r="A40" s="52" t="s">
        <v>54</v>
      </c>
      <c r="B40" s="58">
        <v>388</v>
      </c>
      <c r="C40" s="58">
        <v>257</v>
      </c>
      <c r="D40" s="113">
        <v>1297</v>
      </c>
      <c r="E40" s="58">
        <v>474</v>
      </c>
      <c r="F40" s="58">
        <v>422</v>
      </c>
      <c r="G40" s="58">
        <v>606</v>
      </c>
      <c r="H40" s="58">
        <v>3961</v>
      </c>
      <c r="I40" s="113">
        <v>15</v>
      </c>
      <c r="J40" s="60"/>
      <c r="K40" s="113">
        <v>7489</v>
      </c>
      <c r="V40" s="47"/>
    </row>
    <row r="41" spans="1:22" ht="15.75" customHeight="1" x14ac:dyDescent="0.2">
      <c r="A41" s="50" t="s">
        <v>55</v>
      </c>
      <c r="B41" s="57">
        <v>475</v>
      </c>
      <c r="C41" s="57">
        <v>60</v>
      </c>
      <c r="D41" s="108">
        <v>859</v>
      </c>
      <c r="E41" s="57">
        <v>186</v>
      </c>
      <c r="F41" s="57">
        <v>156</v>
      </c>
      <c r="G41" s="57">
        <v>169</v>
      </c>
      <c r="H41" s="57">
        <v>2428</v>
      </c>
      <c r="I41" s="108">
        <v>2</v>
      </c>
      <c r="J41" s="60"/>
      <c r="K41" s="108">
        <v>4367</v>
      </c>
      <c r="V41" s="47"/>
    </row>
    <row r="42" spans="1:22" ht="15.75" customHeight="1" x14ac:dyDescent="0.2">
      <c r="A42" s="52" t="s">
        <v>56</v>
      </c>
      <c r="B42" s="58">
        <v>66</v>
      </c>
      <c r="C42" s="58">
        <v>32</v>
      </c>
      <c r="D42" s="113">
        <v>174</v>
      </c>
      <c r="E42" s="58">
        <v>80</v>
      </c>
      <c r="F42" s="58">
        <v>56</v>
      </c>
      <c r="G42" s="58">
        <v>90</v>
      </c>
      <c r="H42" s="58">
        <v>691</v>
      </c>
      <c r="I42" s="113">
        <v>5</v>
      </c>
      <c r="J42" s="60"/>
      <c r="K42" s="113">
        <v>1236</v>
      </c>
      <c r="V42" s="47"/>
    </row>
    <row r="43" spans="1:22" ht="15.75" customHeight="1" x14ac:dyDescent="0.2">
      <c r="A43" s="50" t="s">
        <v>57</v>
      </c>
      <c r="B43" s="57">
        <v>263</v>
      </c>
      <c r="C43" s="57">
        <v>86</v>
      </c>
      <c r="D43" s="108">
        <v>699</v>
      </c>
      <c r="E43" s="57">
        <v>163</v>
      </c>
      <c r="F43" s="57">
        <v>317</v>
      </c>
      <c r="G43" s="57">
        <v>269</v>
      </c>
      <c r="H43" s="57">
        <v>1784</v>
      </c>
      <c r="I43" s="108">
        <v>7</v>
      </c>
      <c r="J43" s="60"/>
      <c r="K43" s="108">
        <v>3650</v>
      </c>
      <c r="V43" s="47"/>
    </row>
    <row r="44" spans="1:22" ht="15.75" customHeight="1" x14ac:dyDescent="0.2">
      <c r="A44" s="52" t="s">
        <v>58</v>
      </c>
      <c r="B44" s="58">
        <v>203</v>
      </c>
      <c r="C44" s="58">
        <v>95</v>
      </c>
      <c r="D44" s="113">
        <v>422</v>
      </c>
      <c r="E44" s="58">
        <v>162</v>
      </c>
      <c r="F44" s="58">
        <v>133</v>
      </c>
      <c r="G44" s="58">
        <v>162</v>
      </c>
      <c r="H44" s="58">
        <v>1156</v>
      </c>
      <c r="I44" s="113">
        <v>5</v>
      </c>
      <c r="J44" s="60"/>
      <c r="K44" s="113">
        <v>2404</v>
      </c>
      <c r="V44" s="47"/>
    </row>
    <row r="45" spans="1:22" ht="15.75" customHeight="1" x14ac:dyDescent="0.2">
      <c r="A45" s="50" t="s">
        <v>59</v>
      </c>
      <c r="B45" s="57">
        <v>1102</v>
      </c>
      <c r="C45" s="57">
        <v>594</v>
      </c>
      <c r="D45" s="108">
        <v>2788</v>
      </c>
      <c r="E45" s="57">
        <v>1264</v>
      </c>
      <c r="F45" s="57">
        <v>1195</v>
      </c>
      <c r="G45" s="57">
        <v>1632</v>
      </c>
      <c r="H45" s="57">
        <v>11995</v>
      </c>
      <c r="I45" s="108">
        <v>90</v>
      </c>
      <c r="J45" s="60"/>
      <c r="K45" s="108">
        <v>21188</v>
      </c>
      <c r="V45" s="47"/>
    </row>
    <row r="46" spans="1:22" ht="15.75" customHeight="1" x14ac:dyDescent="0.2">
      <c r="A46" s="59"/>
      <c r="F46"/>
    </row>
    <row r="47" spans="1:22" ht="15.75" customHeight="1" x14ac:dyDescent="0.2">
      <c r="A47" s="53" t="s">
        <v>20</v>
      </c>
      <c r="B47" s="117">
        <f>SUM(B9:B45)-SUM(B17:B20)</f>
        <v>21494</v>
      </c>
      <c r="C47" s="117">
        <f t="shared" ref="C47:K47" si="0">SUM(C9:C45)-SUM(C17:C20)</f>
        <v>9905</v>
      </c>
      <c r="D47" s="117">
        <f t="shared" si="0"/>
        <v>55550</v>
      </c>
      <c r="E47" s="117">
        <f t="shared" si="0"/>
        <v>21107</v>
      </c>
      <c r="F47" s="117">
        <f t="shared" si="0"/>
        <v>20710</v>
      </c>
      <c r="G47" s="117">
        <f t="shared" si="0"/>
        <v>25566</v>
      </c>
      <c r="H47" s="117">
        <f t="shared" si="0"/>
        <v>173041</v>
      </c>
      <c r="I47" s="117">
        <f t="shared" si="0"/>
        <v>727</v>
      </c>
      <c r="J47" s="59"/>
      <c r="K47" s="117">
        <f t="shared" si="0"/>
        <v>332291</v>
      </c>
      <c r="V47" s="47"/>
    </row>
    <row r="48" spans="1:2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V48" s="47"/>
    </row>
    <row r="49" spans="1:22" ht="15.75" customHeight="1" x14ac:dyDescent="0.2">
      <c r="A49" s="35" t="s">
        <v>60</v>
      </c>
      <c r="B49" s="57">
        <v>5224</v>
      </c>
      <c r="C49" s="57">
        <v>2558</v>
      </c>
      <c r="D49" s="108">
        <v>10614</v>
      </c>
      <c r="E49" s="57">
        <v>6111</v>
      </c>
      <c r="F49" s="57">
        <v>4335</v>
      </c>
      <c r="G49" s="57">
        <v>5924</v>
      </c>
      <c r="H49" s="57">
        <v>29426</v>
      </c>
      <c r="I49" s="108">
        <v>96</v>
      </c>
      <c r="J49" s="60"/>
      <c r="K49" s="57">
        <v>64879</v>
      </c>
      <c r="V49" s="47"/>
    </row>
    <row r="50" spans="1:22" ht="15.75" customHeight="1" x14ac:dyDescent="0.2">
      <c r="A50" s="38" t="s">
        <v>61</v>
      </c>
      <c r="B50" s="58">
        <v>4233</v>
      </c>
      <c r="C50" s="58">
        <v>1802</v>
      </c>
      <c r="D50" s="113">
        <v>12649</v>
      </c>
      <c r="E50" s="58">
        <v>3413</v>
      </c>
      <c r="F50" s="58">
        <v>4873</v>
      </c>
      <c r="G50" s="58">
        <v>4963</v>
      </c>
      <c r="H50" s="58">
        <v>32741</v>
      </c>
      <c r="I50" s="113">
        <v>200</v>
      </c>
      <c r="J50" s="60"/>
      <c r="K50" s="58">
        <v>65770</v>
      </c>
      <c r="V50" s="47"/>
    </row>
    <row r="51" spans="1:22" ht="15.75" customHeight="1" x14ac:dyDescent="0.2">
      <c r="A51" s="35" t="s">
        <v>62</v>
      </c>
      <c r="B51" s="57">
        <v>4833</v>
      </c>
      <c r="C51" s="57">
        <v>2179</v>
      </c>
      <c r="D51" s="108">
        <v>14079</v>
      </c>
      <c r="E51" s="57">
        <v>4838</v>
      </c>
      <c r="F51" s="57">
        <v>4613</v>
      </c>
      <c r="G51" s="57">
        <v>6004</v>
      </c>
      <c r="H51" s="57">
        <v>53488</v>
      </c>
      <c r="I51" s="108">
        <v>125</v>
      </c>
      <c r="J51" s="60">
        <f>SUM(J35:J37)</f>
        <v>0</v>
      </c>
      <c r="K51" s="57">
        <v>91331</v>
      </c>
      <c r="V51" s="47"/>
    </row>
    <row r="52" spans="1:22" x14ac:dyDescent="0.2">
      <c r="A52" s="44" t="s">
        <v>63</v>
      </c>
      <c r="V52" s="47"/>
    </row>
    <row r="53" spans="1:22" x14ac:dyDescent="0.2">
      <c r="A53"/>
    </row>
    <row r="54" spans="1:22" x14ac:dyDescent="0.2">
      <c r="B54" s="49"/>
      <c r="C54" s="49"/>
      <c r="D54" s="49"/>
      <c r="E54" s="49"/>
      <c r="F54" s="82"/>
      <c r="G54" s="49"/>
    </row>
    <row r="55" spans="1:22" x14ac:dyDescent="0.2">
      <c r="B55" s="49"/>
      <c r="C55" s="49"/>
      <c r="D55" s="49"/>
      <c r="E55" s="49"/>
      <c r="F55" s="82"/>
      <c r="G55" s="49"/>
    </row>
    <row r="56" spans="1:22" x14ac:dyDescent="0.2">
      <c r="B56" s="49"/>
      <c r="C56" s="49"/>
      <c r="D56" s="49"/>
      <c r="E56" s="49"/>
      <c r="F56" s="82"/>
      <c r="G56" s="49"/>
    </row>
    <row r="57" spans="1:22" x14ac:dyDescent="0.2">
      <c r="B57" s="49"/>
      <c r="C57" s="49"/>
      <c r="D57" s="49"/>
      <c r="E57" s="49"/>
      <c r="F57" s="82"/>
      <c r="G57" s="49"/>
    </row>
    <row r="58" spans="1:22" x14ac:dyDescent="0.2">
      <c r="B58" s="49"/>
      <c r="C58" s="49"/>
      <c r="D58" s="49"/>
      <c r="E58" s="49"/>
      <c r="F58" s="82"/>
      <c r="G58" s="49"/>
    </row>
    <row r="59" spans="1:22" x14ac:dyDescent="0.2">
      <c r="B59" s="49"/>
      <c r="C59" s="49"/>
      <c r="D59" s="49"/>
      <c r="E59" s="49"/>
      <c r="F59" s="82"/>
      <c r="G59" s="49"/>
    </row>
    <row r="60" spans="1:22" x14ac:dyDescent="0.2">
      <c r="B60" s="49"/>
      <c r="C60" s="49"/>
      <c r="D60" s="49"/>
      <c r="E60" s="49"/>
      <c r="F60" s="82"/>
      <c r="G60" s="49"/>
    </row>
    <row r="67" spans="2:6" s="41" customFormat="1" ht="15" x14ac:dyDescent="0.2">
      <c r="F67" s="78"/>
    </row>
    <row r="68" spans="2:6" s="41" customFormat="1" ht="15" x14ac:dyDescent="0.2">
      <c r="F68" s="78"/>
    </row>
    <row r="69" spans="2:6" s="41" customFormat="1" ht="15" x14ac:dyDescent="0.2">
      <c r="F69" s="78"/>
    </row>
    <row r="72" spans="2:6" s="44" customFormat="1" ht="11.25" x14ac:dyDescent="0.2">
      <c r="F72" s="83"/>
    </row>
    <row r="74" spans="2:6" x14ac:dyDescent="0.2">
      <c r="B74" s="49"/>
      <c r="C74" s="49"/>
      <c r="D74" s="49"/>
      <c r="E74" s="49"/>
      <c r="F74" s="82"/>
    </row>
    <row r="75" spans="2:6" x14ac:dyDescent="0.2">
      <c r="B75" s="49"/>
      <c r="C75" s="49"/>
      <c r="D75" s="49"/>
      <c r="E75" s="49"/>
      <c r="F75" s="82"/>
    </row>
    <row r="76" spans="2:6" x14ac:dyDescent="0.2">
      <c r="B76" s="49"/>
      <c r="C76" s="49"/>
      <c r="D76" s="49"/>
      <c r="E76" s="49"/>
      <c r="F76" s="82"/>
    </row>
    <row r="77" spans="2:6" x14ac:dyDescent="0.2">
      <c r="B77" s="49"/>
      <c r="C77" s="49"/>
      <c r="D77" s="49"/>
      <c r="E77" s="49"/>
      <c r="F77" s="82"/>
    </row>
    <row r="78" spans="2:6" x14ac:dyDescent="0.2">
      <c r="B78" s="49"/>
      <c r="C78" s="49"/>
      <c r="D78" s="49"/>
      <c r="E78" s="49"/>
      <c r="F78" s="82"/>
    </row>
    <row r="79" spans="2:6" x14ac:dyDescent="0.2">
      <c r="B79" s="49"/>
      <c r="C79" s="49"/>
      <c r="D79" s="49"/>
      <c r="E79" s="49"/>
      <c r="F79" s="82"/>
    </row>
    <row r="80" spans="2:6" x14ac:dyDescent="0.2">
      <c r="B80" s="49"/>
      <c r="C80" s="49"/>
      <c r="D80" s="49"/>
      <c r="E80" s="49"/>
      <c r="F80" s="82"/>
    </row>
    <row r="81" spans="2:6" x14ac:dyDescent="0.2">
      <c r="B81" s="49"/>
      <c r="C81" s="49"/>
      <c r="D81" s="49"/>
      <c r="E81" s="49"/>
      <c r="F81" s="82"/>
    </row>
    <row r="82" spans="2:6" x14ac:dyDescent="0.2">
      <c r="B82" s="49"/>
      <c r="C82" s="49"/>
      <c r="D82" s="49"/>
      <c r="E82" s="49"/>
      <c r="F82" s="82"/>
    </row>
    <row r="83" spans="2:6" x14ac:dyDescent="0.2">
      <c r="B83" s="49"/>
      <c r="C83" s="49"/>
      <c r="D83" s="49"/>
      <c r="E83" s="49"/>
      <c r="F83" s="82"/>
    </row>
    <row r="84" spans="2:6" x14ac:dyDescent="0.2">
      <c r="B84" s="49"/>
      <c r="C84" s="49"/>
      <c r="D84" s="49"/>
      <c r="E84" s="49"/>
      <c r="F84" s="82"/>
    </row>
    <row r="85" spans="2:6" x14ac:dyDescent="0.2">
      <c r="B85" s="49"/>
      <c r="C85" s="49"/>
      <c r="D85" s="49"/>
      <c r="E85" s="49"/>
      <c r="F85" s="82"/>
    </row>
    <row r="86" spans="2:6" x14ac:dyDescent="0.2">
      <c r="B86" s="49"/>
      <c r="C86" s="49"/>
      <c r="D86" s="49"/>
      <c r="E86" s="49"/>
      <c r="F86" s="82"/>
    </row>
    <row r="87" spans="2:6" x14ac:dyDescent="0.2">
      <c r="B87" s="49"/>
      <c r="C87" s="49"/>
      <c r="D87" s="49"/>
      <c r="E87" s="49"/>
      <c r="F87" s="82"/>
    </row>
    <row r="88" spans="2:6" x14ac:dyDescent="0.2">
      <c r="B88" s="49"/>
      <c r="C88" s="49"/>
      <c r="D88" s="49"/>
      <c r="E88" s="49"/>
      <c r="F88" s="82"/>
    </row>
    <row r="89" spans="2:6" x14ac:dyDescent="0.2">
      <c r="B89" s="49"/>
      <c r="C89" s="49"/>
      <c r="D89" s="49"/>
      <c r="E89" s="49"/>
      <c r="F89" s="82"/>
    </row>
    <row r="90" spans="2:6" x14ac:dyDescent="0.2">
      <c r="B90" s="49"/>
      <c r="C90" s="49"/>
      <c r="D90" s="49"/>
      <c r="E90" s="49"/>
      <c r="F90" s="82"/>
    </row>
    <row r="91" spans="2:6" x14ac:dyDescent="0.2">
      <c r="B91" s="49"/>
      <c r="C91" s="49"/>
      <c r="D91" s="49"/>
      <c r="E91" s="49"/>
      <c r="F91" s="82"/>
    </row>
    <row r="92" spans="2:6" x14ac:dyDescent="0.2">
      <c r="B92" s="49"/>
      <c r="C92" s="49"/>
      <c r="D92" s="49"/>
      <c r="E92" s="49"/>
      <c r="F92" s="82"/>
    </row>
    <row r="93" spans="2:6" x14ac:dyDescent="0.2">
      <c r="B93" s="49"/>
      <c r="C93" s="49"/>
      <c r="D93" s="49"/>
      <c r="E93" s="49"/>
      <c r="F93" s="82"/>
    </row>
    <row r="94" spans="2:6" x14ac:dyDescent="0.2">
      <c r="B94" s="49"/>
      <c r="C94" s="49"/>
      <c r="D94" s="49"/>
      <c r="E94" s="49"/>
      <c r="F94" s="82"/>
    </row>
    <row r="95" spans="2:6" x14ac:dyDescent="0.2">
      <c r="B95" s="49"/>
      <c r="C95" s="49"/>
      <c r="D95" s="49"/>
      <c r="E95" s="49"/>
      <c r="F95" s="82"/>
    </row>
    <row r="96" spans="2:6" x14ac:dyDescent="0.2">
      <c r="B96" s="49"/>
      <c r="C96" s="49"/>
      <c r="D96" s="49"/>
      <c r="E96" s="49"/>
      <c r="F96" s="82"/>
    </row>
    <row r="97" spans="2:6" x14ac:dyDescent="0.2">
      <c r="B97" s="49"/>
      <c r="C97" s="49"/>
      <c r="D97" s="49"/>
      <c r="E97" s="49"/>
      <c r="F97" s="82"/>
    </row>
    <row r="98" spans="2:6" x14ac:dyDescent="0.2">
      <c r="B98" s="49"/>
      <c r="C98" s="49"/>
      <c r="D98" s="49"/>
      <c r="E98" s="49"/>
      <c r="F98" s="82"/>
    </row>
    <row r="99" spans="2:6" x14ac:dyDescent="0.2">
      <c r="B99" s="49"/>
      <c r="C99" s="49"/>
      <c r="D99" s="49"/>
      <c r="E99" s="49"/>
      <c r="F99" s="82"/>
    </row>
    <row r="100" spans="2:6" x14ac:dyDescent="0.2">
      <c r="B100" s="49"/>
      <c r="C100" s="49"/>
      <c r="D100" s="49"/>
      <c r="E100" s="49"/>
      <c r="F100" s="82"/>
    </row>
    <row r="101" spans="2:6" x14ac:dyDescent="0.2">
      <c r="B101" s="49"/>
      <c r="C101" s="49"/>
      <c r="D101" s="49"/>
      <c r="E101" s="49"/>
      <c r="F101" s="82"/>
    </row>
    <row r="102" spans="2:6" x14ac:dyDescent="0.2">
      <c r="B102" s="49"/>
      <c r="C102" s="49"/>
      <c r="D102" s="49"/>
      <c r="E102" s="49"/>
      <c r="F102" s="82"/>
    </row>
    <row r="103" spans="2:6" x14ac:dyDescent="0.2">
      <c r="B103" s="49"/>
      <c r="C103" s="49"/>
      <c r="D103" s="49"/>
      <c r="E103" s="49"/>
      <c r="F103" s="82"/>
    </row>
    <row r="104" spans="2:6" x14ac:dyDescent="0.2">
      <c r="B104" s="49"/>
      <c r="C104" s="49"/>
      <c r="D104" s="49"/>
      <c r="E104" s="49"/>
      <c r="F104" s="82"/>
    </row>
    <row r="105" spans="2:6" x14ac:dyDescent="0.2">
      <c r="B105" s="49"/>
      <c r="C105" s="49"/>
      <c r="D105" s="49"/>
      <c r="E105" s="49"/>
      <c r="F105" s="82"/>
    </row>
    <row r="106" spans="2:6" x14ac:dyDescent="0.2">
      <c r="B106" s="49"/>
      <c r="C106" s="49"/>
      <c r="D106" s="49"/>
      <c r="E106" s="49"/>
      <c r="F106" s="82"/>
    </row>
    <row r="107" spans="2:6" x14ac:dyDescent="0.2">
      <c r="B107" s="49"/>
      <c r="C107" s="49"/>
      <c r="D107" s="49"/>
      <c r="E107" s="49"/>
      <c r="F107" s="82"/>
    </row>
    <row r="108" spans="2:6" x14ac:dyDescent="0.2">
      <c r="B108" s="49"/>
      <c r="C108" s="49"/>
      <c r="D108" s="49"/>
      <c r="E108" s="49"/>
      <c r="F108" s="82"/>
    </row>
    <row r="109" spans="2:6" x14ac:dyDescent="0.2">
      <c r="B109" s="49"/>
      <c r="C109" s="49"/>
      <c r="D109" s="49"/>
      <c r="E109" s="49"/>
      <c r="F109" s="82"/>
    </row>
    <row r="110" spans="2:6" x14ac:dyDescent="0.2">
      <c r="B110" s="49"/>
      <c r="C110" s="49"/>
      <c r="D110" s="49"/>
      <c r="E110" s="49"/>
      <c r="F110" s="82"/>
    </row>
    <row r="111" spans="2:6" x14ac:dyDescent="0.2">
      <c r="B111" s="49"/>
      <c r="C111" s="49"/>
      <c r="D111" s="49"/>
      <c r="E111" s="49"/>
      <c r="F111" s="82"/>
    </row>
    <row r="112" spans="2:6" x14ac:dyDescent="0.2">
      <c r="B112" s="49"/>
      <c r="C112" s="49"/>
      <c r="D112" s="49"/>
      <c r="E112" s="49"/>
      <c r="F112" s="82"/>
    </row>
    <row r="119" spans="2:6" s="41" customFormat="1" ht="15" x14ac:dyDescent="0.2">
      <c r="F119" s="78"/>
    </row>
    <row r="120" spans="2:6" s="41" customFormat="1" ht="15" x14ac:dyDescent="0.2">
      <c r="F120" s="78"/>
    </row>
    <row r="121" spans="2:6" s="41" customFormat="1" ht="15" x14ac:dyDescent="0.2">
      <c r="F121" s="78"/>
    </row>
    <row r="124" spans="2:6" s="44" customFormat="1" ht="11.25" x14ac:dyDescent="0.2">
      <c r="F124" s="83"/>
    </row>
    <row r="126" spans="2:6" x14ac:dyDescent="0.2">
      <c r="B126" s="49"/>
      <c r="C126" s="49"/>
      <c r="D126" s="49"/>
      <c r="E126" s="49"/>
      <c r="F126" s="82"/>
    </row>
    <row r="127" spans="2:6" x14ac:dyDescent="0.2">
      <c r="B127" s="49"/>
      <c r="C127" s="49"/>
      <c r="D127" s="49"/>
      <c r="E127" s="49"/>
      <c r="F127" s="82"/>
    </row>
    <row r="128" spans="2:6" x14ac:dyDescent="0.2">
      <c r="B128" s="49"/>
      <c r="C128" s="49"/>
      <c r="D128" s="49"/>
      <c r="E128" s="49"/>
      <c r="F128" s="82"/>
    </row>
    <row r="129" spans="2:6" x14ac:dyDescent="0.2">
      <c r="B129" s="49"/>
      <c r="C129" s="49"/>
      <c r="D129" s="49"/>
      <c r="E129" s="49"/>
      <c r="F129" s="82"/>
    </row>
    <row r="130" spans="2:6" x14ac:dyDescent="0.2">
      <c r="B130" s="49"/>
      <c r="C130" s="49"/>
      <c r="D130" s="49"/>
      <c r="E130" s="49"/>
      <c r="F130" s="82"/>
    </row>
    <row r="131" spans="2:6" x14ac:dyDescent="0.2">
      <c r="B131" s="49"/>
      <c r="C131" s="49"/>
      <c r="D131" s="49"/>
      <c r="E131" s="49"/>
      <c r="F131" s="82"/>
    </row>
    <row r="132" spans="2:6" x14ac:dyDescent="0.2">
      <c r="B132" s="49"/>
      <c r="C132" s="49"/>
      <c r="D132" s="49"/>
      <c r="E132" s="49"/>
      <c r="F132" s="82"/>
    </row>
    <row r="133" spans="2:6" x14ac:dyDescent="0.2">
      <c r="B133" s="49"/>
      <c r="C133" s="49"/>
      <c r="D133" s="49"/>
      <c r="E133" s="49"/>
      <c r="F133" s="82"/>
    </row>
    <row r="134" spans="2:6" x14ac:dyDescent="0.2">
      <c r="B134" s="49"/>
      <c r="C134" s="49"/>
      <c r="D134" s="49"/>
      <c r="E134" s="49"/>
      <c r="F134" s="82"/>
    </row>
    <row r="135" spans="2:6" x14ac:dyDescent="0.2">
      <c r="B135" s="49"/>
      <c r="C135" s="49"/>
      <c r="D135" s="49"/>
      <c r="E135" s="49"/>
      <c r="F135" s="82"/>
    </row>
    <row r="136" spans="2:6" x14ac:dyDescent="0.2">
      <c r="B136" s="49"/>
      <c r="C136" s="49"/>
      <c r="D136" s="49"/>
      <c r="E136" s="49"/>
      <c r="F136" s="82"/>
    </row>
    <row r="137" spans="2:6" x14ac:dyDescent="0.2">
      <c r="B137" s="49"/>
      <c r="C137" s="49"/>
      <c r="D137" s="49"/>
      <c r="E137" s="49"/>
      <c r="F137" s="82"/>
    </row>
    <row r="138" spans="2:6" x14ac:dyDescent="0.2">
      <c r="B138" s="49"/>
      <c r="C138" s="49"/>
      <c r="D138" s="49"/>
      <c r="E138" s="49"/>
      <c r="F138" s="82"/>
    </row>
    <row r="139" spans="2:6" x14ac:dyDescent="0.2">
      <c r="B139" s="49"/>
      <c r="C139" s="49"/>
      <c r="D139" s="49"/>
      <c r="E139" s="49"/>
      <c r="F139" s="82"/>
    </row>
    <row r="140" spans="2:6" x14ac:dyDescent="0.2">
      <c r="B140" s="49"/>
      <c r="C140" s="49"/>
      <c r="D140" s="49"/>
      <c r="E140" s="49"/>
      <c r="F140" s="82"/>
    </row>
    <row r="141" spans="2:6" x14ac:dyDescent="0.2">
      <c r="B141" s="49"/>
      <c r="C141" s="49"/>
      <c r="D141" s="49"/>
      <c r="E141" s="49"/>
      <c r="F141" s="82"/>
    </row>
    <row r="142" spans="2:6" x14ac:dyDescent="0.2">
      <c r="B142" s="49"/>
      <c r="C142" s="49"/>
      <c r="D142" s="49"/>
      <c r="E142" s="49"/>
      <c r="F142" s="82"/>
    </row>
    <row r="143" spans="2:6" x14ac:dyDescent="0.2">
      <c r="B143" s="49"/>
      <c r="C143" s="49"/>
      <c r="D143" s="49"/>
      <c r="E143" s="49"/>
      <c r="F143" s="82"/>
    </row>
    <row r="144" spans="2:6" x14ac:dyDescent="0.2">
      <c r="B144" s="49"/>
      <c r="C144" s="49"/>
      <c r="D144" s="49"/>
      <c r="E144" s="49"/>
      <c r="F144" s="82"/>
    </row>
    <row r="145" spans="2:6" x14ac:dyDescent="0.2">
      <c r="B145" s="49"/>
      <c r="C145" s="49"/>
      <c r="D145" s="49"/>
      <c r="E145" s="49"/>
      <c r="F145" s="82"/>
    </row>
    <row r="146" spans="2:6" x14ac:dyDescent="0.2">
      <c r="B146" s="49"/>
      <c r="C146" s="49"/>
      <c r="D146" s="49"/>
      <c r="E146" s="49"/>
      <c r="F146" s="82"/>
    </row>
    <row r="147" spans="2:6" x14ac:dyDescent="0.2">
      <c r="B147" s="49"/>
      <c r="C147" s="49"/>
      <c r="D147" s="49"/>
      <c r="E147" s="49"/>
      <c r="F147" s="82"/>
    </row>
    <row r="148" spans="2:6" x14ac:dyDescent="0.2">
      <c r="B148" s="49"/>
      <c r="C148" s="49"/>
      <c r="D148" s="49"/>
      <c r="E148" s="49"/>
      <c r="F148" s="82"/>
    </row>
    <row r="149" spans="2:6" x14ac:dyDescent="0.2">
      <c r="B149" s="49"/>
      <c r="C149" s="49"/>
      <c r="D149" s="49"/>
      <c r="E149" s="49"/>
      <c r="F149" s="82"/>
    </row>
    <row r="150" spans="2:6" x14ac:dyDescent="0.2">
      <c r="B150" s="49"/>
      <c r="C150" s="49"/>
      <c r="D150" s="49"/>
      <c r="E150" s="49"/>
      <c r="F150" s="82"/>
    </row>
    <row r="151" spans="2:6" x14ac:dyDescent="0.2">
      <c r="B151" s="49"/>
      <c r="C151" s="49"/>
      <c r="D151" s="49"/>
      <c r="E151" s="49"/>
      <c r="F151" s="82"/>
    </row>
    <row r="152" spans="2:6" x14ac:dyDescent="0.2">
      <c r="B152" s="49"/>
      <c r="C152" s="49"/>
      <c r="D152" s="49"/>
      <c r="E152" s="49"/>
      <c r="F152" s="82"/>
    </row>
    <row r="153" spans="2:6" x14ac:dyDescent="0.2">
      <c r="B153" s="49"/>
      <c r="C153" s="49"/>
      <c r="D153" s="49"/>
      <c r="E153" s="49"/>
      <c r="F153" s="82"/>
    </row>
    <row r="154" spans="2:6" x14ac:dyDescent="0.2">
      <c r="B154" s="49"/>
      <c r="C154" s="49"/>
      <c r="D154" s="49"/>
      <c r="E154" s="49"/>
      <c r="F154" s="82"/>
    </row>
    <row r="155" spans="2:6" x14ac:dyDescent="0.2">
      <c r="B155" s="49"/>
      <c r="C155" s="49"/>
      <c r="D155" s="49"/>
      <c r="E155" s="49"/>
      <c r="F155" s="82"/>
    </row>
    <row r="156" spans="2:6" x14ac:dyDescent="0.2">
      <c r="B156" s="49"/>
      <c r="C156" s="49"/>
      <c r="D156" s="49"/>
      <c r="E156" s="49"/>
      <c r="F156" s="82"/>
    </row>
    <row r="157" spans="2:6" x14ac:dyDescent="0.2">
      <c r="B157" s="49"/>
      <c r="C157" s="49"/>
      <c r="D157" s="49"/>
      <c r="E157" s="49"/>
      <c r="F157" s="82"/>
    </row>
    <row r="158" spans="2:6" x14ac:dyDescent="0.2">
      <c r="B158" s="49"/>
      <c r="C158" s="49"/>
      <c r="D158" s="49"/>
      <c r="E158" s="49"/>
      <c r="F158" s="82"/>
    </row>
    <row r="159" spans="2:6" x14ac:dyDescent="0.2">
      <c r="B159" s="49"/>
      <c r="C159" s="49"/>
      <c r="D159" s="49"/>
      <c r="E159" s="49"/>
      <c r="F159" s="82"/>
    </row>
    <row r="160" spans="2:6" x14ac:dyDescent="0.2">
      <c r="B160" s="49"/>
      <c r="C160" s="49"/>
      <c r="D160" s="49"/>
      <c r="E160" s="49"/>
      <c r="F160" s="82"/>
    </row>
    <row r="161" spans="2:6" x14ac:dyDescent="0.2">
      <c r="B161" s="49"/>
      <c r="C161" s="49"/>
      <c r="D161" s="49"/>
      <c r="E161" s="49"/>
      <c r="F161" s="82"/>
    </row>
    <row r="162" spans="2:6" x14ac:dyDescent="0.2">
      <c r="B162" s="49"/>
      <c r="C162" s="49"/>
      <c r="D162" s="49"/>
      <c r="E162" s="49"/>
      <c r="F162" s="82"/>
    </row>
    <row r="163" spans="2:6" x14ac:dyDescent="0.2">
      <c r="B163" s="49"/>
      <c r="C163" s="49"/>
      <c r="D163" s="49"/>
      <c r="E163" s="49"/>
      <c r="F163" s="82"/>
    </row>
    <row r="164" spans="2:6" x14ac:dyDescent="0.2">
      <c r="B164" s="49"/>
      <c r="C164" s="49"/>
      <c r="D164" s="49"/>
      <c r="E164" s="49"/>
      <c r="F164" s="82"/>
    </row>
    <row r="171" spans="2:6" s="41" customFormat="1" ht="15" x14ac:dyDescent="0.2">
      <c r="F171" s="78"/>
    </row>
    <row r="172" spans="2:6" s="41" customFormat="1" ht="15" x14ac:dyDescent="0.2">
      <c r="F172" s="78"/>
    </row>
    <row r="173" spans="2:6" s="41" customFormat="1" ht="15" x14ac:dyDescent="0.2">
      <c r="F173" s="78"/>
    </row>
    <row r="176" spans="2:6" s="44" customFormat="1" ht="11.25" x14ac:dyDescent="0.2">
      <c r="F176" s="83"/>
    </row>
    <row r="179" spans="2:6" x14ac:dyDescent="0.2">
      <c r="B179" s="49"/>
      <c r="C179" s="49"/>
      <c r="D179" s="49"/>
      <c r="E179" s="49"/>
      <c r="F179" s="82"/>
    </row>
    <row r="180" spans="2:6" x14ac:dyDescent="0.2">
      <c r="B180" s="49"/>
      <c r="C180" s="49"/>
      <c r="D180" s="49"/>
      <c r="E180" s="49"/>
      <c r="F180" s="82"/>
    </row>
    <row r="181" spans="2:6" x14ac:dyDescent="0.2">
      <c r="B181" s="49"/>
      <c r="C181" s="49"/>
      <c r="D181" s="49"/>
      <c r="E181" s="49"/>
      <c r="F181" s="82"/>
    </row>
    <row r="182" spans="2:6" x14ac:dyDescent="0.2">
      <c r="B182" s="49"/>
      <c r="C182" s="49"/>
      <c r="D182" s="49"/>
      <c r="E182" s="49"/>
      <c r="F182" s="82"/>
    </row>
    <row r="183" spans="2:6" x14ac:dyDescent="0.2">
      <c r="B183" s="49"/>
      <c r="C183" s="49"/>
      <c r="D183" s="49"/>
      <c r="E183" s="49"/>
      <c r="F183" s="82"/>
    </row>
    <row r="184" spans="2:6" x14ac:dyDescent="0.2">
      <c r="B184" s="49"/>
      <c r="C184" s="49"/>
      <c r="D184" s="49"/>
      <c r="E184" s="49"/>
      <c r="F184" s="82"/>
    </row>
    <row r="185" spans="2:6" x14ac:dyDescent="0.2">
      <c r="B185" s="49"/>
      <c r="C185" s="49"/>
      <c r="D185" s="49"/>
      <c r="E185" s="49"/>
      <c r="F185" s="82"/>
    </row>
    <row r="186" spans="2:6" x14ac:dyDescent="0.2">
      <c r="B186" s="49"/>
      <c r="C186" s="49"/>
      <c r="D186" s="49"/>
      <c r="E186" s="49"/>
      <c r="F186" s="82"/>
    </row>
    <row r="187" spans="2:6" x14ac:dyDescent="0.2">
      <c r="B187" s="49"/>
      <c r="C187" s="49"/>
      <c r="D187" s="49"/>
      <c r="E187" s="49"/>
      <c r="F187" s="82"/>
    </row>
    <row r="188" spans="2:6" x14ac:dyDescent="0.2">
      <c r="B188" s="49"/>
      <c r="C188" s="49"/>
      <c r="D188" s="49"/>
      <c r="E188" s="49"/>
      <c r="F188" s="82"/>
    </row>
    <row r="189" spans="2:6" x14ac:dyDescent="0.2">
      <c r="B189" s="49"/>
      <c r="C189" s="49"/>
      <c r="D189" s="49"/>
      <c r="E189" s="49"/>
      <c r="F189" s="82"/>
    </row>
    <row r="190" spans="2:6" x14ac:dyDescent="0.2">
      <c r="B190" s="49"/>
      <c r="C190" s="49"/>
      <c r="D190" s="49"/>
      <c r="E190" s="49"/>
      <c r="F190" s="82"/>
    </row>
    <row r="191" spans="2:6" x14ac:dyDescent="0.2">
      <c r="B191" s="49"/>
      <c r="C191" s="49"/>
      <c r="D191" s="49"/>
      <c r="E191" s="49"/>
      <c r="F191" s="82"/>
    </row>
    <row r="192" spans="2:6" x14ac:dyDescent="0.2">
      <c r="B192" s="49"/>
      <c r="C192" s="49"/>
      <c r="D192" s="49"/>
      <c r="E192" s="49"/>
      <c r="F192" s="82"/>
    </row>
    <row r="193" spans="2:6" x14ac:dyDescent="0.2">
      <c r="B193" s="49"/>
      <c r="C193" s="49"/>
      <c r="D193" s="49"/>
      <c r="E193" s="49"/>
      <c r="F193" s="82"/>
    </row>
    <row r="194" spans="2:6" x14ac:dyDescent="0.2">
      <c r="B194" s="49"/>
      <c r="C194" s="49"/>
      <c r="D194" s="49"/>
      <c r="E194" s="49"/>
      <c r="F194" s="82"/>
    </row>
    <row r="195" spans="2:6" x14ac:dyDescent="0.2">
      <c r="B195" s="49"/>
      <c r="C195" s="49"/>
      <c r="D195" s="49"/>
      <c r="E195" s="49"/>
      <c r="F195" s="82"/>
    </row>
    <row r="196" spans="2:6" x14ac:dyDescent="0.2">
      <c r="B196" s="49"/>
      <c r="C196" s="49"/>
      <c r="D196" s="49"/>
      <c r="E196" s="49"/>
      <c r="F196" s="82"/>
    </row>
    <row r="197" spans="2:6" x14ac:dyDescent="0.2">
      <c r="B197" s="49"/>
      <c r="C197" s="49"/>
      <c r="D197" s="49"/>
      <c r="E197" s="49"/>
      <c r="F197" s="82"/>
    </row>
    <row r="198" spans="2:6" x14ac:dyDescent="0.2">
      <c r="B198" s="49"/>
      <c r="C198" s="49"/>
      <c r="D198" s="49"/>
      <c r="E198" s="49"/>
      <c r="F198" s="82"/>
    </row>
    <row r="199" spans="2:6" x14ac:dyDescent="0.2">
      <c r="B199" s="49"/>
      <c r="C199" s="49"/>
      <c r="D199" s="49"/>
      <c r="E199" s="49"/>
      <c r="F199" s="82"/>
    </row>
    <row r="200" spans="2:6" x14ac:dyDescent="0.2">
      <c r="B200" s="49"/>
      <c r="C200" s="49"/>
      <c r="D200" s="49"/>
      <c r="E200" s="49"/>
      <c r="F200" s="82"/>
    </row>
    <row r="201" spans="2:6" x14ac:dyDescent="0.2">
      <c r="B201" s="49"/>
      <c r="C201" s="49"/>
      <c r="D201" s="49"/>
      <c r="E201" s="49"/>
      <c r="F201" s="82"/>
    </row>
    <row r="202" spans="2:6" x14ac:dyDescent="0.2">
      <c r="B202" s="49"/>
      <c r="C202" s="49"/>
      <c r="D202" s="49"/>
      <c r="E202" s="49"/>
      <c r="F202" s="82"/>
    </row>
    <row r="203" spans="2:6" x14ac:dyDescent="0.2">
      <c r="B203" s="49"/>
      <c r="C203" s="49"/>
      <c r="D203" s="49"/>
      <c r="E203" s="49"/>
      <c r="F203" s="82"/>
    </row>
    <row r="204" spans="2:6" x14ac:dyDescent="0.2">
      <c r="B204" s="49"/>
      <c r="C204" s="49"/>
      <c r="D204" s="49"/>
      <c r="E204" s="49"/>
      <c r="F204" s="82"/>
    </row>
    <row r="205" spans="2:6" x14ac:dyDescent="0.2">
      <c r="B205" s="49"/>
      <c r="C205" s="49"/>
      <c r="D205" s="49"/>
      <c r="E205" s="49"/>
      <c r="F205" s="82"/>
    </row>
    <row r="206" spans="2:6" x14ac:dyDescent="0.2">
      <c r="B206" s="49"/>
      <c r="C206" s="49"/>
      <c r="D206" s="49"/>
      <c r="E206" s="49"/>
      <c r="F206" s="82"/>
    </row>
    <row r="207" spans="2:6" x14ac:dyDescent="0.2">
      <c r="B207" s="49"/>
      <c r="C207" s="49"/>
      <c r="D207" s="49"/>
      <c r="E207" s="49"/>
      <c r="F207" s="82"/>
    </row>
    <row r="208" spans="2:6" x14ac:dyDescent="0.2">
      <c r="B208" s="49"/>
      <c r="C208" s="49"/>
      <c r="D208" s="49"/>
      <c r="E208" s="49"/>
      <c r="F208" s="82"/>
    </row>
    <row r="209" spans="2:6" x14ac:dyDescent="0.2">
      <c r="B209" s="49"/>
      <c r="C209" s="49"/>
      <c r="D209" s="49"/>
      <c r="E209" s="49"/>
      <c r="F209" s="82"/>
    </row>
    <row r="210" spans="2:6" x14ac:dyDescent="0.2">
      <c r="B210" s="49"/>
      <c r="C210" s="49"/>
      <c r="D210" s="49"/>
      <c r="E210" s="49"/>
      <c r="F210" s="82"/>
    </row>
    <row r="211" spans="2:6" x14ac:dyDescent="0.2">
      <c r="B211" s="49"/>
      <c r="C211" s="49"/>
      <c r="D211" s="49"/>
      <c r="E211" s="49"/>
      <c r="F211" s="82"/>
    </row>
    <row r="212" spans="2:6" x14ac:dyDescent="0.2">
      <c r="B212" s="49"/>
      <c r="C212" s="49"/>
      <c r="D212" s="49"/>
      <c r="E212" s="49"/>
      <c r="F212" s="82"/>
    </row>
    <row r="213" spans="2:6" x14ac:dyDescent="0.2">
      <c r="B213" s="49"/>
      <c r="C213" s="49"/>
      <c r="D213" s="49"/>
      <c r="E213" s="49"/>
      <c r="F213" s="82"/>
    </row>
    <row r="214" spans="2:6" x14ac:dyDescent="0.2">
      <c r="B214" s="49"/>
      <c r="C214" s="49"/>
      <c r="D214" s="49"/>
      <c r="E214" s="49"/>
      <c r="F214" s="82"/>
    </row>
    <row r="215" spans="2:6" x14ac:dyDescent="0.2">
      <c r="B215" s="49"/>
      <c r="C215" s="49"/>
      <c r="D215" s="49"/>
      <c r="E215" s="49"/>
      <c r="F215" s="82"/>
    </row>
    <row r="216" spans="2:6" x14ac:dyDescent="0.2">
      <c r="B216" s="49"/>
      <c r="C216" s="49"/>
      <c r="D216" s="49"/>
      <c r="E216" s="49"/>
      <c r="F216" s="82"/>
    </row>
    <row r="223" spans="2:6" s="41" customFormat="1" ht="15" x14ac:dyDescent="0.2">
      <c r="F223" s="78"/>
    </row>
    <row r="224" spans="2:6" s="41" customFormat="1" ht="15" x14ac:dyDescent="0.2">
      <c r="F224" s="78"/>
    </row>
    <row r="225" spans="2:6" s="41" customFormat="1" ht="15" x14ac:dyDescent="0.2">
      <c r="F225" s="78"/>
    </row>
    <row r="228" spans="2:6" s="44" customFormat="1" ht="11.25" x14ac:dyDescent="0.2">
      <c r="F228" s="83"/>
    </row>
    <row r="231" spans="2:6" x14ac:dyDescent="0.2">
      <c r="B231" s="49"/>
      <c r="C231" s="49"/>
      <c r="D231" s="49"/>
      <c r="E231" s="49"/>
      <c r="F231" s="82"/>
    </row>
    <row r="232" spans="2:6" x14ac:dyDescent="0.2">
      <c r="B232" s="49"/>
      <c r="C232" s="49"/>
      <c r="D232" s="49"/>
      <c r="E232" s="49"/>
      <c r="F232" s="82"/>
    </row>
    <row r="233" spans="2:6" x14ac:dyDescent="0.2">
      <c r="B233" s="49"/>
      <c r="C233" s="49"/>
      <c r="D233" s="49"/>
      <c r="E233" s="49"/>
      <c r="F233" s="82"/>
    </row>
    <row r="234" spans="2:6" x14ac:dyDescent="0.2">
      <c r="B234" s="49"/>
      <c r="C234" s="49"/>
      <c r="D234" s="49"/>
      <c r="E234" s="49"/>
      <c r="F234" s="82"/>
    </row>
    <row r="235" spans="2:6" x14ac:dyDescent="0.2">
      <c r="B235" s="49"/>
      <c r="C235" s="49"/>
      <c r="D235" s="49"/>
      <c r="E235" s="49"/>
      <c r="F235" s="82"/>
    </row>
    <row r="236" spans="2:6" x14ac:dyDescent="0.2">
      <c r="B236" s="49"/>
      <c r="C236" s="49"/>
      <c r="D236" s="49"/>
      <c r="E236" s="49"/>
      <c r="F236" s="82"/>
    </row>
    <row r="237" spans="2:6" x14ac:dyDescent="0.2">
      <c r="B237" s="49"/>
      <c r="C237" s="49"/>
      <c r="D237" s="49"/>
      <c r="E237" s="49"/>
      <c r="F237" s="82"/>
    </row>
    <row r="238" spans="2:6" x14ac:dyDescent="0.2">
      <c r="B238" s="49"/>
      <c r="C238" s="49"/>
      <c r="D238" s="49"/>
      <c r="E238" s="49"/>
      <c r="F238" s="82"/>
    </row>
    <row r="239" spans="2:6" x14ac:dyDescent="0.2">
      <c r="B239" s="49"/>
      <c r="C239" s="49"/>
      <c r="D239" s="49"/>
      <c r="E239" s="49"/>
      <c r="F239" s="82"/>
    </row>
    <row r="240" spans="2:6" x14ac:dyDescent="0.2">
      <c r="B240" s="49"/>
      <c r="C240" s="49"/>
      <c r="D240" s="49"/>
      <c r="E240" s="49"/>
      <c r="F240" s="82"/>
    </row>
    <row r="241" spans="2:6" x14ac:dyDescent="0.2">
      <c r="B241" s="49"/>
      <c r="C241" s="49"/>
      <c r="D241" s="49"/>
      <c r="E241" s="49"/>
      <c r="F241" s="82"/>
    </row>
    <row r="242" spans="2:6" x14ac:dyDescent="0.2">
      <c r="B242" s="49"/>
      <c r="C242" s="49"/>
      <c r="D242" s="49"/>
      <c r="E242" s="49"/>
      <c r="F242" s="82"/>
    </row>
    <row r="243" spans="2:6" x14ac:dyDescent="0.2">
      <c r="B243" s="49"/>
      <c r="C243" s="49"/>
      <c r="D243" s="49"/>
      <c r="E243" s="49"/>
      <c r="F243" s="82"/>
    </row>
    <row r="244" spans="2:6" x14ac:dyDescent="0.2">
      <c r="B244" s="49"/>
      <c r="C244" s="49"/>
      <c r="D244" s="49"/>
      <c r="E244" s="49"/>
      <c r="F244" s="82"/>
    </row>
    <row r="245" spans="2:6" x14ac:dyDescent="0.2">
      <c r="B245" s="49"/>
      <c r="C245" s="49"/>
      <c r="D245" s="49"/>
      <c r="E245" s="49"/>
      <c r="F245" s="82"/>
    </row>
    <row r="246" spans="2:6" x14ac:dyDescent="0.2">
      <c r="B246" s="49"/>
      <c r="C246" s="49"/>
      <c r="D246" s="49"/>
      <c r="E246" s="49"/>
      <c r="F246" s="82"/>
    </row>
    <row r="247" spans="2:6" x14ac:dyDescent="0.2">
      <c r="B247" s="49"/>
      <c r="C247" s="49"/>
      <c r="D247" s="49"/>
      <c r="E247" s="49"/>
      <c r="F247" s="82"/>
    </row>
    <row r="248" spans="2:6" x14ac:dyDescent="0.2">
      <c r="B248" s="49"/>
      <c r="C248" s="49"/>
      <c r="D248" s="49"/>
      <c r="E248" s="49"/>
      <c r="F248" s="82"/>
    </row>
    <row r="249" spans="2:6" x14ac:dyDescent="0.2">
      <c r="B249" s="49"/>
      <c r="C249" s="49"/>
      <c r="D249" s="49"/>
      <c r="E249" s="49"/>
      <c r="F249" s="82"/>
    </row>
    <row r="250" spans="2:6" x14ac:dyDescent="0.2">
      <c r="B250" s="49"/>
      <c r="C250" s="49"/>
      <c r="D250" s="49"/>
      <c r="E250" s="49"/>
      <c r="F250" s="82"/>
    </row>
    <row r="251" spans="2:6" x14ac:dyDescent="0.2">
      <c r="B251" s="49"/>
      <c r="C251" s="49"/>
      <c r="D251" s="49"/>
      <c r="E251" s="49"/>
      <c r="F251" s="82"/>
    </row>
    <row r="252" spans="2:6" x14ac:dyDescent="0.2">
      <c r="B252" s="49"/>
      <c r="C252" s="49"/>
      <c r="D252" s="49"/>
      <c r="E252" s="49"/>
      <c r="F252" s="82"/>
    </row>
    <row r="253" spans="2:6" x14ac:dyDescent="0.2">
      <c r="B253" s="49"/>
      <c r="C253" s="49"/>
      <c r="D253" s="49"/>
      <c r="E253" s="49"/>
      <c r="F253" s="82"/>
    </row>
    <row r="254" spans="2:6" x14ac:dyDescent="0.2">
      <c r="B254" s="49"/>
      <c r="C254" s="49"/>
      <c r="D254" s="49"/>
      <c r="E254" s="49"/>
      <c r="F254" s="82"/>
    </row>
    <row r="255" spans="2:6" x14ac:dyDescent="0.2">
      <c r="B255" s="49"/>
      <c r="C255" s="49"/>
      <c r="D255" s="49"/>
      <c r="E255" s="49"/>
      <c r="F255" s="82"/>
    </row>
    <row r="256" spans="2:6" x14ac:dyDescent="0.2">
      <c r="B256" s="49"/>
      <c r="C256" s="49"/>
      <c r="D256" s="49"/>
      <c r="E256" s="49"/>
      <c r="F256" s="82"/>
    </row>
    <row r="257" spans="2:6" x14ac:dyDescent="0.2">
      <c r="B257" s="49"/>
      <c r="C257" s="49"/>
      <c r="D257" s="49"/>
      <c r="E257" s="49"/>
      <c r="F257" s="82"/>
    </row>
    <row r="258" spans="2:6" x14ac:dyDescent="0.2">
      <c r="B258" s="49"/>
      <c r="C258" s="49"/>
      <c r="D258" s="49"/>
      <c r="E258" s="49"/>
      <c r="F258" s="82"/>
    </row>
    <row r="259" spans="2:6" x14ac:dyDescent="0.2">
      <c r="B259" s="49"/>
      <c r="C259" s="49"/>
      <c r="D259" s="49"/>
      <c r="E259" s="49"/>
      <c r="F259" s="82"/>
    </row>
    <row r="260" spans="2:6" x14ac:dyDescent="0.2">
      <c r="B260" s="49"/>
      <c r="C260" s="49"/>
      <c r="D260" s="49"/>
      <c r="E260" s="49"/>
      <c r="F260" s="82"/>
    </row>
    <row r="261" spans="2:6" x14ac:dyDescent="0.2">
      <c r="B261" s="49"/>
      <c r="C261" s="49"/>
      <c r="D261" s="49"/>
      <c r="E261" s="49"/>
      <c r="F261" s="82"/>
    </row>
    <row r="262" spans="2:6" x14ac:dyDescent="0.2">
      <c r="B262" s="49"/>
      <c r="C262" s="49"/>
      <c r="D262" s="49"/>
      <c r="E262" s="49"/>
      <c r="F262" s="82"/>
    </row>
    <row r="263" spans="2:6" x14ac:dyDescent="0.2">
      <c r="B263" s="49"/>
      <c r="C263" s="49"/>
      <c r="D263" s="49"/>
      <c r="E263" s="49"/>
      <c r="F263" s="82"/>
    </row>
    <row r="264" spans="2:6" x14ac:dyDescent="0.2">
      <c r="B264" s="49"/>
      <c r="C264" s="49"/>
      <c r="D264" s="49"/>
      <c r="E264" s="49"/>
      <c r="F264" s="82"/>
    </row>
    <row r="265" spans="2:6" x14ac:dyDescent="0.2">
      <c r="B265" s="49"/>
      <c r="C265" s="49"/>
      <c r="D265" s="49"/>
      <c r="E265" s="49"/>
      <c r="F265" s="82"/>
    </row>
    <row r="266" spans="2:6" x14ac:dyDescent="0.2">
      <c r="B266" s="49"/>
      <c r="C266" s="49"/>
      <c r="D266" s="49"/>
      <c r="E266" s="49"/>
      <c r="F266" s="82"/>
    </row>
    <row r="267" spans="2:6" x14ac:dyDescent="0.2">
      <c r="B267" s="49"/>
      <c r="C267" s="49"/>
      <c r="D267" s="49"/>
      <c r="E267" s="49"/>
      <c r="F267" s="82"/>
    </row>
    <row r="268" spans="2:6" x14ac:dyDescent="0.2">
      <c r="B268" s="49"/>
      <c r="C268" s="49"/>
      <c r="D268" s="49"/>
      <c r="E268" s="49"/>
      <c r="F268" s="82"/>
    </row>
    <row r="275" spans="2:6" s="41" customFormat="1" ht="15" x14ac:dyDescent="0.2">
      <c r="F275" s="78"/>
    </row>
    <row r="276" spans="2:6" s="41" customFormat="1" ht="15" x14ac:dyDescent="0.2">
      <c r="F276" s="78"/>
    </row>
    <row r="277" spans="2:6" s="41" customFormat="1" ht="15" x14ac:dyDescent="0.2">
      <c r="F277" s="78"/>
    </row>
    <row r="280" spans="2:6" s="44" customFormat="1" ht="11.25" x14ac:dyDescent="0.2">
      <c r="F280" s="83"/>
    </row>
    <row r="283" spans="2:6" x14ac:dyDescent="0.2">
      <c r="B283" s="49"/>
      <c r="C283" s="49"/>
      <c r="D283" s="49"/>
      <c r="E283" s="49"/>
      <c r="F283" s="82"/>
    </row>
    <row r="284" spans="2:6" x14ac:dyDescent="0.2">
      <c r="B284" s="49"/>
      <c r="C284" s="49"/>
      <c r="D284" s="49"/>
      <c r="E284" s="49"/>
      <c r="F284" s="82"/>
    </row>
    <row r="285" spans="2:6" x14ac:dyDescent="0.2">
      <c r="B285" s="49"/>
      <c r="C285" s="49"/>
      <c r="D285" s="49"/>
      <c r="E285" s="49"/>
      <c r="F285" s="82"/>
    </row>
    <row r="286" spans="2:6" x14ac:dyDescent="0.2">
      <c r="B286" s="49"/>
      <c r="C286" s="49"/>
      <c r="D286" s="49"/>
      <c r="E286" s="49"/>
      <c r="F286" s="82"/>
    </row>
    <row r="287" spans="2:6" x14ac:dyDescent="0.2">
      <c r="B287" s="49"/>
      <c r="C287" s="49"/>
      <c r="D287" s="49"/>
      <c r="E287" s="49"/>
      <c r="F287" s="82"/>
    </row>
    <row r="288" spans="2:6" x14ac:dyDescent="0.2">
      <c r="B288" s="49"/>
      <c r="C288" s="49"/>
      <c r="D288" s="49"/>
      <c r="E288" s="49"/>
      <c r="F288" s="82"/>
    </row>
    <row r="289" spans="2:6" x14ac:dyDescent="0.2">
      <c r="B289" s="49"/>
      <c r="C289" s="49"/>
      <c r="D289" s="49"/>
      <c r="E289" s="49"/>
      <c r="F289" s="82"/>
    </row>
    <row r="290" spans="2:6" x14ac:dyDescent="0.2">
      <c r="B290" s="49"/>
      <c r="C290" s="49"/>
      <c r="D290" s="49"/>
      <c r="E290" s="49"/>
      <c r="F290" s="82"/>
    </row>
    <row r="291" spans="2:6" x14ac:dyDescent="0.2">
      <c r="B291" s="49"/>
      <c r="C291" s="49"/>
      <c r="D291" s="49"/>
      <c r="E291" s="49"/>
      <c r="F291" s="82"/>
    </row>
    <row r="292" spans="2:6" x14ac:dyDescent="0.2">
      <c r="B292" s="49"/>
      <c r="C292" s="49"/>
      <c r="D292" s="49"/>
      <c r="E292" s="49"/>
      <c r="F292" s="82"/>
    </row>
    <row r="293" spans="2:6" x14ac:dyDescent="0.2">
      <c r="B293" s="49"/>
      <c r="C293" s="49"/>
      <c r="D293" s="49"/>
      <c r="E293" s="49"/>
      <c r="F293" s="82"/>
    </row>
    <row r="294" spans="2:6" x14ac:dyDescent="0.2">
      <c r="B294" s="49"/>
      <c r="C294" s="49"/>
      <c r="D294" s="49"/>
      <c r="E294" s="49"/>
      <c r="F294" s="82"/>
    </row>
    <row r="295" spans="2:6" x14ac:dyDescent="0.2">
      <c r="B295" s="49"/>
      <c r="C295" s="49"/>
      <c r="D295" s="49"/>
      <c r="E295" s="49"/>
      <c r="F295" s="82"/>
    </row>
    <row r="296" spans="2:6" x14ac:dyDescent="0.2">
      <c r="B296" s="49"/>
      <c r="C296" s="49"/>
      <c r="D296" s="49"/>
      <c r="E296" s="49"/>
      <c r="F296" s="82"/>
    </row>
    <row r="297" spans="2:6" x14ac:dyDescent="0.2">
      <c r="B297" s="49"/>
      <c r="C297" s="49"/>
      <c r="D297" s="49"/>
      <c r="E297" s="49"/>
      <c r="F297" s="82"/>
    </row>
    <row r="298" spans="2:6" x14ac:dyDescent="0.2">
      <c r="B298" s="49"/>
      <c r="C298" s="49"/>
      <c r="D298" s="49"/>
      <c r="E298" s="49"/>
      <c r="F298" s="82"/>
    </row>
    <row r="299" spans="2:6" x14ac:dyDescent="0.2">
      <c r="B299" s="49"/>
      <c r="C299" s="49"/>
      <c r="D299" s="49"/>
      <c r="E299" s="49"/>
      <c r="F299" s="82"/>
    </row>
    <row r="300" spans="2:6" x14ac:dyDescent="0.2">
      <c r="B300" s="49"/>
      <c r="C300" s="49"/>
      <c r="D300" s="49"/>
      <c r="E300" s="49"/>
      <c r="F300" s="82"/>
    </row>
    <row r="301" spans="2:6" x14ac:dyDescent="0.2">
      <c r="B301" s="49"/>
      <c r="C301" s="49"/>
      <c r="D301" s="49"/>
      <c r="E301" s="49"/>
      <c r="F301" s="82"/>
    </row>
    <row r="302" spans="2:6" x14ac:dyDescent="0.2">
      <c r="B302" s="49"/>
      <c r="C302" s="49"/>
      <c r="D302" s="49"/>
      <c r="E302" s="49"/>
      <c r="F302" s="82"/>
    </row>
    <row r="303" spans="2:6" x14ac:dyDescent="0.2">
      <c r="B303" s="49"/>
      <c r="C303" s="49"/>
      <c r="D303" s="49"/>
      <c r="E303" s="49"/>
      <c r="F303" s="82"/>
    </row>
    <row r="304" spans="2:6" x14ac:dyDescent="0.2">
      <c r="B304" s="49"/>
      <c r="C304" s="49"/>
      <c r="D304" s="49"/>
      <c r="E304" s="49"/>
      <c r="F304" s="82"/>
    </row>
    <row r="305" spans="2:6" x14ac:dyDescent="0.2">
      <c r="B305" s="49"/>
      <c r="C305" s="49"/>
      <c r="D305" s="49"/>
      <c r="E305" s="49"/>
      <c r="F305" s="82"/>
    </row>
    <row r="306" spans="2:6" x14ac:dyDescent="0.2">
      <c r="B306" s="49"/>
      <c r="C306" s="49"/>
      <c r="D306" s="49"/>
      <c r="E306" s="49"/>
      <c r="F306" s="82"/>
    </row>
    <row r="307" spans="2:6" x14ac:dyDescent="0.2">
      <c r="B307" s="49"/>
      <c r="C307" s="49"/>
      <c r="D307" s="49"/>
      <c r="E307" s="49"/>
      <c r="F307" s="82"/>
    </row>
    <row r="308" spans="2:6" x14ac:dyDescent="0.2">
      <c r="B308" s="49"/>
      <c r="C308" s="49"/>
      <c r="D308" s="49"/>
      <c r="E308" s="49"/>
      <c r="F308" s="82"/>
    </row>
    <row r="309" spans="2:6" x14ac:dyDescent="0.2">
      <c r="B309" s="49"/>
      <c r="C309" s="49"/>
      <c r="D309" s="49"/>
      <c r="E309" s="49"/>
      <c r="F309" s="82"/>
    </row>
    <row r="310" spans="2:6" x14ac:dyDescent="0.2">
      <c r="B310" s="49"/>
      <c r="C310" s="49"/>
      <c r="D310" s="49"/>
      <c r="E310" s="49"/>
      <c r="F310" s="82"/>
    </row>
    <row r="311" spans="2:6" x14ac:dyDescent="0.2">
      <c r="B311" s="49"/>
      <c r="C311" s="49"/>
      <c r="D311" s="49"/>
      <c r="E311" s="49"/>
      <c r="F311" s="82"/>
    </row>
    <row r="312" spans="2:6" x14ac:dyDescent="0.2">
      <c r="B312" s="49"/>
      <c r="C312" s="49"/>
      <c r="D312" s="49"/>
      <c r="E312" s="49"/>
      <c r="F312" s="82"/>
    </row>
    <row r="313" spans="2:6" x14ac:dyDescent="0.2">
      <c r="B313" s="49"/>
      <c r="C313" s="49"/>
      <c r="D313" s="49"/>
      <c r="E313" s="49"/>
      <c r="F313" s="82"/>
    </row>
    <row r="314" spans="2:6" x14ac:dyDescent="0.2">
      <c r="B314" s="49"/>
      <c r="C314" s="49"/>
      <c r="D314" s="49"/>
      <c r="E314" s="49"/>
      <c r="F314" s="82"/>
    </row>
    <row r="315" spans="2:6" x14ac:dyDescent="0.2">
      <c r="B315" s="49"/>
      <c r="C315" s="49"/>
      <c r="D315" s="49"/>
      <c r="E315" s="49"/>
      <c r="F315" s="82"/>
    </row>
    <row r="316" spans="2:6" x14ac:dyDescent="0.2">
      <c r="B316" s="49"/>
      <c r="C316" s="49"/>
      <c r="D316" s="49"/>
      <c r="E316" s="49"/>
      <c r="F316" s="82"/>
    </row>
    <row r="317" spans="2:6" x14ac:dyDescent="0.2">
      <c r="B317" s="49"/>
      <c r="C317" s="49"/>
      <c r="D317" s="49"/>
      <c r="E317" s="49"/>
      <c r="F317" s="82"/>
    </row>
    <row r="318" spans="2:6" x14ac:dyDescent="0.2">
      <c r="B318" s="49"/>
      <c r="C318" s="49"/>
      <c r="D318" s="49"/>
      <c r="E318" s="49"/>
      <c r="F318" s="82"/>
    </row>
    <row r="319" spans="2:6" x14ac:dyDescent="0.2">
      <c r="B319" s="49"/>
      <c r="C319" s="49"/>
      <c r="D319" s="49"/>
      <c r="E319" s="49"/>
      <c r="F319" s="82"/>
    </row>
    <row r="320" spans="2:6" x14ac:dyDescent="0.2">
      <c r="B320" s="49"/>
      <c r="C320" s="49"/>
      <c r="D320" s="49"/>
      <c r="E320" s="49"/>
      <c r="F320" s="82"/>
    </row>
    <row r="327" spans="2:6" s="41" customFormat="1" ht="15" x14ac:dyDescent="0.2">
      <c r="F327" s="78"/>
    </row>
    <row r="328" spans="2:6" s="41" customFormat="1" ht="15" x14ac:dyDescent="0.2">
      <c r="F328" s="78"/>
    </row>
    <row r="329" spans="2:6" s="41" customFormat="1" ht="15" x14ac:dyDescent="0.2">
      <c r="F329" s="78"/>
    </row>
    <row r="332" spans="2:6" s="44" customFormat="1" ht="11.25" x14ac:dyDescent="0.2">
      <c r="F332" s="83"/>
    </row>
    <row r="335" spans="2:6" x14ac:dyDescent="0.2">
      <c r="B335" s="49"/>
      <c r="C335" s="49"/>
      <c r="D335" s="49"/>
      <c r="E335" s="49"/>
      <c r="F335" s="82"/>
    </row>
    <row r="336" spans="2:6" x14ac:dyDescent="0.2">
      <c r="B336" s="49"/>
      <c r="C336" s="49"/>
      <c r="D336" s="49"/>
      <c r="E336" s="49"/>
      <c r="F336" s="82"/>
    </row>
    <row r="337" spans="2:6" x14ac:dyDescent="0.2">
      <c r="B337" s="49"/>
      <c r="C337" s="49"/>
      <c r="D337" s="49"/>
      <c r="E337" s="49"/>
      <c r="F337" s="82"/>
    </row>
    <row r="338" spans="2:6" x14ac:dyDescent="0.2">
      <c r="B338" s="49"/>
      <c r="C338" s="49"/>
      <c r="D338" s="49"/>
      <c r="E338" s="49"/>
      <c r="F338" s="82"/>
    </row>
    <row r="339" spans="2:6" x14ac:dyDescent="0.2">
      <c r="B339" s="49"/>
      <c r="C339" s="49"/>
      <c r="D339" s="49"/>
      <c r="E339" s="49"/>
      <c r="F339" s="82"/>
    </row>
    <row r="340" spans="2:6" x14ac:dyDescent="0.2">
      <c r="B340" s="49"/>
      <c r="C340" s="49"/>
      <c r="D340" s="49"/>
      <c r="E340" s="49"/>
      <c r="F340" s="82"/>
    </row>
    <row r="341" spans="2:6" x14ac:dyDescent="0.2">
      <c r="B341" s="49"/>
      <c r="C341" s="49"/>
      <c r="D341" s="49"/>
      <c r="E341" s="49"/>
      <c r="F341" s="82"/>
    </row>
    <row r="342" spans="2:6" x14ac:dyDescent="0.2">
      <c r="B342" s="49"/>
      <c r="C342" s="49"/>
      <c r="D342" s="49"/>
      <c r="E342" s="49"/>
      <c r="F342" s="82"/>
    </row>
    <row r="343" spans="2:6" x14ac:dyDescent="0.2">
      <c r="B343" s="49"/>
      <c r="C343" s="49"/>
      <c r="D343" s="49"/>
      <c r="E343" s="49"/>
      <c r="F343" s="82"/>
    </row>
    <row r="344" spans="2:6" x14ac:dyDescent="0.2">
      <c r="B344" s="49"/>
      <c r="C344" s="49"/>
      <c r="D344" s="49"/>
      <c r="E344" s="49"/>
      <c r="F344" s="82"/>
    </row>
    <row r="345" spans="2:6" x14ac:dyDescent="0.2">
      <c r="B345" s="49"/>
      <c r="C345" s="49"/>
      <c r="D345" s="49"/>
      <c r="E345" s="49"/>
      <c r="F345" s="82"/>
    </row>
    <row r="346" spans="2:6" x14ac:dyDescent="0.2">
      <c r="B346" s="49"/>
      <c r="C346" s="49"/>
      <c r="D346" s="49"/>
      <c r="E346" s="49"/>
      <c r="F346" s="82"/>
    </row>
    <row r="347" spans="2:6" x14ac:dyDescent="0.2">
      <c r="B347" s="49"/>
      <c r="C347" s="49"/>
      <c r="D347" s="49"/>
      <c r="E347" s="49"/>
      <c r="F347" s="82"/>
    </row>
    <row r="348" spans="2:6" x14ac:dyDescent="0.2">
      <c r="B348" s="49"/>
      <c r="C348" s="49"/>
      <c r="D348" s="49"/>
      <c r="E348" s="49"/>
      <c r="F348" s="82"/>
    </row>
    <row r="349" spans="2:6" x14ac:dyDescent="0.2">
      <c r="B349" s="49"/>
      <c r="C349" s="49"/>
      <c r="D349" s="49"/>
      <c r="E349" s="49"/>
      <c r="F349" s="82"/>
    </row>
    <row r="350" spans="2:6" x14ac:dyDescent="0.2">
      <c r="B350" s="49"/>
      <c r="C350" s="49"/>
      <c r="D350" s="49"/>
      <c r="E350" s="49"/>
      <c r="F350" s="82"/>
    </row>
    <row r="351" spans="2:6" x14ac:dyDescent="0.2">
      <c r="B351" s="49"/>
      <c r="C351" s="49"/>
      <c r="D351" s="49"/>
      <c r="E351" s="49"/>
      <c r="F351" s="82"/>
    </row>
    <row r="352" spans="2:6" x14ac:dyDescent="0.2">
      <c r="B352" s="49"/>
      <c r="C352" s="49"/>
      <c r="D352" s="49"/>
      <c r="E352" s="49"/>
      <c r="F352" s="82"/>
    </row>
    <row r="353" spans="2:6" x14ac:dyDescent="0.2">
      <c r="B353" s="49"/>
      <c r="C353" s="49"/>
      <c r="D353" s="49"/>
      <c r="E353" s="49"/>
      <c r="F353" s="82"/>
    </row>
    <row r="354" spans="2:6" x14ac:dyDescent="0.2">
      <c r="B354" s="49"/>
      <c r="C354" s="49"/>
      <c r="D354" s="49"/>
      <c r="E354" s="49"/>
      <c r="F354" s="82"/>
    </row>
    <row r="355" spans="2:6" x14ac:dyDescent="0.2">
      <c r="B355" s="49"/>
      <c r="C355" s="49"/>
      <c r="D355" s="49"/>
      <c r="E355" s="49"/>
      <c r="F355" s="82"/>
    </row>
    <row r="356" spans="2:6" x14ac:dyDescent="0.2">
      <c r="B356" s="49"/>
      <c r="C356" s="49"/>
      <c r="D356" s="49"/>
      <c r="E356" s="49"/>
      <c r="F356" s="82"/>
    </row>
    <row r="357" spans="2:6" x14ac:dyDescent="0.2">
      <c r="B357" s="49"/>
      <c r="C357" s="49"/>
      <c r="D357" s="49"/>
      <c r="E357" s="49"/>
      <c r="F357" s="82"/>
    </row>
    <row r="358" spans="2:6" x14ac:dyDescent="0.2">
      <c r="B358" s="49"/>
      <c r="C358" s="49"/>
      <c r="D358" s="49"/>
      <c r="E358" s="49"/>
      <c r="F358" s="82"/>
    </row>
    <row r="359" spans="2:6" x14ac:dyDescent="0.2">
      <c r="B359" s="49"/>
      <c r="C359" s="49"/>
      <c r="D359" s="49"/>
      <c r="E359" s="49"/>
      <c r="F359" s="82"/>
    </row>
    <row r="360" spans="2:6" x14ac:dyDescent="0.2">
      <c r="B360" s="49"/>
      <c r="C360" s="49"/>
      <c r="D360" s="49"/>
      <c r="E360" s="49"/>
      <c r="F360" s="82"/>
    </row>
    <row r="361" spans="2:6" x14ac:dyDescent="0.2">
      <c r="B361" s="49"/>
      <c r="C361" s="49"/>
      <c r="D361" s="49"/>
      <c r="E361" s="49"/>
      <c r="F361" s="82"/>
    </row>
    <row r="362" spans="2:6" x14ac:dyDescent="0.2">
      <c r="B362" s="49"/>
      <c r="C362" s="49"/>
      <c r="D362" s="49"/>
      <c r="E362" s="49"/>
      <c r="F362" s="82"/>
    </row>
    <row r="363" spans="2:6" x14ac:dyDescent="0.2">
      <c r="B363" s="49"/>
      <c r="C363" s="49"/>
      <c r="D363" s="49"/>
      <c r="E363" s="49"/>
      <c r="F363" s="82"/>
    </row>
    <row r="364" spans="2:6" x14ac:dyDescent="0.2">
      <c r="B364" s="49"/>
      <c r="C364" s="49"/>
      <c r="D364" s="49"/>
      <c r="E364" s="49"/>
      <c r="F364" s="82"/>
    </row>
    <row r="365" spans="2:6" x14ac:dyDescent="0.2">
      <c r="B365" s="49"/>
      <c r="C365" s="49"/>
      <c r="D365" s="49"/>
      <c r="E365" s="49"/>
      <c r="F365" s="82"/>
    </row>
    <row r="366" spans="2:6" x14ac:dyDescent="0.2">
      <c r="B366" s="49"/>
      <c r="C366" s="49"/>
      <c r="D366" s="49"/>
      <c r="E366" s="49"/>
      <c r="F366" s="82"/>
    </row>
    <row r="367" spans="2:6" x14ac:dyDescent="0.2">
      <c r="B367" s="49"/>
      <c r="C367" s="49"/>
      <c r="D367" s="49"/>
      <c r="E367" s="49"/>
      <c r="F367" s="82"/>
    </row>
    <row r="368" spans="2:6" x14ac:dyDescent="0.2">
      <c r="B368" s="49"/>
      <c r="C368" s="49"/>
      <c r="D368" s="49"/>
      <c r="E368" s="49"/>
      <c r="F368" s="82"/>
    </row>
    <row r="369" spans="2:6" x14ac:dyDescent="0.2">
      <c r="B369" s="49"/>
      <c r="C369" s="49"/>
      <c r="D369" s="49"/>
      <c r="E369" s="49"/>
      <c r="F369" s="82"/>
    </row>
    <row r="370" spans="2:6" x14ac:dyDescent="0.2">
      <c r="B370" s="49"/>
      <c r="C370" s="49"/>
      <c r="D370" s="49"/>
      <c r="E370" s="49"/>
      <c r="F370" s="82"/>
    </row>
    <row r="371" spans="2:6" x14ac:dyDescent="0.2">
      <c r="B371" s="49"/>
      <c r="C371" s="49"/>
      <c r="D371" s="49"/>
      <c r="E371" s="49"/>
      <c r="F371" s="82"/>
    </row>
    <row r="372" spans="2:6" x14ac:dyDescent="0.2">
      <c r="B372" s="49"/>
      <c r="C372" s="49"/>
      <c r="D372" s="49"/>
      <c r="E372" s="49"/>
      <c r="F372" s="82"/>
    </row>
    <row r="379" spans="2:6" s="41" customFormat="1" ht="15" x14ac:dyDescent="0.2">
      <c r="F379" s="78"/>
    </row>
    <row r="380" spans="2:6" s="41" customFormat="1" ht="15" x14ac:dyDescent="0.2">
      <c r="F380" s="78"/>
    </row>
    <row r="381" spans="2:6" s="41" customFormat="1" ht="15" x14ac:dyDescent="0.2">
      <c r="F381" s="78"/>
    </row>
    <row r="384" spans="2:6" s="44" customFormat="1" ht="11.25" x14ac:dyDescent="0.2">
      <c r="F384" s="83"/>
    </row>
    <row r="387" spans="2:6" x14ac:dyDescent="0.2">
      <c r="B387" s="49"/>
      <c r="C387" s="49"/>
      <c r="D387" s="49"/>
      <c r="E387" s="49"/>
      <c r="F387" s="82"/>
    </row>
    <row r="388" spans="2:6" x14ac:dyDescent="0.2">
      <c r="B388" s="49"/>
      <c r="C388" s="49"/>
      <c r="D388" s="49"/>
      <c r="E388" s="49"/>
      <c r="F388" s="82"/>
    </row>
    <row r="389" spans="2:6" x14ac:dyDescent="0.2">
      <c r="B389" s="49"/>
      <c r="C389" s="49"/>
      <c r="D389" s="49"/>
      <c r="E389" s="49"/>
      <c r="F389" s="82"/>
    </row>
    <row r="390" spans="2:6" x14ac:dyDescent="0.2">
      <c r="B390" s="49"/>
      <c r="C390" s="49"/>
      <c r="D390" s="49"/>
      <c r="E390" s="49"/>
      <c r="F390" s="82"/>
    </row>
    <row r="391" spans="2:6" x14ac:dyDescent="0.2">
      <c r="B391" s="49"/>
      <c r="C391" s="49"/>
      <c r="D391" s="49"/>
      <c r="E391" s="49"/>
      <c r="F391" s="82"/>
    </row>
    <row r="392" spans="2:6" x14ac:dyDescent="0.2">
      <c r="B392" s="49"/>
      <c r="C392" s="49"/>
      <c r="D392" s="49"/>
      <c r="E392" s="49"/>
      <c r="F392" s="82"/>
    </row>
    <row r="393" spans="2:6" x14ac:dyDescent="0.2">
      <c r="B393" s="49"/>
      <c r="C393" s="49"/>
      <c r="D393" s="49"/>
      <c r="E393" s="49"/>
      <c r="F393" s="82"/>
    </row>
    <row r="394" spans="2:6" x14ac:dyDescent="0.2">
      <c r="B394" s="49"/>
      <c r="C394" s="49"/>
      <c r="D394" s="49"/>
      <c r="E394" s="49"/>
      <c r="F394" s="82"/>
    </row>
    <row r="395" spans="2:6" x14ac:dyDescent="0.2">
      <c r="B395" s="49"/>
      <c r="C395" s="49"/>
      <c r="D395" s="49"/>
      <c r="E395" s="49"/>
      <c r="F395" s="82"/>
    </row>
    <row r="396" spans="2:6" x14ac:dyDescent="0.2">
      <c r="B396" s="49"/>
      <c r="C396" s="49"/>
      <c r="D396" s="49"/>
      <c r="E396" s="49"/>
      <c r="F396" s="82"/>
    </row>
    <row r="397" spans="2:6" x14ac:dyDescent="0.2">
      <c r="B397" s="49"/>
      <c r="C397" s="49"/>
      <c r="D397" s="49"/>
      <c r="E397" s="49"/>
      <c r="F397" s="82"/>
    </row>
    <row r="398" spans="2:6" x14ac:dyDescent="0.2">
      <c r="B398" s="49"/>
      <c r="C398" s="49"/>
      <c r="D398" s="49"/>
      <c r="E398" s="49"/>
      <c r="F398" s="82"/>
    </row>
    <row r="399" spans="2:6" x14ac:dyDescent="0.2">
      <c r="B399" s="49"/>
      <c r="C399" s="49"/>
      <c r="D399" s="49"/>
      <c r="E399" s="49"/>
      <c r="F399" s="82"/>
    </row>
    <row r="400" spans="2:6" x14ac:dyDescent="0.2">
      <c r="B400" s="49"/>
      <c r="C400" s="49"/>
      <c r="D400" s="49"/>
      <c r="E400" s="49"/>
      <c r="F400" s="82"/>
    </row>
    <row r="401" spans="2:6" x14ac:dyDescent="0.2">
      <c r="B401" s="49"/>
      <c r="C401" s="49"/>
      <c r="D401" s="49"/>
      <c r="E401" s="49"/>
      <c r="F401" s="82"/>
    </row>
    <row r="402" spans="2:6" x14ac:dyDescent="0.2">
      <c r="B402" s="49"/>
      <c r="C402" s="49"/>
      <c r="D402" s="49"/>
      <c r="E402" s="49"/>
      <c r="F402" s="82"/>
    </row>
    <row r="403" spans="2:6" x14ac:dyDescent="0.2">
      <c r="B403" s="49"/>
      <c r="C403" s="49"/>
      <c r="D403" s="49"/>
      <c r="E403" s="49"/>
      <c r="F403" s="82"/>
    </row>
    <row r="404" spans="2:6" x14ac:dyDescent="0.2">
      <c r="B404" s="49"/>
      <c r="C404" s="49"/>
      <c r="D404" s="49"/>
      <c r="E404" s="49"/>
      <c r="F404" s="82"/>
    </row>
    <row r="405" spans="2:6" x14ac:dyDescent="0.2">
      <c r="B405" s="49"/>
      <c r="C405" s="49"/>
      <c r="D405" s="49"/>
      <c r="E405" s="49"/>
      <c r="F405" s="82"/>
    </row>
    <row r="406" spans="2:6" x14ac:dyDescent="0.2">
      <c r="B406" s="49"/>
      <c r="C406" s="49"/>
      <c r="D406" s="49"/>
      <c r="E406" s="49"/>
      <c r="F406" s="82"/>
    </row>
    <row r="407" spans="2:6" x14ac:dyDescent="0.2">
      <c r="B407" s="49"/>
      <c r="C407" s="49"/>
      <c r="D407" s="49"/>
      <c r="E407" s="49"/>
      <c r="F407" s="82"/>
    </row>
    <row r="408" spans="2:6" x14ac:dyDescent="0.2">
      <c r="B408" s="49"/>
      <c r="C408" s="49"/>
      <c r="D408" s="49"/>
      <c r="E408" s="49"/>
      <c r="F408" s="82"/>
    </row>
    <row r="409" spans="2:6" x14ac:dyDescent="0.2">
      <c r="B409" s="49"/>
      <c r="C409" s="49"/>
      <c r="D409" s="49"/>
      <c r="E409" s="49"/>
      <c r="F409" s="82"/>
    </row>
    <row r="410" spans="2:6" x14ac:dyDescent="0.2">
      <c r="B410" s="49"/>
      <c r="C410" s="49"/>
      <c r="D410" s="49"/>
      <c r="E410" s="49"/>
      <c r="F410" s="82"/>
    </row>
    <row r="411" spans="2:6" x14ac:dyDescent="0.2">
      <c r="B411" s="49"/>
      <c r="C411" s="49"/>
      <c r="D411" s="49"/>
      <c r="E411" s="49"/>
      <c r="F411" s="82"/>
    </row>
    <row r="412" spans="2:6" x14ac:dyDescent="0.2">
      <c r="B412" s="49"/>
      <c r="C412" s="49"/>
      <c r="D412" s="49"/>
      <c r="E412" s="49"/>
      <c r="F412" s="82"/>
    </row>
    <row r="413" spans="2:6" x14ac:dyDescent="0.2">
      <c r="B413" s="49"/>
      <c r="C413" s="49"/>
      <c r="D413" s="49"/>
      <c r="E413" s="49"/>
      <c r="F413" s="82"/>
    </row>
    <row r="414" spans="2:6" x14ac:dyDescent="0.2">
      <c r="B414" s="49"/>
      <c r="C414" s="49"/>
      <c r="D414" s="49"/>
      <c r="E414" s="49"/>
      <c r="F414" s="82"/>
    </row>
    <row r="415" spans="2:6" x14ac:dyDescent="0.2">
      <c r="B415" s="49"/>
      <c r="C415" s="49"/>
      <c r="D415" s="49"/>
      <c r="E415" s="49"/>
      <c r="F415" s="82"/>
    </row>
    <row r="416" spans="2:6" x14ac:dyDescent="0.2">
      <c r="B416" s="49"/>
      <c r="C416" s="49"/>
      <c r="D416" s="49"/>
      <c r="E416" s="49"/>
      <c r="F416" s="82"/>
    </row>
    <row r="417" spans="2:6" x14ac:dyDescent="0.2">
      <c r="B417" s="49"/>
      <c r="C417" s="49"/>
      <c r="D417" s="49"/>
      <c r="E417" s="49"/>
      <c r="F417" s="82"/>
    </row>
    <row r="418" spans="2:6" x14ac:dyDescent="0.2">
      <c r="B418" s="49"/>
      <c r="C418" s="49"/>
      <c r="D418" s="49"/>
      <c r="E418" s="49"/>
      <c r="F418" s="82"/>
    </row>
    <row r="419" spans="2:6" x14ac:dyDescent="0.2">
      <c r="B419" s="49"/>
      <c r="C419" s="49"/>
      <c r="D419" s="49"/>
      <c r="E419" s="49"/>
      <c r="F419" s="82"/>
    </row>
    <row r="420" spans="2:6" x14ac:dyDescent="0.2">
      <c r="B420" s="49"/>
      <c r="C420" s="49"/>
      <c r="D420" s="49"/>
      <c r="E420" s="49"/>
      <c r="F420" s="82"/>
    </row>
    <row r="421" spans="2:6" x14ac:dyDescent="0.2">
      <c r="B421" s="49"/>
      <c r="C421" s="49"/>
      <c r="D421" s="49"/>
      <c r="E421" s="49"/>
      <c r="F421" s="82"/>
    </row>
    <row r="422" spans="2:6" x14ac:dyDescent="0.2">
      <c r="B422" s="49"/>
      <c r="C422" s="49"/>
      <c r="D422" s="49"/>
      <c r="E422" s="49"/>
      <c r="F422" s="82"/>
    </row>
    <row r="423" spans="2:6" x14ac:dyDescent="0.2">
      <c r="B423" s="49"/>
      <c r="C423" s="49"/>
      <c r="D423" s="49"/>
      <c r="E423" s="49"/>
      <c r="F423" s="82"/>
    </row>
    <row r="424" spans="2:6" x14ac:dyDescent="0.2">
      <c r="B424" s="49"/>
      <c r="C424" s="49"/>
      <c r="D424" s="49"/>
      <c r="E424" s="49"/>
      <c r="F424" s="82"/>
    </row>
    <row r="425" spans="2:6" x14ac:dyDescent="0.2">
      <c r="B425" s="49"/>
      <c r="C425" s="49"/>
      <c r="D425" s="49"/>
      <c r="E425" s="49"/>
      <c r="F425" s="82"/>
    </row>
    <row r="426" spans="2:6" x14ac:dyDescent="0.2">
      <c r="B426" s="49"/>
      <c r="C426" s="49"/>
      <c r="D426" s="49"/>
      <c r="E426" s="49"/>
      <c r="F426" s="82"/>
    </row>
    <row r="427" spans="2:6" x14ac:dyDescent="0.2">
      <c r="B427" s="49"/>
      <c r="C427" s="49"/>
      <c r="D427" s="49"/>
      <c r="E427" s="49"/>
      <c r="F427" s="82"/>
    </row>
    <row r="428" spans="2:6" x14ac:dyDescent="0.2">
      <c r="B428" s="49"/>
      <c r="C428" s="49"/>
      <c r="D428" s="49"/>
      <c r="E428" s="49"/>
      <c r="F428" s="82"/>
    </row>
    <row r="429" spans="2:6" x14ac:dyDescent="0.2">
      <c r="B429" s="49"/>
      <c r="C429" s="49"/>
      <c r="D429" s="49"/>
      <c r="E429" s="49"/>
      <c r="F429" s="82"/>
    </row>
    <row r="430" spans="2:6" x14ac:dyDescent="0.2">
      <c r="B430" s="49"/>
      <c r="C430" s="49"/>
      <c r="D430" s="49"/>
      <c r="E430" s="49"/>
      <c r="F430" s="82"/>
    </row>
    <row r="431" spans="2:6" s="41" customFormat="1" ht="15" x14ac:dyDescent="0.2">
      <c r="B431" s="49"/>
      <c r="C431" s="49"/>
      <c r="D431" s="49"/>
      <c r="E431" s="49"/>
      <c r="F431" s="82"/>
    </row>
    <row r="432" spans="2:6" s="41" customFormat="1" ht="15" x14ac:dyDescent="0.2">
      <c r="B432" s="49"/>
      <c r="C432" s="49"/>
      <c r="D432" s="49"/>
      <c r="E432" s="49"/>
      <c r="F432" s="82"/>
    </row>
    <row r="433" spans="2:6" s="41" customFormat="1" ht="15" x14ac:dyDescent="0.2">
      <c r="B433" s="49"/>
      <c r="C433" s="49"/>
      <c r="D433" s="49"/>
      <c r="E433" s="49"/>
      <c r="F433" s="82"/>
    </row>
    <row r="434" spans="2:6" x14ac:dyDescent="0.2">
      <c r="B434" s="49"/>
      <c r="C434" s="49"/>
      <c r="D434" s="49"/>
      <c r="E434" s="49"/>
      <c r="F434" s="82"/>
    </row>
    <row r="435" spans="2:6" x14ac:dyDescent="0.2">
      <c r="B435" s="49"/>
      <c r="C435" s="49"/>
      <c r="D435" s="49"/>
      <c r="E435" s="49"/>
      <c r="F435" s="82"/>
    </row>
    <row r="436" spans="2:6" s="44" customFormat="1" ht="11.25" x14ac:dyDescent="0.2">
      <c r="F436" s="83"/>
    </row>
    <row r="437" spans="2:6" x14ac:dyDescent="0.2">
      <c r="B437" s="49"/>
      <c r="C437" s="49"/>
      <c r="D437" s="49"/>
      <c r="E437" s="49"/>
      <c r="F437" s="82"/>
    </row>
    <row r="438" spans="2:6" x14ac:dyDescent="0.2">
      <c r="B438" s="49"/>
      <c r="C438" s="49"/>
      <c r="D438" s="49"/>
      <c r="E438" s="49"/>
      <c r="F438" s="82"/>
    </row>
    <row r="439" spans="2:6" x14ac:dyDescent="0.2">
      <c r="B439" s="49"/>
      <c r="C439" s="49"/>
      <c r="D439" s="49"/>
      <c r="E439" s="49"/>
      <c r="F439" s="82"/>
    </row>
    <row r="440" spans="2:6" x14ac:dyDescent="0.2">
      <c r="B440" s="49"/>
      <c r="C440" s="49"/>
      <c r="D440" s="49"/>
      <c r="E440" s="49"/>
      <c r="F440" s="82"/>
    </row>
    <row r="441" spans="2:6" x14ac:dyDescent="0.2">
      <c r="B441" s="49"/>
      <c r="C441" s="49"/>
      <c r="D441" s="49"/>
      <c r="E441" s="49"/>
      <c r="F441" s="82"/>
    </row>
    <row r="442" spans="2:6" x14ac:dyDescent="0.2">
      <c r="B442" s="49"/>
      <c r="C442" s="49"/>
      <c r="D442" s="49"/>
      <c r="E442" s="49"/>
      <c r="F442" s="82"/>
    </row>
    <row r="443" spans="2:6" x14ac:dyDescent="0.2">
      <c r="B443" s="49"/>
      <c r="C443" s="49"/>
      <c r="D443" s="49"/>
      <c r="E443" s="49"/>
      <c r="F443" s="82"/>
    </row>
    <row r="444" spans="2:6" x14ac:dyDescent="0.2">
      <c r="B444" s="49"/>
      <c r="C444" s="49"/>
      <c r="D444" s="49"/>
      <c r="E444" s="49"/>
      <c r="F444" s="82"/>
    </row>
    <row r="445" spans="2:6" x14ac:dyDescent="0.2">
      <c r="B445" s="49"/>
      <c r="C445" s="49"/>
      <c r="D445" s="49"/>
      <c r="E445" s="49"/>
      <c r="F445" s="82"/>
    </row>
    <row r="446" spans="2:6" x14ac:dyDescent="0.2">
      <c r="B446" s="49"/>
      <c r="C446" s="49"/>
      <c r="D446" s="49"/>
      <c r="E446" s="49"/>
      <c r="F446" s="82"/>
    </row>
    <row r="447" spans="2:6" x14ac:dyDescent="0.2">
      <c r="B447" s="49"/>
      <c r="C447" s="49"/>
      <c r="D447" s="49"/>
      <c r="E447" s="49"/>
      <c r="F447" s="82"/>
    </row>
    <row r="448" spans="2:6" x14ac:dyDescent="0.2">
      <c r="B448" s="49"/>
      <c r="C448" s="49"/>
      <c r="D448" s="49"/>
      <c r="E448" s="49"/>
      <c r="F448" s="82"/>
    </row>
    <row r="449" spans="2:6" x14ac:dyDescent="0.2">
      <c r="B449" s="49"/>
      <c r="C449" s="49"/>
      <c r="D449" s="49"/>
      <c r="E449" s="49"/>
      <c r="F449" s="82"/>
    </row>
    <row r="450" spans="2:6" x14ac:dyDescent="0.2">
      <c r="B450" s="49"/>
      <c r="C450" s="49"/>
      <c r="D450" s="49"/>
      <c r="E450" s="49"/>
      <c r="F450" s="82"/>
    </row>
    <row r="451" spans="2:6" x14ac:dyDescent="0.2">
      <c r="B451" s="49"/>
      <c r="C451" s="49"/>
      <c r="D451" s="49"/>
      <c r="E451" s="49"/>
      <c r="F451" s="82"/>
    </row>
    <row r="452" spans="2:6" x14ac:dyDescent="0.2">
      <c r="B452" s="49"/>
      <c r="C452" s="49"/>
      <c r="D452" s="49"/>
      <c r="E452" s="49"/>
      <c r="F452" s="82"/>
    </row>
    <row r="453" spans="2:6" x14ac:dyDescent="0.2">
      <c r="B453" s="49"/>
      <c r="C453" s="49"/>
      <c r="D453" s="49"/>
      <c r="E453" s="49"/>
      <c r="F453" s="82"/>
    </row>
    <row r="454" spans="2:6" x14ac:dyDescent="0.2">
      <c r="B454" s="49"/>
      <c r="C454" s="49"/>
      <c r="D454" s="49"/>
      <c r="E454" s="49"/>
      <c r="F454" s="82"/>
    </row>
    <row r="455" spans="2:6" x14ac:dyDescent="0.2">
      <c r="B455" s="49"/>
      <c r="C455" s="49"/>
      <c r="D455" s="49"/>
      <c r="E455" s="49"/>
      <c r="F455" s="82"/>
    </row>
    <row r="456" spans="2:6" x14ac:dyDescent="0.2">
      <c r="B456" s="49"/>
      <c r="C456" s="49"/>
      <c r="D456" s="49"/>
      <c r="E456" s="49"/>
      <c r="F456" s="82"/>
    </row>
    <row r="457" spans="2:6" x14ac:dyDescent="0.2">
      <c r="B457" s="49"/>
      <c r="C457" s="49"/>
      <c r="D457" s="49"/>
      <c r="E457" s="49"/>
      <c r="F457" s="82"/>
    </row>
    <row r="458" spans="2:6" x14ac:dyDescent="0.2">
      <c r="B458" s="49"/>
      <c r="C458" s="49"/>
      <c r="D458" s="49"/>
      <c r="E458" s="49"/>
      <c r="F458" s="82"/>
    </row>
    <row r="459" spans="2:6" x14ac:dyDescent="0.2">
      <c r="B459" s="49"/>
      <c r="C459" s="49"/>
      <c r="D459" s="49"/>
      <c r="E459" s="49"/>
      <c r="F459" s="82"/>
    </row>
    <row r="460" spans="2:6" x14ac:dyDescent="0.2">
      <c r="B460" s="49"/>
      <c r="C460" s="49"/>
      <c r="D460" s="49"/>
      <c r="E460" s="49"/>
      <c r="F460" s="82"/>
    </row>
    <row r="461" spans="2:6" x14ac:dyDescent="0.2">
      <c r="B461" s="49"/>
      <c r="C461" s="49"/>
      <c r="D461" s="49"/>
      <c r="E461" s="49"/>
      <c r="F461" s="82"/>
    </row>
    <row r="462" spans="2:6" x14ac:dyDescent="0.2">
      <c r="B462" s="49"/>
      <c r="C462" s="49"/>
      <c r="D462" s="49"/>
      <c r="E462" s="49"/>
      <c r="F462" s="82"/>
    </row>
    <row r="463" spans="2:6" x14ac:dyDescent="0.2">
      <c r="B463" s="49"/>
      <c r="C463" s="49"/>
      <c r="D463" s="49"/>
      <c r="E463" s="49"/>
      <c r="F463" s="82"/>
    </row>
    <row r="464" spans="2:6" x14ac:dyDescent="0.2">
      <c r="B464" s="49"/>
      <c r="C464" s="49"/>
      <c r="D464" s="49"/>
      <c r="E464" s="49"/>
      <c r="F464" s="82"/>
    </row>
    <row r="465" spans="2:6" x14ac:dyDescent="0.2">
      <c r="B465" s="49"/>
      <c r="C465" s="49"/>
      <c r="D465" s="49"/>
      <c r="E465" s="49"/>
      <c r="F465" s="82"/>
    </row>
    <row r="466" spans="2:6" x14ac:dyDescent="0.2">
      <c r="B466" s="49"/>
      <c r="C466" s="49"/>
      <c r="D466" s="49"/>
      <c r="E466" s="49"/>
      <c r="F466" s="82"/>
    </row>
    <row r="467" spans="2:6" x14ac:dyDescent="0.2">
      <c r="B467" s="49"/>
      <c r="C467" s="49"/>
      <c r="D467" s="49"/>
      <c r="E467" s="49"/>
      <c r="F467" s="82"/>
    </row>
    <row r="468" spans="2:6" x14ac:dyDescent="0.2">
      <c r="B468" s="49"/>
      <c r="C468" s="49"/>
      <c r="D468" s="49"/>
      <c r="E468" s="49"/>
      <c r="F468" s="82"/>
    </row>
    <row r="469" spans="2:6" x14ac:dyDescent="0.2">
      <c r="B469" s="49"/>
      <c r="C469" s="49"/>
      <c r="D469" s="49"/>
      <c r="E469" s="49"/>
      <c r="F469" s="82"/>
    </row>
    <row r="470" spans="2:6" x14ac:dyDescent="0.2">
      <c r="B470" s="49"/>
      <c r="C470" s="49"/>
      <c r="D470" s="49"/>
      <c r="E470" s="49"/>
      <c r="F470" s="82"/>
    </row>
    <row r="471" spans="2:6" x14ac:dyDescent="0.2">
      <c r="B471" s="49"/>
      <c r="C471" s="49"/>
      <c r="D471" s="49"/>
      <c r="E471" s="49"/>
      <c r="F471" s="82"/>
    </row>
    <row r="472" spans="2:6" x14ac:dyDescent="0.2">
      <c r="B472" s="49"/>
      <c r="C472" s="49"/>
      <c r="D472" s="49"/>
      <c r="E472" s="49"/>
      <c r="F472" s="82"/>
    </row>
    <row r="473" spans="2:6" x14ac:dyDescent="0.2">
      <c r="B473" s="49"/>
      <c r="C473" s="49"/>
      <c r="D473" s="49"/>
      <c r="E473" s="49"/>
      <c r="F473" s="82"/>
    </row>
    <row r="474" spans="2:6" x14ac:dyDescent="0.2">
      <c r="B474" s="49"/>
      <c r="C474" s="49"/>
      <c r="D474" s="49"/>
      <c r="E474" s="49"/>
      <c r="F474" s="82"/>
    </row>
    <row r="475" spans="2:6" x14ac:dyDescent="0.2">
      <c r="B475" s="49"/>
      <c r="C475" s="49"/>
      <c r="D475" s="49"/>
      <c r="E475" s="49"/>
      <c r="F475" s="82"/>
    </row>
    <row r="476" spans="2:6" x14ac:dyDescent="0.2">
      <c r="B476" s="49"/>
      <c r="C476" s="49"/>
      <c r="D476" s="49"/>
      <c r="E476" s="49"/>
      <c r="F476" s="82"/>
    </row>
    <row r="483" spans="2:6" s="41" customFormat="1" ht="15" x14ac:dyDescent="0.2">
      <c r="F483" s="78"/>
    </row>
    <row r="484" spans="2:6" s="41" customFormat="1" ht="15" x14ac:dyDescent="0.2">
      <c r="F484" s="78"/>
    </row>
    <row r="485" spans="2:6" s="41" customFormat="1" ht="15" x14ac:dyDescent="0.2">
      <c r="F485" s="78"/>
    </row>
    <row r="488" spans="2:6" s="44" customFormat="1" ht="11.25" x14ac:dyDescent="0.2">
      <c r="F488" s="83"/>
    </row>
    <row r="491" spans="2:6" x14ac:dyDescent="0.2">
      <c r="B491" s="49"/>
      <c r="C491" s="49"/>
      <c r="D491" s="49"/>
      <c r="E491" s="49"/>
      <c r="F491" s="82"/>
    </row>
    <row r="492" spans="2:6" x14ac:dyDescent="0.2">
      <c r="B492" s="49"/>
      <c r="C492" s="49"/>
      <c r="D492" s="49"/>
      <c r="E492" s="49"/>
      <c r="F492" s="82"/>
    </row>
    <row r="493" spans="2:6" x14ac:dyDescent="0.2">
      <c r="B493" s="49"/>
      <c r="C493" s="49"/>
      <c r="D493" s="49"/>
      <c r="E493" s="49"/>
      <c r="F493" s="82"/>
    </row>
    <row r="494" spans="2:6" x14ac:dyDescent="0.2">
      <c r="B494" s="49"/>
      <c r="C494" s="49"/>
      <c r="D494" s="49"/>
      <c r="E494" s="49"/>
      <c r="F494" s="82"/>
    </row>
    <row r="495" spans="2:6" x14ac:dyDescent="0.2">
      <c r="B495" s="49"/>
      <c r="C495" s="49"/>
      <c r="D495" s="49"/>
      <c r="E495" s="49"/>
      <c r="F495" s="82"/>
    </row>
    <row r="496" spans="2:6" x14ac:dyDescent="0.2">
      <c r="B496" s="49"/>
      <c r="C496" s="49"/>
      <c r="D496" s="49"/>
      <c r="E496" s="49"/>
      <c r="F496" s="82"/>
    </row>
    <row r="497" spans="2:6" x14ac:dyDescent="0.2">
      <c r="B497" s="49"/>
      <c r="C497" s="49"/>
      <c r="D497" s="49"/>
      <c r="E497" s="49"/>
      <c r="F497" s="82"/>
    </row>
    <row r="498" spans="2:6" x14ac:dyDescent="0.2">
      <c r="B498" s="49"/>
      <c r="C498" s="49"/>
      <c r="D498" s="49"/>
      <c r="E498" s="49"/>
      <c r="F498" s="82"/>
    </row>
    <row r="499" spans="2:6" x14ac:dyDescent="0.2">
      <c r="B499" s="49"/>
      <c r="C499" s="49"/>
      <c r="D499" s="49"/>
      <c r="E499" s="49"/>
      <c r="F499" s="82"/>
    </row>
    <row r="500" spans="2:6" x14ac:dyDescent="0.2">
      <c r="B500" s="49"/>
      <c r="C500" s="49"/>
      <c r="D500" s="49"/>
      <c r="E500" s="49"/>
      <c r="F500" s="82"/>
    </row>
    <row r="501" spans="2:6" x14ac:dyDescent="0.2">
      <c r="B501" s="49"/>
      <c r="C501" s="49"/>
      <c r="D501" s="49"/>
      <c r="E501" s="49"/>
      <c r="F501" s="82"/>
    </row>
    <row r="502" spans="2:6" x14ac:dyDescent="0.2">
      <c r="B502" s="49"/>
      <c r="C502" s="49"/>
      <c r="D502" s="49"/>
      <c r="E502" s="49"/>
      <c r="F502" s="82"/>
    </row>
    <row r="503" spans="2:6" x14ac:dyDescent="0.2">
      <c r="B503" s="49"/>
      <c r="C503" s="49"/>
      <c r="D503" s="49"/>
      <c r="E503" s="49"/>
      <c r="F503" s="82"/>
    </row>
    <row r="504" spans="2:6" x14ac:dyDescent="0.2">
      <c r="B504" s="49"/>
      <c r="C504" s="49"/>
      <c r="D504" s="49"/>
      <c r="E504" s="49"/>
      <c r="F504" s="82"/>
    </row>
    <row r="505" spans="2:6" x14ac:dyDescent="0.2">
      <c r="B505" s="49"/>
      <c r="C505" s="49"/>
      <c r="D505" s="49"/>
      <c r="E505" s="49"/>
      <c r="F505" s="82"/>
    </row>
    <row r="506" spans="2:6" x14ac:dyDescent="0.2">
      <c r="B506" s="49"/>
      <c r="C506" s="49"/>
      <c r="D506" s="49"/>
      <c r="E506" s="49"/>
      <c r="F506" s="82"/>
    </row>
    <row r="507" spans="2:6" x14ac:dyDescent="0.2">
      <c r="B507" s="49"/>
      <c r="C507" s="49"/>
      <c r="D507" s="49"/>
      <c r="E507" s="49"/>
      <c r="F507" s="82"/>
    </row>
    <row r="508" spans="2:6" x14ac:dyDescent="0.2">
      <c r="B508" s="49"/>
      <c r="C508" s="49"/>
      <c r="D508" s="49"/>
      <c r="E508" s="49"/>
      <c r="F508" s="82"/>
    </row>
    <row r="509" spans="2:6" x14ac:dyDescent="0.2">
      <c r="B509" s="49"/>
      <c r="C509" s="49"/>
      <c r="D509" s="49"/>
      <c r="E509" s="49"/>
      <c r="F509" s="82"/>
    </row>
    <row r="510" spans="2:6" x14ac:dyDescent="0.2">
      <c r="B510" s="49"/>
      <c r="C510" s="49"/>
      <c r="D510" s="49"/>
      <c r="E510" s="49"/>
      <c r="F510" s="82"/>
    </row>
    <row r="511" spans="2:6" x14ac:dyDescent="0.2">
      <c r="B511" s="49"/>
      <c r="C511" s="49"/>
      <c r="D511" s="49"/>
      <c r="E511" s="49"/>
      <c r="F511" s="82"/>
    </row>
    <row r="512" spans="2:6" x14ac:dyDescent="0.2">
      <c r="B512" s="49"/>
      <c r="C512" s="49"/>
      <c r="D512" s="49"/>
      <c r="E512" s="49"/>
      <c r="F512" s="82"/>
    </row>
    <row r="513" spans="2:6" x14ac:dyDescent="0.2">
      <c r="B513" s="49"/>
      <c r="C513" s="49"/>
      <c r="D513" s="49"/>
      <c r="E513" s="49"/>
      <c r="F513" s="82"/>
    </row>
    <row r="514" spans="2:6" x14ac:dyDescent="0.2">
      <c r="B514" s="49"/>
      <c r="C514" s="49"/>
      <c r="D514" s="49"/>
      <c r="E514" s="49"/>
      <c r="F514" s="82"/>
    </row>
    <row r="515" spans="2:6" x14ac:dyDescent="0.2">
      <c r="B515" s="49"/>
      <c r="C515" s="49"/>
      <c r="D515" s="49"/>
      <c r="E515" s="49"/>
      <c r="F515" s="82"/>
    </row>
    <row r="516" spans="2:6" x14ac:dyDescent="0.2">
      <c r="B516" s="49"/>
      <c r="C516" s="49"/>
      <c r="D516" s="49"/>
      <c r="E516" s="49"/>
      <c r="F516" s="82"/>
    </row>
    <row r="517" spans="2:6" x14ac:dyDescent="0.2">
      <c r="B517" s="49"/>
      <c r="C517" s="49"/>
      <c r="D517" s="49"/>
      <c r="E517" s="49"/>
      <c r="F517" s="82"/>
    </row>
    <row r="518" spans="2:6" x14ac:dyDescent="0.2">
      <c r="B518" s="49"/>
      <c r="C518" s="49"/>
      <c r="D518" s="49"/>
      <c r="E518" s="49"/>
      <c r="F518" s="82"/>
    </row>
    <row r="519" spans="2:6" x14ac:dyDescent="0.2">
      <c r="B519" s="49"/>
      <c r="C519" s="49"/>
      <c r="D519" s="49"/>
      <c r="E519" s="49"/>
      <c r="F519" s="82"/>
    </row>
    <row r="520" spans="2:6" x14ac:dyDescent="0.2">
      <c r="B520" s="49"/>
      <c r="C520" s="49"/>
      <c r="D520" s="49"/>
      <c r="E520" s="49"/>
      <c r="F520" s="82"/>
    </row>
    <row r="521" spans="2:6" x14ac:dyDescent="0.2">
      <c r="B521" s="49"/>
      <c r="C521" s="49"/>
      <c r="D521" s="49"/>
      <c r="E521" s="49"/>
      <c r="F521" s="82"/>
    </row>
    <row r="522" spans="2:6" x14ac:dyDescent="0.2">
      <c r="B522" s="49"/>
      <c r="C522" s="49"/>
      <c r="D522" s="49"/>
      <c r="E522" s="49"/>
      <c r="F522" s="82"/>
    </row>
    <row r="523" spans="2:6" x14ac:dyDescent="0.2">
      <c r="B523" s="49"/>
      <c r="C523" s="49"/>
      <c r="D523" s="49"/>
      <c r="E523" s="49"/>
      <c r="F523" s="82"/>
    </row>
    <row r="524" spans="2:6" x14ac:dyDescent="0.2">
      <c r="B524" s="49"/>
      <c r="C524" s="49"/>
      <c r="D524" s="49"/>
      <c r="E524" s="49"/>
      <c r="F524" s="82"/>
    </row>
    <row r="525" spans="2:6" x14ac:dyDescent="0.2">
      <c r="B525" s="49"/>
      <c r="C525" s="49"/>
      <c r="D525" s="49"/>
      <c r="E525" s="49"/>
      <c r="F525" s="82"/>
    </row>
    <row r="526" spans="2:6" x14ac:dyDescent="0.2">
      <c r="B526" s="49"/>
      <c r="C526" s="49"/>
      <c r="D526" s="49"/>
      <c r="E526" s="49"/>
      <c r="F526" s="82"/>
    </row>
    <row r="527" spans="2:6" x14ac:dyDescent="0.2">
      <c r="B527" s="49"/>
      <c r="C527" s="49"/>
      <c r="D527" s="49"/>
      <c r="E527" s="49"/>
      <c r="F527" s="82"/>
    </row>
    <row r="528" spans="2:6" x14ac:dyDescent="0.2">
      <c r="B528" s="49"/>
      <c r="C528" s="49"/>
      <c r="D528" s="49"/>
      <c r="E528" s="49"/>
      <c r="F528" s="82"/>
    </row>
    <row r="529" spans="2:6" x14ac:dyDescent="0.2">
      <c r="B529" s="49"/>
      <c r="C529" s="49"/>
      <c r="D529" s="49"/>
      <c r="E529" s="49"/>
      <c r="F529" s="82"/>
    </row>
    <row r="530" spans="2:6" x14ac:dyDescent="0.2">
      <c r="B530" s="49"/>
      <c r="C530" s="49"/>
      <c r="D530" s="49"/>
      <c r="E530" s="49"/>
      <c r="F530" s="82"/>
    </row>
    <row r="531" spans="2:6" x14ac:dyDescent="0.2">
      <c r="B531" s="49"/>
      <c r="C531" s="49"/>
      <c r="D531" s="49"/>
      <c r="E531" s="49"/>
      <c r="F531" s="82"/>
    </row>
    <row r="532" spans="2:6" x14ac:dyDescent="0.2">
      <c r="B532" s="49"/>
      <c r="C532" s="49"/>
      <c r="D532" s="49"/>
      <c r="E532" s="49"/>
      <c r="F532" s="82"/>
    </row>
    <row r="533" spans="2:6" x14ac:dyDescent="0.2">
      <c r="B533" s="49"/>
      <c r="C533" s="49"/>
      <c r="D533" s="49"/>
      <c r="E533" s="49"/>
      <c r="F533" s="82"/>
    </row>
    <row r="534" spans="2:6" x14ac:dyDescent="0.2">
      <c r="B534" s="49"/>
      <c r="C534" s="49"/>
      <c r="D534" s="49"/>
      <c r="E534" s="49"/>
      <c r="F534" s="82"/>
    </row>
    <row r="535" spans="2:6" s="41" customFormat="1" ht="15" x14ac:dyDescent="0.2">
      <c r="B535" s="49"/>
      <c r="C535" s="49"/>
      <c r="D535" s="49"/>
      <c r="E535" s="49"/>
      <c r="F535" s="82"/>
    </row>
    <row r="536" spans="2:6" s="41" customFormat="1" ht="15" x14ac:dyDescent="0.2">
      <c r="B536" s="49"/>
      <c r="C536" s="49"/>
      <c r="D536" s="49"/>
      <c r="E536" s="49"/>
      <c r="F536" s="82"/>
    </row>
    <row r="537" spans="2:6" s="41" customFormat="1" ht="15" x14ac:dyDescent="0.2">
      <c r="B537" s="49"/>
      <c r="C537" s="49"/>
      <c r="D537" s="49"/>
      <c r="E537" s="49"/>
      <c r="F537" s="82"/>
    </row>
    <row r="538" spans="2:6" x14ac:dyDescent="0.2">
      <c r="B538" s="49"/>
      <c r="C538" s="49"/>
      <c r="D538" s="49"/>
      <c r="E538" s="49"/>
      <c r="F538" s="82"/>
    </row>
    <row r="539" spans="2:6" x14ac:dyDescent="0.2">
      <c r="B539" s="49"/>
      <c r="C539" s="49"/>
      <c r="D539" s="49"/>
      <c r="E539" s="49"/>
      <c r="F539" s="82"/>
    </row>
    <row r="540" spans="2:6" s="44" customFormat="1" ht="11.25" x14ac:dyDescent="0.2">
      <c r="F540" s="83"/>
    </row>
    <row r="541" spans="2:6" x14ac:dyDescent="0.2">
      <c r="B541" s="49"/>
      <c r="C541" s="49"/>
      <c r="D541" s="49"/>
      <c r="E541" s="49"/>
      <c r="F541" s="82"/>
    </row>
    <row r="542" spans="2:6" x14ac:dyDescent="0.2">
      <c r="B542" s="49"/>
      <c r="C542" s="49"/>
      <c r="D542" s="49"/>
      <c r="E542" s="49"/>
      <c r="F542" s="82"/>
    </row>
    <row r="543" spans="2:6" x14ac:dyDescent="0.2">
      <c r="B543" s="49"/>
      <c r="C543" s="49"/>
      <c r="D543" s="49"/>
      <c r="E543" s="49"/>
      <c r="F543" s="82"/>
    </row>
    <row r="544" spans="2:6" x14ac:dyDescent="0.2">
      <c r="B544" s="49"/>
      <c r="C544" s="49"/>
      <c r="D544" s="49"/>
      <c r="E544" s="49"/>
      <c r="F544" s="82"/>
    </row>
    <row r="545" spans="2:6" x14ac:dyDescent="0.2">
      <c r="B545" s="49"/>
      <c r="C545" s="49"/>
      <c r="D545" s="49"/>
      <c r="E545" s="49"/>
      <c r="F545" s="82"/>
    </row>
    <row r="546" spans="2:6" x14ac:dyDescent="0.2">
      <c r="B546" s="49"/>
      <c r="C546" s="49"/>
      <c r="D546" s="49"/>
      <c r="E546" s="49"/>
      <c r="F546" s="82"/>
    </row>
    <row r="547" spans="2:6" x14ac:dyDescent="0.2">
      <c r="B547" s="49"/>
      <c r="C547" s="49"/>
      <c r="D547" s="49"/>
      <c r="E547" s="49"/>
      <c r="F547" s="82"/>
    </row>
    <row r="548" spans="2:6" x14ac:dyDescent="0.2">
      <c r="B548" s="49"/>
      <c r="C548" s="49"/>
      <c r="D548" s="49"/>
      <c r="E548" s="49"/>
      <c r="F548" s="82"/>
    </row>
    <row r="549" spans="2:6" x14ac:dyDescent="0.2">
      <c r="B549" s="49"/>
      <c r="C549" s="49"/>
      <c r="D549" s="49"/>
      <c r="E549" s="49"/>
      <c r="F549" s="82"/>
    </row>
    <row r="550" spans="2:6" x14ac:dyDescent="0.2">
      <c r="B550" s="49"/>
      <c r="C550" s="49"/>
      <c r="D550" s="49"/>
      <c r="E550" s="49"/>
      <c r="F550" s="82"/>
    </row>
    <row r="551" spans="2:6" x14ac:dyDescent="0.2">
      <c r="B551" s="49"/>
      <c r="C551" s="49"/>
      <c r="D551" s="49"/>
      <c r="E551" s="49"/>
      <c r="F551" s="82"/>
    </row>
    <row r="552" spans="2:6" x14ac:dyDescent="0.2">
      <c r="B552" s="49"/>
      <c r="C552" s="49"/>
      <c r="D552" s="49"/>
      <c r="E552" s="49"/>
      <c r="F552" s="82"/>
    </row>
    <row r="553" spans="2:6" x14ac:dyDescent="0.2">
      <c r="B553" s="49"/>
      <c r="C553" s="49"/>
      <c r="D553" s="49"/>
      <c r="E553" s="49"/>
      <c r="F553" s="82"/>
    </row>
    <row r="554" spans="2:6" x14ac:dyDescent="0.2">
      <c r="B554" s="49"/>
      <c r="C554" s="49"/>
      <c r="D554" s="49"/>
      <c r="E554" s="49"/>
      <c r="F554" s="82"/>
    </row>
    <row r="555" spans="2:6" x14ac:dyDescent="0.2">
      <c r="B555" s="49"/>
      <c r="C555" s="49"/>
      <c r="D555" s="49"/>
      <c r="E555" s="49"/>
      <c r="F555" s="82"/>
    </row>
    <row r="556" spans="2:6" x14ac:dyDescent="0.2">
      <c r="B556" s="49"/>
      <c r="C556" s="49"/>
      <c r="D556" s="49"/>
      <c r="E556" s="49"/>
      <c r="F556" s="82"/>
    </row>
    <row r="557" spans="2:6" x14ac:dyDescent="0.2">
      <c r="B557" s="49"/>
      <c r="C557" s="49"/>
      <c r="D557" s="49"/>
      <c r="E557" s="49"/>
      <c r="F557" s="82"/>
    </row>
    <row r="558" spans="2:6" x14ac:dyDescent="0.2">
      <c r="B558" s="49"/>
      <c r="C558" s="49"/>
      <c r="D558" s="49"/>
      <c r="E558" s="49"/>
      <c r="F558" s="82"/>
    </row>
    <row r="559" spans="2:6" x14ac:dyDescent="0.2">
      <c r="B559" s="49"/>
      <c r="C559" s="49"/>
      <c r="D559" s="49"/>
      <c r="E559" s="49"/>
      <c r="F559" s="82"/>
    </row>
    <row r="560" spans="2:6" x14ac:dyDescent="0.2">
      <c r="B560" s="49"/>
      <c r="C560" s="49"/>
      <c r="D560" s="49"/>
      <c r="E560" s="49"/>
      <c r="F560" s="82"/>
    </row>
    <row r="561" spans="2:6" x14ac:dyDescent="0.2">
      <c r="B561" s="49"/>
      <c r="C561" s="49"/>
      <c r="D561" s="49"/>
      <c r="E561" s="49"/>
      <c r="F561" s="82"/>
    </row>
    <row r="562" spans="2:6" x14ac:dyDescent="0.2">
      <c r="B562" s="49"/>
      <c r="C562" s="49"/>
      <c r="D562" s="49"/>
      <c r="E562" s="49"/>
      <c r="F562" s="82"/>
    </row>
    <row r="563" spans="2:6" x14ac:dyDescent="0.2">
      <c r="B563" s="49"/>
      <c r="C563" s="49"/>
      <c r="D563" s="49"/>
      <c r="E563" s="49"/>
      <c r="F563" s="82"/>
    </row>
    <row r="564" spans="2:6" x14ac:dyDescent="0.2">
      <c r="B564" s="49"/>
      <c r="C564" s="49"/>
      <c r="D564" s="49"/>
      <c r="E564" s="49"/>
      <c r="F564" s="82"/>
    </row>
    <row r="565" spans="2:6" x14ac:dyDescent="0.2">
      <c r="B565" s="49"/>
      <c r="C565" s="49"/>
      <c r="D565" s="49"/>
      <c r="E565" s="49"/>
      <c r="F565" s="82"/>
    </row>
    <row r="566" spans="2:6" x14ac:dyDescent="0.2">
      <c r="B566" s="49"/>
      <c r="C566" s="49"/>
      <c r="D566" s="49"/>
      <c r="E566" s="49"/>
      <c r="F566" s="82"/>
    </row>
    <row r="567" spans="2:6" x14ac:dyDescent="0.2">
      <c r="B567" s="49"/>
      <c r="C567" s="49"/>
      <c r="D567" s="49"/>
      <c r="E567" s="49"/>
      <c r="F567" s="82"/>
    </row>
    <row r="568" spans="2:6" x14ac:dyDescent="0.2">
      <c r="B568" s="49"/>
      <c r="C568" s="49"/>
      <c r="D568" s="49"/>
      <c r="E568" s="49"/>
      <c r="F568" s="82"/>
    </row>
    <row r="569" spans="2:6" x14ac:dyDescent="0.2">
      <c r="B569" s="49"/>
      <c r="C569" s="49"/>
      <c r="D569" s="49"/>
      <c r="E569" s="49"/>
      <c r="F569" s="82"/>
    </row>
    <row r="570" spans="2:6" x14ac:dyDescent="0.2">
      <c r="B570" s="49"/>
      <c r="C570" s="49"/>
      <c r="D570" s="49"/>
      <c r="E570" s="49"/>
      <c r="F570" s="82"/>
    </row>
    <row r="571" spans="2:6" x14ac:dyDescent="0.2">
      <c r="B571" s="49"/>
      <c r="C571" s="49"/>
      <c r="D571" s="49"/>
      <c r="E571" s="49"/>
      <c r="F571" s="82"/>
    </row>
    <row r="572" spans="2:6" x14ac:dyDescent="0.2">
      <c r="B572" s="49"/>
      <c r="C572" s="49"/>
      <c r="D572" s="49"/>
      <c r="E572" s="49"/>
      <c r="F572" s="82"/>
    </row>
    <row r="573" spans="2:6" x14ac:dyDescent="0.2">
      <c r="B573" s="49"/>
      <c r="C573" s="49"/>
      <c r="D573" s="49"/>
      <c r="E573" s="49"/>
      <c r="F573" s="82"/>
    </row>
    <row r="574" spans="2:6" x14ac:dyDescent="0.2">
      <c r="B574" s="49"/>
      <c r="C574" s="49"/>
      <c r="D574" s="49"/>
      <c r="E574" s="49"/>
      <c r="F574" s="82"/>
    </row>
    <row r="575" spans="2:6" x14ac:dyDescent="0.2">
      <c r="B575" s="49"/>
      <c r="C575" s="49"/>
      <c r="D575" s="49"/>
      <c r="E575" s="49"/>
      <c r="F575" s="82"/>
    </row>
    <row r="576" spans="2:6" x14ac:dyDescent="0.2">
      <c r="B576" s="49"/>
      <c r="C576" s="49"/>
      <c r="D576" s="49"/>
      <c r="E576" s="49"/>
      <c r="F576" s="82"/>
    </row>
    <row r="577" spans="2:6" x14ac:dyDescent="0.2">
      <c r="B577" s="49"/>
      <c r="C577" s="49"/>
      <c r="D577" s="49"/>
      <c r="E577" s="49"/>
      <c r="F577" s="82"/>
    </row>
    <row r="578" spans="2:6" x14ac:dyDescent="0.2">
      <c r="B578" s="49"/>
      <c r="C578" s="49"/>
      <c r="D578" s="49"/>
      <c r="E578" s="49"/>
      <c r="F578" s="82"/>
    </row>
    <row r="579" spans="2:6" x14ac:dyDescent="0.2">
      <c r="B579" s="49"/>
      <c r="C579" s="49"/>
      <c r="D579" s="49"/>
      <c r="E579" s="49"/>
      <c r="F579" s="82"/>
    </row>
    <row r="580" spans="2:6" x14ac:dyDescent="0.2">
      <c r="B580" s="49"/>
      <c r="C580" s="49"/>
      <c r="D580" s="49"/>
      <c r="E580" s="49"/>
      <c r="F580" s="82"/>
    </row>
    <row r="587" spans="2:6" s="41" customFormat="1" ht="15" x14ac:dyDescent="0.2">
      <c r="F587" s="78"/>
    </row>
    <row r="588" spans="2:6" s="41" customFormat="1" ht="15" x14ac:dyDescent="0.2">
      <c r="F588" s="78"/>
    </row>
    <row r="589" spans="2:6" s="41" customFormat="1" ht="15" x14ac:dyDescent="0.2">
      <c r="F589" s="78"/>
    </row>
    <row r="592" spans="2:6" s="44" customFormat="1" ht="11.25" x14ac:dyDescent="0.2">
      <c r="F592" s="83"/>
    </row>
    <row r="595" spans="2:6" x14ac:dyDescent="0.2">
      <c r="B595" s="49"/>
      <c r="C595" s="49"/>
      <c r="D595" s="49"/>
      <c r="E595" s="49"/>
      <c r="F595" s="82"/>
    </row>
    <row r="596" spans="2:6" x14ac:dyDescent="0.2">
      <c r="B596" s="49"/>
      <c r="C596" s="49"/>
      <c r="D596" s="49"/>
      <c r="E596" s="49"/>
      <c r="F596" s="82"/>
    </row>
    <row r="597" spans="2:6" x14ac:dyDescent="0.2">
      <c r="B597" s="49"/>
      <c r="C597" s="49"/>
      <c r="D597" s="49"/>
      <c r="E597" s="49"/>
      <c r="F597" s="82"/>
    </row>
    <row r="598" spans="2:6" x14ac:dyDescent="0.2">
      <c r="B598" s="49"/>
      <c r="C598" s="49"/>
      <c r="D598" s="49"/>
      <c r="E598" s="49"/>
      <c r="F598" s="82"/>
    </row>
    <row r="599" spans="2:6" x14ac:dyDescent="0.2">
      <c r="B599" s="49"/>
      <c r="C599" s="49"/>
      <c r="D599" s="49"/>
      <c r="E599" s="49"/>
      <c r="F599" s="82"/>
    </row>
    <row r="600" spans="2:6" x14ac:dyDescent="0.2">
      <c r="B600" s="49"/>
      <c r="C600" s="49"/>
      <c r="D600" s="49"/>
      <c r="E600" s="49"/>
      <c r="F600" s="82"/>
    </row>
    <row r="601" spans="2:6" x14ac:dyDescent="0.2">
      <c r="B601" s="49"/>
      <c r="C601" s="49"/>
      <c r="D601" s="49"/>
      <c r="E601" s="49"/>
      <c r="F601" s="82"/>
    </row>
    <row r="602" spans="2:6" x14ac:dyDescent="0.2">
      <c r="B602" s="49"/>
      <c r="C602" s="49"/>
      <c r="D602" s="49"/>
      <c r="E602" s="49"/>
      <c r="F602" s="82"/>
    </row>
    <row r="603" spans="2:6" x14ac:dyDescent="0.2">
      <c r="B603" s="49"/>
      <c r="C603" s="49"/>
      <c r="D603" s="49"/>
      <c r="E603" s="49"/>
      <c r="F603" s="82"/>
    </row>
    <row r="604" spans="2:6" x14ac:dyDescent="0.2">
      <c r="B604" s="49"/>
      <c r="C604" s="49"/>
      <c r="D604" s="49"/>
      <c r="E604" s="49"/>
      <c r="F604" s="82"/>
    </row>
    <row r="605" spans="2:6" x14ac:dyDescent="0.2">
      <c r="B605" s="49"/>
      <c r="C605" s="49"/>
      <c r="D605" s="49"/>
      <c r="E605" s="49"/>
      <c r="F605" s="82"/>
    </row>
    <row r="606" spans="2:6" x14ac:dyDescent="0.2">
      <c r="B606" s="49"/>
      <c r="C606" s="49"/>
      <c r="D606" s="49"/>
      <c r="E606" s="49"/>
      <c r="F606" s="82"/>
    </row>
    <row r="607" spans="2:6" x14ac:dyDescent="0.2">
      <c r="B607" s="49"/>
      <c r="C607" s="49"/>
      <c r="D607" s="49"/>
      <c r="E607" s="49"/>
      <c r="F607" s="82"/>
    </row>
    <row r="608" spans="2:6" x14ac:dyDescent="0.2">
      <c r="B608" s="49"/>
      <c r="C608" s="49"/>
      <c r="D608" s="49"/>
      <c r="E608" s="49"/>
      <c r="F608" s="82"/>
    </row>
    <row r="609" spans="2:6" x14ac:dyDescent="0.2">
      <c r="B609" s="49"/>
      <c r="C609" s="49"/>
      <c r="D609" s="49"/>
      <c r="E609" s="49"/>
      <c r="F609" s="82"/>
    </row>
    <row r="610" spans="2:6" x14ac:dyDescent="0.2">
      <c r="B610" s="49"/>
      <c r="C610" s="49"/>
      <c r="D610" s="49"/>
      <c r="E610" s="49"/>
      <c r="F610" s="82"/>
    </row>
    <row r="611" spans="2:6" x14ac:dyDescent="0.2">
      <c r="B611" s="49"/>
      <c r="C611" s="49"/>
      <c r="D611" s="49"/>
      <c r="E611" s="49"/>
      <c r="F611" s="82"/>
    </row>
    <row r="612" spans="2:6" x14ac:dyDescent="0.2">
      <c r="B612" s="49"/>
      <c r="C612" s="49"/>
      <c r="D612" s="49"/>
      <c r="E612" s="49"/>
      <c r="F612" s="82"/>
    </row>
    <row r="613" spans="2:6" x14ac:dyDescent="0.2">
      <c r="B613" s="49"/>
      <c r="C613" s="49"/>
      <c r="D613" s="49"/>
      <c r="E613" s="49"/>
      <c r="F613" s="82"/>
    </row>
    <row r="614" spans="2:6" x14ac:dyDescent="0.2">
      <c r="B614" s="49"/>
      <c r="C614" s="49"/>
      <c r="D614" s="49"/>
      <c r="E614" s="49"/>
      <c r="F614" s="82"/>
    </row>
    <row r="615" spans="2:6" x14ac:dyDescent="0.2">
      <c r="B615" s="49"/>
      <c r="C615" s="49"/>
      <c r="D615" s="49"/>
      <c r="E615" s="49"/>
      <c r="F615" s="82"/>
    </row>
    <row r="616" spans="2:6" x14ac:dyDescent="0.2">
      <c r="B616" s="49"/>
      <c r="C616" s="49"/>
      <c r="D616" s="49"/>
      <c r="E616" s="49"/>
      <c r="F616" s="82"/>
    </row>
    <row r="617" spans="2:6" x14ac:dyDescent="0.2">
      <c r="B617" s="49"/>
      <c r="C617" s="49"/>
      <c r="D617" s="49"/>
      <c r="E617" s="49"/>
      <c r="F617" s="82"/>
    </row>
    <row r="618" spans="2:6" x14ac:dyDescent="0.2">
      <c r="B618" s="49"/>
      <c r="C618" s="49"/>
      <c r="D618" s="49"/>
      <c r="E618" s="49"/>
      <c r="F618" s="82"/>
    </row>
    <row r="619" spans="2:6" x14ac:dyDescent="0.2">
      <c r="B619" s="49"/>
      <c r="C619" s="49"/>
      <c r="D619" s="49"/>
      <c r="E619" s="49"/>
      <c r="F619" s="82"/>
    </row>
    <row r="620" spans="2:6" x14ac:dyDescent="0.2">
      <c r="B620" s="49"/>
      <c r="C620" s="49"/>
      <c r="D620" s="49"/>
      <c r="E620" s="49"/>
      <c r="F620" s="82"/>
    </row>
    <row r="621" spans="2:6" x14ac:dyDescent="0.2">
      <c r="B621" s="49"/>
      <c r="C621" s="49"/>
      <c r="D621" s="49"/>
      <c r="E621" s="49"/>
      <c r="F621" s="82"/>
    </row>
    <row r="622" spans="2:6" x14ac:dyDescent="0.2">
      <c r="B622" s="49"/>
      <c r="C622" s="49"/>
      <c r="D622" s="49"/>
      <c r="E622" s="49"/>
      <c r="F622" s="82"/>
    </row>
    <row r="623" spans="2:6" x14ac:dyDescent="0.2">
      <c r="B623" s="49"/>
      <c r="C623" s="49"/>
      <c r="D623" s="49"/>
      <c r="E623" s="49"/>
      <c r="F623" s="82"/>
    </row>
    <row r="624" spans="2:6" x14ac:dyDescent="0.2">
      <c r="B624" s="49"/>
      <c r="C624" s="49"/>
      <c r="D624" s="49"/>
      <c r="E624" s="49"/>
      <c r="F624" s="82"/>
    </row>
    <row r="625" spans="2:6" x14ac:dyDescent="0.2">
      <c r="B625" s="49"/>
      <c r="C625" s="49"/>
      <c r="D625" s="49"/>
      <c r="E625" s="49"/>
      <c r="F625" s="82"/>
    </row>
    <row r="626" spans="2:6" x14ac:dyDescent="0.2">
      <c r="B626" s="49"/>
      <c r="C626" s="49"/>
      <c r="D626" s="49"/>
      <c r="E626" s="49"/>
      <c r="F626" s="82"/>
    </row>
    <row r="627" spans="2:6" x14ac:dyDescent="0.2">
      <c r="B627" s="49"/>
      <c r="C627" s="49"/>
      <c r="D627" s="49"/>
      <c r="E627" s="49"/>
      <c r="F627" s="82"/>
    </row>
    <row r="628" spans="2:6" x14ac:dyDescent="0.2">
      <c r="B628" s="49"/>
      <c r="C628" s="49"/>
      <c r="D628" s="49"/>
      <c r="E628" s="49"/>
      <c r="F628" s="82"/>
    </row>
    <row r="629" spans="2:6" x14ac:dyDescent="0.2">
      <c r="B629" s="49"/>
      <c r="C629" s="49"/>
      <c r="D629" s="49"/>
      <c r="E629" s="49"/>
      <c r="F629" s="82"/>
    </row>
    <row r="630" spans="2:6" x14ac:dyDescent="0.2">
      <c r="B630" s="49"/>
      <c r="C630" s="49"/>
      <c r="D630" s="49"/>
      <c r="E630" s="49"/>
      <c r="F630" s="82"/>
    </row>
    <row r="631" spans="2:6" x14ac:dyDescent="0.2">
      <c r="B631" s="49"/>
      <c r="C631" s="49"/>
      <c r="D631" s="49"/>
      <c r="E631" s="49"/>
      <c r="F631" s="82"/>
    </row>
    <row r="632" spans="2:6" x14ac:dyDescent="0.2">
      <c r="B632" s="49"/>
      <c r="C632" s="49"/>
      <c r="D632" s="49"/>
      <c r="E632" s="49"/>
      <c r="F632" s="82"/>
    </row>
    <row r="639" spans="2:6" s="41" customFormat="1" ht="15" x14ac:dyDescent="0.2">
      <c r="F639" s="78"/>
    </row>
    <row r="640" spans="2:6" s="41" customFormat="1" ht="15" x14ac:dyDescent="0.2">
      <c r="F640" s="78"/>
    </row>
    <row r="641" spans="2:6" s="41" customFormat="1" ht="15" x14ac:dyDescent="0.2">
      <c r="F641" s="78"/>
    </row>
    <row r="644" spans="2:6" s="44" customFormat="1" ht="11.25" x14ac:dyDescent="0.2">
      <c r="F644" s="83"/>
    </row>
    <row r="647" spans="2:6" x14ac:dyDescent="0.2">
      <c r="B647" s="49"/>
      <c r="C647" s="49"/>
      <c r="D647" s="49"/>
      <c r="E647" s="49"/>
      <c r="F647" s="82"/>
    </row>
    <row r="648" spans="2:6" x14ac:dyDescent="0.2">
      <c r="B648" s="49"/>
      <c r="C648" s="49"/>
      <c r="D648" s="49"/>
      <c r="E648" s="49"/>
      <c r="F648" s="82"/>
    </row>
    <row r="649" spans="2:6" x14ac:dyDescent="0.2">
      <c r="B649" s="49"/>
      <c r="C649" s="49"/>
      <c r="D649" s="49"/>
      <c r="E649" s="49"/>
      <c r="F649" s="82"/>
    </row>
    <row r="650" spans="2:6" x14ac:dyDescent="0.2">
      <c r="B650" s="49"/>
      <c r="C650" s="49"/>
      <c r="D650" s="49"/>
      <c r="E650" s="49"/>
      <c r="F650" s="82"/>
    </row>
    <row r="651" spans="2:6" x14ac:dyDescent="0.2">
      <c r="B651" s="49"/>
      <c r="C651" s="49"/>
      <c r="D651" s="49"/>
      <c r="E651" s="49"/>
      <c r="F651" s="82"/>
    </row>
    <row r="652" spans="2:6" x14ac:dyDescent="0.2">
      <c r="B652" s="49"/>
      <c r="C652" s="49"/>
      <c r="D652" s="49"/>
      <c r="E652" s="49"/>
      <c r="F652" s="82"/>
    </row>
    <row r="653" spans="2:6" x14ac:dyDescent="0.2">
      <c r="B653" s="49"/>
      <c r="C653" s="49"/>
      <c r="D653" s="49"/>
      <c r="E653" s="49"/>
      <c r="F653" s="82"/>
    </row>
    <row r="654" spans="2:6" x14ac:dyDescent="0.2">
      <c r="B654" s="49"/>
      <c r="C654" s="49"/>
      <c r="D654" s="49"/>
      <c r="E654" s="49"/>
      <c r="F654" s="82"/>
    </row>
    <row r="655" spans="2:6" x14ac:dyDescent="0.2">
      <c r="B655" s="49"/>
      <c r="C655" s="49"/>
      <c r="D655" s="49"/>
      <c r="E655" s="49"/>
      <c r="F655" s="82"/>
    </row>
    <row r="656" spans="2:6" x14ac:dyDescent="0.2">
      <c r="B656" s="49"/>
      <c r="C656" s="49"/>
      <c r="D656" s="49"/>
      <c r="E656" s="49"/>
      <c r="F656" s="82"/>
    </row>
    <row r="657" spans="2:6" x14ac:dyDescent="0.2">
      <c r="B657" s="49"/>
      <c r="C657" s="49"/>
      <c r="D657" s="49"/>
      <c r="E657" s="49"/>
      <c r="F657" s="82"/>
    </row>
    <row r="658" spans="2:6" x14ac:dyDescent="0.2">
      <c r="B658" s="49"/>
      <c r="C658" s="49"/>
      <c r="D658" s="49"/>
      <c r="E658" s="49"/>
      <c r="F658" s="82"/>
    </row>
    <row r="659" spans="2:6" x14ac:dyDescent="0.2">
      <c r="B659" s="49"/>
      <c r="C659" s="49"/>
      <c r="D659" s="49"/>
      <c r="E659" s="49"/>
      <c r="F659" s="82"/>
    </row>
    <row r="660" spans="2:6" x14ac:dyDescent="0.2">
      <c r="B660" s="49"/>
      <c r="C660" s="49"/>
      <c r="D660" s="49"/>
      <c r="E660" s="49"/>
      <c r="F660" s="82"/>
    </row>
    <row r="661" spans="2:6" x14ac:dyDescent="0.2">
      <c r="B661" s="49"/>
      <c r="C661" s="49"/>
      <c r="D661" s="49"/>
      <c r="E661" s="49"/>
      <c r="F661" s="82"/>
    </row>
    <row r="662" spans="2:6" x14ac:dyDescent="0.2">
      <c r="B662" s="49"/>
      <c r="C662" s="49"/>
      <c r="D662" s="49"/>
      <c r="E662" s="49"/>
      <c r="F662" s="82"/>
    </row>
    <row r="663" spans="2:6" x14ac:dyDescent="0.2">
      <c r="B663" s="49"/>
      <c r="C663" s="49"/>
      <c r="D663" s="49"/>
      <c r="E663" s="49"/>
      <c r="F663" s="82"/>
    </row>
    <row r="664" spans="2:6" x14ac:dyDescent="0.2">
      <c r="B664" s="49"/>
      <c r="C664" s="49"/>
      <c r="D664" s="49"/>
      <c r="E664" s="49"/>
      <c r="F664" s="82"/>
    </row>
    <row r="665" spans="2:6" x14ac:dyDescent="0.2">
      <c r="B665" s="49"/>
      <c r="C665" s="49"/>
      <c r="D665" s="49"/>
      <c r="E665" s="49"/>
      <c r="F665" s="82"/>
    </row>
    <row r="666" spans="2:6" x14ac:dyDescent="0.2">
      <c r="B666" s="49"/>
      <c r="C666" s="49"/>
      <c r="D666" s="49"/>
      <c r="E666" s="49"/>
      <c r="F666" s="82"/>
    </row>
    <row r="667" spans="2:6" x14ac:dyDescent="0.2">
      <c r="B667" s="49"/>
      <c r="C667" s="49"/>
      <c r="D667" s="49"/>
      <c r="E667" s="49"/>
      <c r="F667" s="82"/>
    </row>
    <row r="668" spans="2:6" x14ac:dyDescent="0.2">
      <c r="B668" s="49"/>
      <c r="C668" s="49"/>
      <c r="D668" s="49"/>
      <c r="E668" s="49"/>
      <c r="F668" s="82"/>
    </row>
    <row r="669" spans="2:6" x14ac:dyDescent="0.2">
      <c r="B669" s="49"/>
      <c r="C669" s="49"/>
      <c r="D669" s="49"/>
      <c r="E669" s="49"/>
      <c r="F669" s="82"/>
    </row>
    <row r="670" spans="2:6" x14ac:dyDescent="0.2">
      <c r="B670" s="49"/>
      <c r="C670" s="49"/>
      <c r="D670" s="49"/>
      <c r="E670" s="49"/>
      <c r="F670" s="82"/>
    </row>
    <row r="671" spans="2:6" x14ac:dyDescent="0.2">
      <c r="B671" s="49"/>
      <c r="C671" s="49"/>
      <c r="D671" s="49"/>
      <c r="E671" s="49"/>
      <c r="F671" s="82"/>
    </row>
    <row r="672" spans="2:6" x14ac:dyDescent="0.2">
      <c r="B672" s="49"/>
      <c r="C672" s="49"/>
      <c r="D672" s="49"/>
      <c r="E672" s="49"/>
      <c r="F672" s="82"/>
    </row>
    <row r="673" spans="2:6" x14ac:dyDescent="0.2">
      <c r="B673" s="49"/>
      <c r="C673" s="49"/>
      <c r="D673" s="49"/>
      <c r="E673" s="49"/>
      <c r="F673" s="82"/>
    </row>
    <row r="674" spans="2:6" x14ac:dyDescent="0.2">
      <c r="B674" s="49"/>
      <c r="C674" s="49"/>
      <c r="D674" s="49"/>
      <c r="E674" s="49"/>
      <c r="F674" s="82"/>
    </row>
    <row r="675" spans="2:6" x14ac:dyDescent="0.2">
      <c r="B675" s="49"/>
      <c r="C675" s="49"/>
      <c r="D675" s="49"/>
      <c r="E675" s="49"/>
      <c r="F675" s="82"/>
    </row>
    <row r="676" spans="2:6" x14ac:dyDescent="0.2">
      <c r="B676" s="49"/>
      <c r="C676" s="49"/>
      <c r="D676" s="49"/>
      <c r="E676" s="49"/>
      <c r="F676" s="82"/>
    </row>
    <row r="677" spans="2:6" x14ac:dyDescent="0.2">
      <c r="B677" s="49"/>
      <c r="C677" s="49"/>
      <c r="D677" s="49"/>
      <c r="E677" s="49"/>
      <c r="F677" s="82"/>
    </row>
    <row r="678" spans="2:6" x14ac:dyDescent="0.2">
      <c r="B678" s="49"/>
      <c r="C678" s="49"/>
      <c r="D678" s="49"/>
      <c r="E678" s="49"/>
      <c r="F678" s="82"/>
    </row>
    <row r="679" spans="2:6" x14ac:dyDescent="0.2">
      <c r="B679" s="49"/>
      <c r="C679" s="49"/>
      <c r="D679" s="49"/>
      <c r="E679" s="49"/>
      <c r="F679" s="82"/>
    </row>
    <row r="680" spans="2:6" x14ac:dyDescent="0.2">
      <c r="B680" s="49"/>
      <c r="C680" s="49"/>
      <c r="D680" s="49"/>
      <c r="E680" s="49"/>
      <c r="F680" s="82"/>
    </row>
    <row r="681" spans="2:6" x14ac:dyDescent="0.2">
      <c r="B681" s="49"/>
      <c r="C681" s="49"/>
      <c r="D681" s="49"/>
      <c r="E681" s="49"/>
      <c r="F681" s="82"/>
    </row>
    <row r="682" spans="2:6" x14ac:dyDescent="0.2">
      <c r="B682" s="49"/>
      <c r="C682" s="49"/>
      <c r="D682" s="49"/>
      <c r="E682" s="49"/>
      <c r="F682" s="82"/>
    </row>
    <row r="683" spans="2:6" x14ac:dyDescent="0.2">
      <c r="B683" s="49"/>
      <c r="C683" s="49"/>
      <c r="D683" s="49"/>
      <c r="E683" s="49"/>
      <c r="F683" s="82"/>
    </row>
    <row r="684" spans="2:6" x14ac:dyDescent="0.2">
      <c r="B684" s="49"/>
      <c r="C684" s="49"/>
      <c r="D684" s="49"/>
      <c r="E684" s="49"/>
      <c r="F684" s="82"/>
    </row>
    <row r="691" spans="2:6" s="41" customFormat="1" ht="15" x14ac:dyDescent="0.2">
      <c r="F691" s="78"/>
    </row>
    <row r="692" spans="2:6" s="41" customFormat="1" ht="15" x14ac:dyDescent="0.2">
      <c r="F692" s="78"/>
    </row>
    <row r="693" spans="2:6" s="41" customFormat="1" ht="15" x14ac:dyDescent="0.2">
      <c r="F693" s="78"/>
    </row>
    <row r="696" spans="2:6" s="44" customFormat="1" ht="11.25" x14ac:dyDescent="0.2">
      <c r="F696" s="83"/>
    </row>
    <row r="699" spans="2:6" x14ac:dyDescent="0.2">
      <c r="B699" s="49"/>
      <c r="C699" s="49"/>
      <c r="D699" s="49"/>
      <c r="E699" s="49"/>
      <c r="F699" s="82"/>
    </row>
    <row r="700" spans="2:6" x14ac:dyDescent="0.2">
      <c r="B700" s="49"/>
      <c r="C700" s="49"/>
      <c r="D700" s="49"/>
      <c r="E700" s="49"/>
      <c r="F700" s="82"/>
    </row>
    <row r="701" spans="2:6" x14ac:dyDescent="0.2">
      <c r="B701" s="49"/>
      <c r="C701" s="49"/>
      <c r="D701" s="49"/>
      <c r="E701" s="49"/>
      <c r="F701" s="82"/>
    </row>
    <row r="702" spans="2:6" x14ac:dyDescent="0.2">
      <c r="B702" s="49"/>
      <c r="C702" s="49"/>
      <c r="D702" s="49"/>
      <c r="E702" s="49"/>
      <c r="F702" s="82"/>
    </row>
    <row r="703" spans="2:6" x14ac:dyDescent="0.2">
      <c r="B703" s="49"/>
      <c r="C703" s="49"/>
      <c r="D703" s="49"/>
      <c r="E703" s="49"/>
      <c r="F703" s="82"/>
    </row>
    <row r="704" spans="2:6" x14ac:dyDescent="0.2">
      <c r="B704" s="49"/>
      <c r="C704" s="49"/>
      <c r="D704" s="49"/>
      <c r="E704" s="49"/>
      <c r="F704" s="82"/>
    </row>
    <row r="705" spans="2:6" x14ac:dyDescent="0.2">
      <c r="B705" s="49"/>
      <c r="C705" s="49"/>
      <c r="D705" s="49"/>
      <c r="E705" s="49"/>
      <c r="F705" s="82"/>
    </row>
    <row r="706" spans="2:6" x14ac:dyDescent="0.2">
      <c r="B706" s="49"/>
      <c r="C706" s="49"/>
      <c r="D706" s="49"/>
      <c r="E706" s="49"/>
      <c r="F706" s="82"/>
    </row>
    <row r="707" spans="2:6" x14ac:dyDescent="0.2">
      <c r="B707" s="49"/>
      <c r="C707" s="49"/>
      <c r="D707" s="49"/>
      <c r="E707" s="49"/>
      <c r="F707" s="82"/>
    </row>
    <row r="708" spans="2:6" x14ac:dyDescent="0.2">
      <c r="B708" s="49"/>
      <c r="C708" s="49"/>
      <c r="D708" s="49"/>
      <c r="E708" s="49"/>
      <c r="F708" s="82"/>
    </row>
    <row r="709" spans="2:6" x14ac:dyDescent="0.2">
      <c r="B709" s="49"/>
      <c r="C709" s="49"/>
      <c r="D709" s="49"/>
      <c r="E709" s="49"/>
      <c r="F709" s="82"/>
    </row>
    <row r="710" spans="2:6" x14ac:dyDescent="0.2">
      <c r="B710" s="49"/>
      <c r="C710" s="49"/>
      <c r="D710" s="49"/>
      <c r="E710" s="49"/>
      <c r="F710" s="82"/>
    </row>
    <row r="711" spans="2:6" x14ac:dyDescent="0.2">
      <c r="B711" s="49"/>
      <c r="C711" s="49"/>
      <c r="D711" s="49"/>
      <c r="E711" s="49"/>
      <c r="F711" s="82"/>
    </row>
    <row r="712" spans="2:6" x14ac:dyDescent="0.2">
      <c r="B712" s="49"/>
      <c r="C712" s="49"/>
      <c r="D712" s="49"/>
      <c r="E712" s="49"/>
      <c r="F712" s="82"/>
    </row>
    <row r="713" spans="2:6" x14ac:dyDescent="0.2">
      <c r="B713" s="49"/>
      <c r="C713" s="49"/>
      <c r="D713" s="49"/>
      <c r="E713" s="49"/>
      <c r="F713" s="82"/>
    </row>
    <row r="714" spans="2:6" x14ac:dyDescent="0.2">
      <c r="B714" s="49"/>
      <c r="C714" s="49"/>
      <c r="D714" s="49"/>
      <c r="E714" s="49"/>
      <c r="F714" s="82"/>
    </row>
    <row r="715" spans="2:6" x14ac:dyDescent="0.2">
      <c r="B715" s="49"/>
      <c r="C715" s="49"/>
      <c r="D715" s="49"/>
      <c r="E715" s="49"/>
      <c r="F715" s="82"/>
    </row>
    <row r="716" spans="2:6" x14ac:dyDescent="0.2">
      <c r="B716" s="49"/>
      <c r="C716" s="49"/>
      <c r="D716" s="49"/>
      <c r="E716" s="49"/>
      <c r="F716" s="82"/>
    </row>
    <row r="717" spans="2:6" x14ac:dyDescent="0.2">
      <c r="B717" s="49"/>
      <c r="C717" s="49"/>
      <c r="D717" s="49"/>
      <c r="E717" s="49"/>
      <c r="F717" s="82"/>
    </row>
    <row r="718" spans="2:6" x14ac:dyDescent="0.2">
      <c r="B718" s="49"/>
      <c r="C718" s="49"/>
      <c r="D718" s="49"/>
      <c r="E718" s="49"/>
      <c r="F718" s="82"/>
    </row>
    <row r="719" spans="2:6" x14ac:dyDescent="0.2">
      <c r="B719" s="49"/>
      <c r="C719" s="49"/>
      <c r="D719" s="49"/>
      <c r="E719" s="49"/>
      <c r="F719" s="82"/>
    </row>
    <row r="720" spans="2:6" x14ac:dyDescent="0.2">
      <c r="B720" s="49"/>
      <c r="C720" s="49"/>
      <c r="D720" s="49"/>
      <c r="E720" s="49"/>
      <c r="F720" s="82"/>
    </row>
    <row r="721" spans="2:6" x14ac:dyDescent="0.2">
      <c r="B721" s="49"/>
      <c r="C721" s="49"/>
      <c r="D721" s="49"/>
      <c r="E721" s="49"/>
      <c r="F721" s="82"/>
    </row>
    <row r="722" spans="2:6" x14ac:dyDescent="0.2">
      <c r="B722" s="49"/>
      <c r="C722" s="49"/>
      <c r="D722" s="49"/>
      <c r="E722" s="49"/>
      <c r="F722" s="82"/>
    </row>
    <row r="723" spans="2:6" x14ac:dyDescent="0.2">
      <c r="B723" s="49"/>
      <c r="C723" s="49"/>
      <c r="D723" s="49"/>
      <c r="E723" s="49"/>
      <c r="F723" s="82"/>
    </row>
    <row r="724" spans="2:6" x14ac:dyDescent="0.2">
      <c r="B724" s="49"/>
      <c r="C724" s="49"/>
      <c r="D724" s="49"/>
      <c r="E724" s="49"/>
      <c r="F724" s="82"/>
    </row>
    <row r="725" spans="2:6" x14ac:dyDescent="0.2">
      <c r="B725" s="49"/>
      <c r="C725" s="49"/>
      <c r="D725" s="49"/>
      <c r="E725" s="49"/>
      <c r="F725" s="82"/>
    </row>
    <row r="726" spans="2:6" x14ac:dyDescent="0.2">
      <c r="B726" s="49"/>
      <c r="C726" s="49"/>
      <c r="D726" s="49"/>
      <c r="E726" s="49"/>
      <c r="F726" s="82"/>
    </row>
    <row r="727" spans="2:6" x14ac:dyDescent="0.2">
      <c r="B727" s="49"/>
      <c r="C727" s="49"/>
      <c r="D727" s="49"/>
      <c r="E727" s="49"/>
      <c r="F727" s="82"/>
    </row>
    <row r="728" spans="2:6" x14ac:dyDescent="0.2">
      <c r="B728" s="49"/>
      <c r="C728" s="49"/>
      <c r="D728" s="49"/>
      <c r="E728" s="49"/>
      <c r="F728" s="82"/>
    </row>
    <row r="729" spans="2:6" x14ac:dyDescent="0.2">
      <c r="B729" s="49"/>
      <c r="C729" s="49"/>
      <c r="D729" s="49"/>
      <c r="E729" s="49"/>
      <c r="F729" s="82"/>
    </row>
    <row r="730" spans="2:6" x14ac:dyDescent="0.2">
      <c r="B730" s="49"/>
      <c r="C730" s="49"/>
      <c r="D730" s="49"/>
      <c r="E730" s="49"/>
      <c r="F730" s="82"/>
    </row>
    <row r="731" spans="2:6" x14ac:dyDescent="0.2">
      <c r="B731" s="49"/>
      <c r="C731" s="49"/>
      <c r="D731" s="49"/>
      <c r="E731" s="49"/>
      <c r="F731" s="82"/>
    </row>
    <row r="732" spans="2:6" x14ac:dyDescent="0.2">
      <c r="B732" s="49"/>
      <c r="C732" s="49"/>
      <c r="D732" s="49"/>
      <c r="E732" s="49"/>
      <c r="F732" s="82"/>
    </row>
    <row r="733" spans="2:6" x14ac:dyDescent="0.2">
      <c r="B733" s="49"/>
      <c r="C733" s="49"/>
      <c r="D733" s="49"/>
      <c r="E733" s="49"/>
      <c r="F733" s="82"/>
    </row>
    <row r="734" spans="2:6" x14ac:dyDescent="0.2">
      <c r="B734" s="49"/>
      <c r="C734" s="49"/>
      <c r="D734" s="49"/>
      <c r="E734" s="49"/>
      <c r="F734" s="82"/>
    </row>
    <row r="735" spans="2:6" x14ac:dyDescent="0.2">
      <c r="B735" s="49"/>
      <c r="C735" s="49"/>
      <c r="D735" s="49"/>
      <c r="E735" s="49"/>
      <c r="F735" s="82"/>
    </row>
    <row r="736" spans="2:6" x14ac:dyDescent="0.2">
      <c r="B736" s="49"/>
      <c r="C736" s="49"/>
      <c r="D736" s="49"/>
      <c r="E736" s="49"/>
      <c r="F736" s="82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/>
  <dimension ref="A1:L735"/>
  <sheetViews>
    <sheetView showGridLines="0" zoomScaleNormal="100" workbookViewId="0">
      <selection activeCell="A3" sqref="A3:I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1" customWidth="1"/>
    <col min="7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5">
      <c r="J1" s="92"/>
    </row>
    <row r="2" spans="1:11" s="41" customFormat="1" ht="15.75" customHeight="1" x14ac:dyDescent="0.25">
      <c r="A2" s="33"/>
      <c r="F2" s="93"/>
    </row>
    <row r="3" spans="1:11" s="41" customFormat="1" ht="15.75" customHeight="1" x14ac:dyDescent="0.25">
      <c r="A3" s="135" t="s">
        <v>217</v>
      </c>
      <c r="B3" s="135"/>
      <c r="C3" s="135"/>
      <c r="D3" s="135"/>
      <c r="E3" s="135"/>
      <c r="F3" s="135"/>
      <c r="G3" s="135"/>
      <c r="H3" s="135"/>
      <c r="I3" s="135"/>
    </row>
    <row r="4" spans="1:11" s="41" customFormat="1" ht="15.75" customHeight="1" x14ac:dyDescent="0.25">
      <c r="A4" s="33"/>
      <c r="F4" s="93"/>
    </row>
    <row r="5" spans="1:11" s="41" customFormat="1" ht="15.75" customHeight="1" x14ac:dyDescent="0.25">
      <c r="A5" s="33"/>
      <c r="F5" s="9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57">
        <v>211</v>
      </c>
      <c r="C9" s="57">
        <v>19</v>
      </c>
      <c r="D9" s="108">
        <v>135</v>
      </c>
      <c r="E9" s="57">
        <v>77</v>
      </c>
      <c r="F9" s="57">
        <v>99</v>
      </c>
      <c r="G9" s="57">
        <v>47</v>
      </c>
      <c r="H9" s="57">
        <v>602</v>
      </c>
      <c r="I9" s="108">
        <v>2</v>
      </c>
      <c r="J9" s="60"/>
      <c r="K9" s="108">
        <v>1192</v>
      </c>
    </row>
    <row r="10" spans="1:11" ht="15.75" customHeight="1" x14ac:dyDescent="0.2">
      <c r="A10" s="52" t="s">
        <v>230</v>
      </c>
      <c r="B10" s="58">
        <v>54</v>
      </c>
      <c r="C10" s="58">
        <v>33</v>
      </c>
      <c r="D10" s="113">
        <v>200</v>
      </c>
      <c r="E10" s="58">
        <v>79</v>
      </c>
      <c r="F10" s="58">
        <v>87</v>
      </c>
      <c r="G10" s="58">
        <v>80</v>
      </c>
      <c r="H10" s="58">
        <v>399</v>
      </c>
      <c r="I10" s="113">
        <v>2</v>
      </c>
      <c r="J10" s="60"/>
      <c r="K10" s="113">
        <v>938</v>
      </c>
    </row>
    <row r="11" spans="1:11" ht="15.75" customHeight="1" x14ac:dyDescent="0.2">
      <c r="A11" s="50" t="s">
        <v>231</v>
      </c>
      <c r="B11" s="57">
        <v>236</v>
      </c>
      <c r="C11" s="57">
        <v>23</v>
      </c>
      <c r="D11" s="108">
        <v>292</v>
      </c>
      <c r="E11" s="57">
        <v>64</v>
      </c>
      <c r="F11" s="57">
        <v>174</v>
      </c>
      <c r="G11" s="57">
        <v>83</v>
      </c>
      <c r="H11" s="57">
        <v>986</v>
      </c>
      <c r="I11" s="108">
        <v>2</v>
      </c>
      <c r="J11" s="60"/>
      <c r="K11" s="108">
        <v>1861</v>
      </c>
    </row>
    <row r="12" spans="1:11" ht="15.75" customHeight="1" x14ac:dyDescent="0.2">
      <c r="A12" s="52" t="s">
        <v>26</v>
      </c>
      <c r="B12" s="58">
        <v>393</v>
      </c>
      <c r="C12" s="58">
        <v>116</v>
      </c>
      <c r="D12" s="113">
        <v>1058</v>
      </c>
      <c r="E12" s="58">
        <v>182</v>
      </c>
      <c r="F12" s="58">
        <v>394</v>
      </c>
      <c r="G12" s="58">
        <v>207</v>
      </c>
      <c r="H12" s="58">
        <v>1939</v>
      </c>
      <c r="I12" s="113">
        <v>12</v>
      </c>
      <c r="J12" s="60"/>
      <c r="K12" s="113">
        <v>4308</v>
      </c>
    </row>
    <row r="13" spans="1:11" ht="15.75" customHeight="1" x14ac:dyDescent="0.2">
      <c r="A13" s="50" t="s">
        <v>27</v>
      </c>
      <c r="B13" s="57">
        <v>39</v>
      </c>
      <c r="C13" s="57">
        <v>12</v>
      </c>
      <c r="D13" s="108">
        <v>129</v>
      </c>
      <c r="E13" s="57">
        <v>21</v>
      </c>
      <c r="F13" s="57">
        <v>73</v>
      </c>
      <c r="G13" s="57">
        <v>44</v>
      </c>
      <c r="H13" s="57">
        <v>291</v>
      </c>
      <c r="I13" s="108">
        <v>4</v>
      </c>
      <c r="J13" s="60"/>
      <c r="K13" s="108">
        <v>613</v>
      </c>
    </row>
    <row r="14" spans="1:11" ht="15.75" customHeight="1" x14ac:dyDescent="0.2">
      <c r="A14" s="52" t="s">
        <v>28</v>
      </c>
      <c r="B14" s="58">
        <v>2</v>
      </c>
      <c r="C14" s="58">
        <v>1</v>
      </c>
      <c r="D14" s="113">
        <v>29</v>
      </c>
      <c r="E14" s="58">
        <v>2</v>
      </c>
      <c r="F14" s="58">
        <v>7</v>
      </c>
      <c r="G14" s="58">
        <v>5</v>
      </c>
      <c r="H14" s="58">
        <v>67</v>
      </c>
      <c r="I14" s="113">
        <v>0</v>
      </c>
      <c r="J14" s="60"/>
      <c r="K14" s="113">
        <v>113</v>
      </c>
    </row>
    <row r="15" spans="1:11" ht="15.75" customHeight="1" x14ac:dyDescent="0.2">
      <c r="A15" s="50" t="s">
        <v>29</v>
      </c>
      <c r="B15" s="57">
        <v>67</v>
      </c>
      <c r="C15" s="57">
        <v>11</v>
      </c>
      <c r="D15" s="108">
        <v>126</v>
      </c>
      <c r="E15" s="57">
        <v>25</v>
      </c>
      <c r="F15" s="57">
        <v>28</v>
      </c>
      <c r="G15" s="57">
        <v>42</v>
      </c>
      <c r="H15" s="57">
        <v>424</v>
      </c>
      <c r="I15" s="108">
        <v>4</v>
      </c>
      <c r="J15" s="60"/>
      <c r="K15" s="108">
        <v>727</v>
      </c>
    </row>
    <row r="16" spans="1:11" ht="15.75" customHeight="1" x14ac:dyDescent="0.2">
      <c r="A16" s="52" t="s">
        <v>30</v>
      </c>
      <c r="B16" s="58">
        <v>19</v>
      </c>
      <c r="C16" s="58">
        <v>4</v>
      </c>
      <c r="D16" s="113">
        <v>64</v>
      </c>
      <c r="E16" s="58">
        <v>11</v>
      </c>
      <c r="F16" s="58">
        <v>19</v>
      </c>
      <c r="G16" s="58">
        <v>14</v>
      </c>
      <c r="H16" s="58">
        <v>144</v>
      </c>
      <c r="I16" s="113">
        <v>0</v>
      </c>
      <c r="J16" s="60"/>
      <c r="K16" s="113">
        <v>275</v>
      </c>
    </row>
    <row r="17" spans="1:11" ht="15.75" hidden="1" customHeight="1" x14ac:dyDescent="0.2">
      <c r="A17" s="50" t="s">
        <v>31</v>
      </c>
      <c r="B17" s="57">
        <v>6</v>
      </c>
      <c r="C17" s="57">
        <v>5</v>
      </c>
      <c r="D17" s="108">
        <v>13</v>
      </c>
      <c r="E17" s="57">
        <v>4</v>
      </c>
      <c r="F17" s="57">
        <v>6</v>
      </c>
      <c r="G17" s="57">
        <v>17</v>
      </c>
      <c r="H17" s="57">
        <v>51</v>
      </c>
      <c r="I17" s="108">
        <v>0</v>
      </c>
      <c r="J17" s="60"/>
      <c r="K17" s="108">
        <v>102</v>
      </c>
    </row>
    <row r="18" spans="1:11" ht="15.75" hidden="1" customHeight="1" x14ac:dyDescent="0.2">
      <c r="A18" s="52" t="s">
        <v>32</v>
      </c>
      <c r="B18" s="58">
        <v>1</v>
      </c>
      <c r="C18" s="58">
        <v>0</v>
      </c>
      <c r="D18" s="113">
        <v>2</v>
      </c>
      <c r="E18" s="58">
        <v>0</v>
      </c>
      <c r="F18" s="58">
        <v>2</v>
      </c>
      <c r="G18" s="58">
        <v>7</v>
      </c>
      <c r="H18" s="58">
        <v>46</v>
      </c>
      <c r="I18" s="113">
        <v>0</v>
      </c>
      <c r="J18" s="60"/>
      <c r="K18" s="113">
        <v>58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2</v>
      </c>
      <c r="G19" s="57">
        <v>0</v>
      </c>
      <c r="H19" s="57">
        <v>3</v>
      </c>
      <c r="I19" s="108">
        <v>0</v>
      </c>
      <c r="J19" s="60"/>
      <c r="K19" s="108">
        <v>5</v>
      </c>
    </row>
    <row r="20" spans="1:11" ht="15.75" hidden="1" customHeight="1" x14ac:dyDescent="0.2">
      <c r="A20" s="52" t="s">
        <v>34</v>
      </c>
      <c r="B20" s="58">
        <v>0</v>
      </c>
      <c r="C20" s="58">
        <v>1</v>
      </c>
      <c r="D20" s="113">
        <v>1</v>
      </c>
      <c r="E20" s="58">
        <v>1</v>
      </c>
      <c r="F20" s="58">
        <v>1</v>
      </c>
      <c r="G20" s="58">
        <v>1</v>
      </c>
      <c r="H20" s="58">
        <v>11</v>
      </c>
      <c r="I20" s="113">
        <v>0</v>
      </c>
      <c r="J20" s="60"/>
      <c r="K20" s="113">
        <v>16</v>
      </c>
    </row>
    <row r="21" spans="1:11" ht="15.75" customHeight="1" x14ac:dyDescent="0.2">
      <c r="A21" s="50" t="s">
        <v>35</v>
      </c>
      <c r="B21" s="108">
        <v>7</v>
      </c>
      <c r="C21" s="108">
        <v>6</v>
      </c>
      <c r="D21" s="108">
        <v>16</v>
      </c>
      <c r="E21" s="57">
        <v>5</v>
      </c>
      <c r="F21" s="57">
        <v>11</v>
      </c>
      <c r="G21" s="57">
        <v>25</v>
      </c>
      <c r="H21" s="57">
        <v>111</v>
      </c>
      <c r="I21" s="108">
        <v>0</v>
      </c>
      <c r="J21" s="60"/>
      <c r="K21" s="108">
        <v>181</v>
      </c>
    </row>
    <row r="22" spans="1:11" ht="15.75" customHeight="1" x14ac:dyDescent="0.2">
      <c r="A22" s="52" t="s">
        <v>36</v>
      </c>
      <c r="B22" s="58">
        <v>2</v>
      </c>
      <c r="C22" s="58">
        <v>1</v>
      </c>
      <c r="D22" s="113">
        <v>2</v>
      </c>
      <c r="E22" s="58">
        <v>1</v>
      </c>
      <c r="F22" s="58">
        <v>0</v>
      </c>
      <c r="G22" s="58">
        <v>0</v>
      </c>
      <c r="H22" s="58">
        <v>8</v>
      </c>
      <c r="I22" s="113">
        <v>0</v>
      </c>
      <c r="J22" s="60"/>
      <c r="K22" s="113">
        <v>14</v>
      </c>
    </row>
    <row r="23" spans="1:11" ht="15.75" customHeight="1" x14ac:dyDescent="0.2">
      <c r="A23" s="50" t="s">
        <v>37</v>
      </c>
      <c r="B23" s="57">
        <v>1</v>
      </c>
      <c r="C23" s="57">
        <v>0</v>
      </c>
      <c r="D23" s="108">
        <v>2</v>
      </c>
      <c r="E23" s="57">
        <v>1</v>
      </c>
      <c r="F23" s="57">
        <v>2</v>
      </c>
      <c r="G23" s="57">
        <v>3</v>
      </c>
      <c r="H23" s="57">
        <v>44</v>
      </c>
      <c r="I23" s="108">
        <v>0</v>
      </c>
      <c r="J23" s="60"/>
      <c r="K23" s="108">
        <v>53</v>
      </c>
    </row>
    <row r="24" spans="1:11" ht="15.75" customHeight="1" x14ac:dyDescent="0.2">
      <c r="A24" s="52" t="s">
        <v>38</v>
      </c>
      <c r="B24" s="58">
        <v>3</v>
      </c>
      <c r="C24" s="58">
        <v>0</v>
      </c>
      <c r="D24" s="113">
        <v>4</v>
      </c>
      <c r="E24" s="58">
        <v>6</v>
      </c>
      <c r="F24" s="58">
        <v>3</v>
      </c>
      <c r="G24" s="58">
        <v>11</v>
      </c>
      <c r="H24" s="58">
        <v>55</v>
      </c>
      <c r="I24" s="113">
        <v>0</v>
      </c>
      <c r="J24" s="60"/>
      <c r="K24" s="113">
        <v>82</v>
      </c>
    </row>
    <row r="25" spans="1:11" ht="15.75" customHeight="1" x14ac:dyDescent="0.2">
      <c r="A25" s="50" t="s">
        <v>39</v>
      </c>
      <c r="B25" s="57">
        <v>4</v>
      </c>
      <c r="C25" s="57">
        <v>3</v>
      </c>
      <c r="D25" s="108">
        <v>29</v>
      </c>
      <c r="E25" s="57">
        <v>9</v>
      </c>
      <c r="F25" s="57">
        <v>32</v>
      </c>
      <c r="G25" s="57">
        <v>10</v>
      </c>
      <c r="H25" s="57">
        <v>164</v>
      </c>
      <c r="I25" s="108">
        <v>1</v>
      </c>
      <c r="J25" s="60"/>
      <c r="K25" s="108">
        <v>252</v>
      </c>
    </row>
    <row r="26" spans="1:11" ht="15.75" customHeight="1" x14ac:dyDescent="0.2">
      <c r="A26" s="52" t="s">
        <v>40</v>
      </c>
      <c r="B26" s="58">
        <v>13</v>
      </c>
      <c r="C26" s="58">
        <v>3</v>
      </c>
      <c r="D26" s="113">
        <v>66</v>
      </c>
      <c r="E26" s="58">
        <v>8</v>
      </c>
      <c r="F26" s="58">
        <v>17</v>
      </c>
      <c r="G26" s="58">
        <v>8</v>
      </c>
      <c r="H26" s="58">
        <v>134</v>
      </c>
      <c r="I26" s="113">
        <v>0</v>
      </c>
      <c r="J26" s="60"/>
      <c r="K26" s="113">
        <v>249</v>
      </c>
    </row>
    <row r="27" spans="1:11" ht="15.75" customHeight="1" x14ac:dyDescent="0.2">
      <c r="A27" s="50" t="s">
        <v>41</v>
      </c>
      <c r="B27" s="57">
        <v>1</v>
      </c>
      <c r="C27" s="57">
        <v>1</v>
      </c>
      <c r="D27" s="108">
        <v>12</v>
      </c>
      <c r="E27" s="57">
        <v>0</v>
      </c>
      <c r="F27" s="57">
        <v>0</v>
      </c>
      <c r="G27" s="57">
        <v>1</v>
      </c>
      <c r="H27" s="57">
        <v>26</v>
      </c>
      <c r="I27" s="108">
        <v>0</v>
      </c>
      <c r="J27" s="60"/>
      <c r="K27" s="108">
        <v>41</v>
      </c>
    </row>
    <row r="28" spans="1:11" ht="15.75" customHeight="1" x14ac:dyDescent="0.2">
      <c r="A28" s="52" t="s">
        <v>191</v>
      </c>
      <c r="B28" s="58">
        <v>16</v>
      </c>
      <c r="C28" s="58">
        <v>9</v>
      </c>
      <c r="D28" s="113">
        <v>142</v>
      </c>
      <c r="E28" s="58">
        <v>13</v>
      </c>
      <c r="F28" s="58">
        <v>13</v>
      </c>
      <c r="G28" s="58">
        <v>14</v>
      </c>
      <c r="H28" s="58">
        <v>409</v>
      </c>
      <c r="I28" s="113">
        <v>0</v>
      </c>
      <c r="J28" s="60"/>
      <c r="K28" s="113">
        <v>616</v>
      </c>
    </row>
    <row r="29" spans="1:11" ht="15.75" customHeight="1" x14ac:dyDescent="0.2">
      <c r="A29" s="50" t="s">
        <v>43</v>
      </c>
      <c r="B29" s="57">
        <v>3</v>
      </c>
      <c r="C29" s="57">
        <v>1</v>
      </c>
      <c r="D29" s="108">
        <v>2</v>
      </c>
      <c r="E29" s="57">
        <v>3</v>
      </c>
      <c r="F29" s="57">
        <v>0</v>
      </c>
      <c r="G29" s="57">
        <v>1</v>
      </c>
      <c r="H29" s="57">
        <v>3</v>
      </c>
      <c r="I29" s="108">
        <v>0</v>
      </c>
      <c r="J29" s="60"/>
      <c r="K29" s="108">
        <v>13</v>
      </c>
    </row>
    <row r="30" spans="1:11" ht="15.75" customHeight="1" x14ac:dyDescent="0.2">
      <c r="A30" s="52" t="s">
        <v>44</v>
      </c>
      <c r="B30" s="58">
        <v>14</v>
      </c>
      <c r="C30" s="58">
        <v>7</v>
      </c>
      <c r="D30" s="113">
        <v>23</v>
      </c>
      <c r="E30" s="58">
        <v>7</v>
      </c>
      <c r="F30" s="58">
        <v>11</v>
      </c>
      <c r="G30" s="58">
        <v>18</v>
      </c>
      <c r="H30" s="58">
        <v>82</v>
      </c>
      <c r="I30" s="113">
        <v>0</v>
      </c>
      <c r="J30" s="60"/>
      <c r="K30" s="113">
        <v>162</v>
      </c>
    </row>
    <row r="31" spans="1:11" ht="15.75" customHeight="1" x14ac:dyDescent="0.2">
      <c r="A31" s="50" t="s">
        <v>45</v>
      </c>
      <c r="B31" s="57">
        <v>5</v>
      </c>
      <c r="C31" s="57">
        <v>1</v>
      </c>
      <c r="D31" s="108">
        <v>1</v>
      </c>
      <c r="E31" s="57">
        <v>0</v>
      </c>
      <c r="F31" s="57">
        <v>3</v>
      </c>
      <c r="G31" s="57">
        <v>1</v>
      </c>
      <c r="H31" s="57">
        <v>13</v>
      </c>
      <c r="I31" s="108">
        <v>1</v>
      </c>
      <c r="J31" s="60"/>
      <c r="K31" s="108">
        <v>25</v>
      </c>
    </row>
    <row r="32" spans="1:11" ht="15.75" customHeight="1" x14ac:dyDescent="0.2">
      <c r="A32" s="52" t="s">
        <v>46</v>
      </c>
      <c r="B32" s="58">
        <v>0</v>
      </c>
      <c r="C32" s="58">
        <v>2</v>
      </c>
      <c r="D32" s="113">
        <v>24</v>
      </c>
      <c r="E32" s="58">
        <v>4</v>
      </c>
      <c r="F32" s="58">
        <v>3</v>
      </c>
      <c r="G32" s="58">
        <v>6</v>
      </c>
      <c r="H32" s="58">
        <v>27</v>
      </c>
      <c r="I32" s="113">
        <v>0</v>
      </c>
      <c r="J32" s="60"/>
      <c r="K32" s="113">
        <v>67</v>
      </c>
    </row>
    <row r="33" spans="1:12" ht="15.75" customHeight="1" x14ac:dyDescent="0.2">
      <c r="A33" s="50" t="s">
        <v>47</v>
      </c>
      <c r="B33" s="57">
        <v>66</v>
      </c>
      <c r="C33" s="57">
        <v>9</v>
      </c>
      <c r="D33" s="108">
        <v>175</v>
      </c>
      <c r="E33" s="57">
        <v>20</v>
      </c>
      <c r="F33" s="57">
        <v>65</v>
      </c>
      <c r="G33" s="57">
        <v>26</v>
      </c>
      <c r="H33" s="57">
        <v>217</v>
      </c>
      <c r="I33" s="108">
        <v>1</v>
      </c>
      <c r="J33" s="60"/>
      <c r="K33" s="108">
        <v>579</v>
      </c>
    </row>
    <row r="34" spans="1:12" ht="15.75" customHeight="1" x14ac:dyDescent="0.2">
      <c r="A34" s="52" t="s">
        <v>48</v>
      </c>
      <c r="B34" s="58">
        <v>25</v>
      </c>
      <c r="C34" s="58">
        <v>7</v>
      </c>
      <c r="D34" s="113">
        <v>66</v>
      </c>
      <c r="E34" s="58">
        <v>16</v>
      </c>
      <c r="F34" s="58">
        <v>26</v>
      </c>
      <c r="G34" s="58">
        <v>18</v>
      </c>
      <c r="H34" s="58">
        <v>247</v>
      </c>
      <c r="I34" s="113">
        <v>1</v>
      </c>
      <c r="J34" s="60"/>
      <c r="K34" s="113">
        <v>407</v>
      </c>
    </row>
    <row r="35" spans="1:12" ht="15.75" customHeight="1" x14ac:dyDescent="0.2">
      <c r="A35" s="50" t="s">
        <v>49</v>
      </c>
      <c r="B35" s="57">
        <v>21</v>
      </c>
      <c r="C35" s="57">
        <v>3</v>
      </c>
      <c r="D35" s="108">
        <v>60</v>
      </c>
      <c r="E35" s="57">
        <v>7</v>
      </c>
      <c r="F35" s="57">
        <v>28</v>
      </c>
      <c r="G35" s="57">
        <v>14</v>
      </c>
      <c r="H35" s="57">
        <v>139</v>
      </c>
      <c r="I35" s="108">
        <v>0</v>
      </c>
      <c r="J35" s="60"/>
      <c r="K35" s="108">
        <v>272</v>
      </c>
    </row>
    <row r="36" spans="1:12" ht="15.75" customHeight="1" x14ac:dyDescent="0.2">
      <c r="A36" s="52" t="s">
        <v>50</v>
      </c>
      <c r="B36" s="58">
        <v>180</v>
      </c>
      <c r="C36" s="58">
        <v>25</v>
      </c>
      <c r="D36" s="113">
        <v>265</v>
      </c>
      <c r="E36" s="58">
        <v>64</v>
      </c>
      <c r="F36" s="58">
        <v>133</v>
      </c>
      <c r="G36" s="58">
        <v>120</v>
      </c>
      <c r="H36" s="58">
        <v>1026</v>
      </c>
      <c r="I36" s="113">
        <v>2</v>
      </c>
      <c r="J36" s="60"/>
      <c r="K36" s="113">
        <v>1819</v>
      </c>
    </row>
    <row r="37" spans="1:12" ht="15.75" customHeight="1" x14ac:dyDescent="0.2">
      <c r="A37" s="50" t="s">
        <v>51</v>
      </c>
      <c r="B37" s="57">
        <v>150</v>
      </c>
      <c r="C37" s="57">
        <v>47</v>
      </c>
      <c r="D37" s="108">
        <v>377</v>
      </c>
      <c r="E37" s="57">
        <v>104</v>
      </c>
      <c r="F37" s="57">
        <v>128</v>
      </c>
      <c r="G37" s="57">
        <v>102</v>
      </c>
      <c r="H37" s="57">
        <v>1066</v>
      </c>
      <c r="I37" s="108">
        <v>1</v>
      </c>
      <c r="J37" s="60"/>
      <c r="K37" s="108">
        <v>1983</v>
      </c>
    </row>
    <row r="38" spans="1:12" ht="15.75" customHeight="1" x14ac:dyDescent="0.2">
      <c r="A38" s="52" t="s">
        <v>52</v>
      </c>
      <c r="B38" s="58">
        <v>35</v>
      </c>
      <c r="C38" s="58">
        <v>17</v>
      </c>
      <c r="D38" s="113">
        <v>82</v>
      </c>
      <c r="E38" s="58">
        <v>37</v>
      </c>
      <c r="F38" s="58">
        <v>48</v>
      </c>
      <c r="G38" s="58">
        <v>18</v>
      </c>
      <c r="H38" s="58">
        <v>172</v>
      </c>
      <c r="I38" s="113">
        <v>0</v>
      </c>
      <c r="J38" s="60"/>
      <c r="K38" s="113">
        <v>411</v>
      </c>
    </row>
    <row r="39" spans="1:12" ht="15.75" customHeight="1" x14ac:dyDescent="0.2">
      <c r="A39" s="50" t="s">
        <v>53</v>
      </c>
      <c r="B39" s="57">
        <v>33</v>
      </c>
      <c r="C39" s="57">
        <v>5</v>
      </c>
      <c r="D39" s="108">
        <v>68</v>
      </c>
      <c r="E39" s="57">
        <v>19</v>
      </c>
      <c r="F39" s="57">
        <v>37</v>
      </c>
      <c r="G39" s="57">
        <v>27</v>
      </c>
      <c r="H39" s="57">
        <v>252</v>
      </c>
      <c r="I39" s="108">
        <v>0</v>
      </c>
      <c r="J39" s="60"/>
      <c r="K39" s="108">
        <v>444</v>
      </c>
    </row>
    <row r="40" spans="1:12" ht="15.75" customHeight="1" x14ac:dyDescent="0.2">
      <c r="A40" s="52" t="s">
        <v>54</v>
      </c>
      <c r="B40" s="58">
        <v>56</v>
      </c>
      <c r="C40" s="58">
        <v>12</v>
      </c>
      <c r="D40" s="113">
        <v>99</v>
      </c>
      <c r="E40" s="58">
        <v>25</v>
      </c>
      <c r="F40" s="58">
        <v>39</v>
      </c>
      <c r="G40" s="58">
        <v>35</v>
      </c>
      <c r="H40" s="58">
        <v>309</v>
      </c>
      <c r="I40" s="113">
        <v>1</v>
      </c>
      <c r="J40" s="60"/>
      <c r="K40" s="113">
        <v>576</v>
      </c>
    </row>
    <row r="41" spans="1:12" ht="15.75" customHeight="1" x14ac:dyDescent="0.2">
      <c r="A41" s="50" t="s">
        <v>55</v>
      </c>
      <c r="B41" s="57">
        <v>95</v>
      </c>
      <c r="C41" s="57">
        <v>9</v>
      </c>
      <c r="D41" s="108">
        <v>81</v>
      </c>
      <c r="E41" s="57">
        <v>16</v>
      </c>
      <c r="F41" s="57">
        <v>18</v>
      </c>
      <c r="G41" s="57">
        <v>11</v>
      </c>
      <c r="H41" s="57">
        <v>172</v>
      </c>
      <c r="I41" s="108">
        <v>0</v>
      </c>
      <c r="J41" s="60"/>
      <c r="K41" s="108">
        <v>402</v>
      </c>
    </row>
    <row r="42" spans="1:12" ht="15.75" customHeight="1" x14ac:dyDescent="0.2">
      <c r="A42" s="52" t="s">
        <v>56</v>
      </c>
      <c r="B42" s="58">
        <v>12</v>
      </c>
      <c r="C42" s="58">
        <v>2</v>
      </c>
      <c r="D42" s="113">
        <v>14</v>
      </c>
      <c r="E42" s="58">
        <v>8</v>
      </c>
      <c r="F42" s="58">
        <v>6</v>
      </c>
      <c r="G42" s="58">
        <v>7</v>
      </c>
      <c r="H42" s="58">
        <v>37</v>
      </c>
      <c r="I42" s="113">
        <v>0</v>
      </c>
      <c r="J42" s="60"/>
      <c r="K42" s="113">
        <v>87</v>
      </c>
    </row>
    <row r="43" spans="1:12" ht="15.75" customHeight="1" x14ac:dyDescent="0.2">
      <c r="A43" s="50" t="s">
        <v>57</v>
      </c>
      <c r="B43" s="57">
        <v>51</v>
      </c>
      <c r="C43" s="57">
        <v>10</v>
      </c>
      <c r="D43" s="108">
        <v>97</v>
      </c>
      <c r="E43" s="57">
        <v>24</v>
      </c>
      <c r="F43" s="57">
        <v>52</v>
      </c>
      <c r="G43" s="57">
        <v>25</v>
      </c>
      <c r="H43" s="57">
        <v>196</v>
      </c>
      <c r="I43" s="108">
        <v>0</v>
      </c>
      <c r="J43" s="60"/>
      <c r="K43" s="108">
        <v>458</v>
      </c>
    </row>
    <row r="44" spans="1:12" ht="15.75" customHeight="1" x14ac:dyDescent="0.2">
      <c r="A44" s="52" t="s">
        <v>58</v>
      </c>
      <c r="B44" s="58">
        <v>30</v>
      </c>
      <c r="C44" s="58">
        <v>3</v>
      </c>
      <c r="D44" s="113">
        <v>40</v>
      </c>
      <c r="E44" s="58">
        <v>10</v>
      </c>
      <c r="F44" s="58">
        <v>10</v>
      </c>
      <c r="G44" s="58">
        <v>8</v>
      </c>
      <c r="H44" s="58">
        <v>121</v>
      </c>
      <c r="I44" s="113">
        <v>3</v>
      </c>
      <c r="J44" s="60"/>
      <c r="K44" s="113">
        <v>226</v>
      </c>
    </row>
    <row r="45" spans="1:12" ht="15.75" customHeight="1" x14ac:dyDescent="0.2">
      <c r="A45" s="50" t="s">
        <v>59</v>
      </c>
      <c r="B45" s="57">
        <v>82</v>
      </c>
      <c r="C45" s="57">
        <v>22</v>
      </c>
      <c r="D45" s="108">
        <v>221</v>
      </c>
      <c r="E45" s="57">
        <v>63</v>
      </c>
      <c r="F45" s="57">
        <v>104</v>
      </c>
      <c r="G45" s="57">
        <v>98</v>
      </c>
      <c r="H45" s="57">
        <v>881</v>
      </c>
      <c r="I45" s="108">
        <v>2</v>
      </c>
      <c r="J45" s="60"/>
      <c r="K45" s="108">
        <v>1476</v>
      </c>
    </row>
    <row r="46" spans="1:12" ht="15.75" customHeight="1" x14ac:dyDescent="0.2">
      <c r="A46" s="59"/>
      <c r="F46"/>
      <c r="L46" s="51"/>
    </row>
    <row r="47" spans="1:12" ht="15.75" customHeight="1" x14ac:dyDescent="0.2">
      <c r="A47" s="53" t="s">
        <v>20</v>
      </c>
      <c r="B47" s="117">
        <f>SUM(B9:B45)-SUM(B17:B20)</f>
        <v>1926</v>
      </c>
      <c r="C47" s="117">
        <f t="shared" ref="C47:K47" si="0">SUM(C9:C45)-SUM(C17:C20)</f>
        <v>424</v>
      </c>
      <c r="D47" s="117">
        <f t="shared" si="0"/>
        <v>4001</v>
      </c>
      <c r="E47" s="117">
        <f t="shared" si="0"/>
        <v>931</v>
      </c>
      <c r="F47" s="117">
        <f t="shared" si="0"/>
        <v>1670</v>
      </c>
      <c r="G47" s="117">
        <f t="shared" si="0"/>
        <v>1129</v>
      </c>
      <c r="H47" s="117">
        <f t="shared" si="0"/>
        <v>10763</v>
      </c>
      <c r="I47" s="117">
        <f t="shared" si="0"/>
        <v>39</v>
      </c>
      <c r="J47" s="59"/>
      <c r="K47" s="117">
        <f t="shared" si="0"/>
        <v>20922</v>
      </c>
      <c r="L47" s="51"/>
    </row>
    <row r="48" spans="1:1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L48" s="51"/>
    </row>
    <row r="49" spans="1:12" ht="15.75" customHeight="1" x14ac:dyDescent="0.2">
      <c r="A49" s="35" t="s">
        <v>60</v>
      </c>
      <c r="B49" s="57">
        <v>265</v>
      </c>
      <c r="C49" s="57">
        <v>52</v>
      </c>
      <c r="D49" s="108">
        <v>335</v>
      </c>
      <c r="E49" s="57">
        <v>156</v>
      </c>
      <c r="F49" s="57">
        <v>186</v>
      </c>
      <c r="G49" s="57">
        <v>127</v>
      </c>
      <c r="H49" s="57">
        <v>1001</v>
      </c>
      <c r="I49" s="108">
        <v>4</v>
      </c>
      <c r="J49" s="60"/>
      <c r="K49" s="57">
        <v>2130</v>
      </c>
      <c r="L49" s="51"/>
    </row>
    <row r="50" spans="1:12" ht="15.75" customHeight="1" x14ac:dyDescent="0.2">
      <c r="A50" s="38" t="s">
        <v>61</v>
      </c>
      <c r="B50" s="58">
        <v>520</v>
      </c>
      <c r="C50" s="58">
        <v>144</v>
      </c>
      <c r="D50" s="113">
        <v>1406</v>
      </c>
      <c r="E50" s="58">
        <v>241</v>
      </c>
      <c r="F50" s="58">
        <v>521</v>
      </c>
      <c r="G50" s="58">
        <v>312</v>
      </c>
      <c r="H50" s="58">
        <v>2865</v>
      </c>
      <c r="I50" s="113">
        <v>20</v>
      </c>
      <c r="J50" s="60">
        <f>SUM(J35:J37)</f>
        <v>0</v>
      </c>
      <c r="K50" s="121">
        <v>6036</v>
      </c>
      <c r="L50" s="51"/>
    </row>
    <row r="51" spans="1:12" ht="15.75" customHeight="1" x14ac:dyDescent="0.2">
      <c r="A51" s="35" t="s">
        <v>62</v>
      </c>
      <c r="B51" s="57">
        <v>411</v>
      </c>
      <c r="C51" s="57">
        <v>99</v>
      </c>
      <c r="D51" s="108">
        <v>850</v>
      </c>
      <c r="E51" s="57">
        <v>228</v>
      </c>
      <c r="F51" s="57">
        <v>363</v>
      </c>
      <c r="G51" s="57">
        <v>272</v>
      </c>
      <c r="H51" s="57">
        <v>2650</v>
      </c>
      <c r="I51" s="108">
        <v>4</v>
      </c>
      <c r="J51" s="60"/>
      <c r="K51" s="57">
        <v>4892</v>
      </c>
    </row>
    <row r="52" spans="1:12" ht="15" x14ac:dyDescent="0.2">
      <c r="A52" s="44" t="s">
        <v>63</v>
      </c>
      <c r="F52" s="80"/>
      <c r="K52" s="41"/>
    </row>
    <row r="53" spans="1:12" ht="15" x14ac:dyDescent="0.2">
      <c r="B53" s="49"/>
      <c r="C53" s="49"/>
      <c r="D53" s="49"/>
      <c r="E53" s="49"/>
      <c r="F53" s="94"/>
      <c r="G53" s="49"/>
      <c r="K53" s="41"/>
    </row>
    <row r="54" spans="1:12" ht="15" x14ac:dyDescent="0.2">
      <c r="B54" s="49"/>
      <c r="C54" s="49"/>
      <c r="D54" s="49"/>
      <c r="E54" s="49"/>
      <c r="F54" s="94"/>
      <c r="G54" s="49"/>
      <c r="K54" s="41"/>
    </row>
    <row r="55" spans="1:12" x14ac:dyDescent="0.2">
      <c r="B55" s="49"/>
      <c r="C55" s="49"/>
      <c r="D55" s="49"/>
      <c r="E55" s="49"/>
      <c r="F55" s="94"/>
      <c r="G55" s="49"/>
    </row>
    <row r="56" spans="1:12" x14ac:dyDescent="0.2">
      <c r="B56" s="49"/>
      <c r="C56" s="49"/>
      <c r="D56" s="49"/>
      <c r="E56" s="49"/>
      <c r="F56" s="94"/>
      <c r="G56" s="49"/>
    </row>
    <row r="57" spans="1:12" x14ac:dyDescent="0.2">
      <c r="B57" s="49"/>
      <c r="C57" s="49"/>
      <c r="D57" s="49"/>
      <c r="E57" s="49"/>
      <c r="F57" s="94"/>
      <c r="G57" s="49"/>
      <c r="K57" s="44"/>
    </row>
    <row r="58" spans="1:12" x14ac:dyDescent="0.2">
      <c r="B58" s="49"/>
      <c r="C58" s="49"/>
      <c r="D58" s="49"/>
      <c r="E58" s="49"/>
      <c r="F58" s="94"/>
      <c r="G58" s="49"/>
    </row>
    <row r="59" spans="1:12" x14ac:dyDescent="0.2">
      <c r="B59" s="49"/>
      <c r="C59" s="49"/>
      <c r="D59" s="49"/>
      <c r="E59" s="49"/>
      <c r="F59" s="94"/>
      <c r="G59" s="49"/>
    </row>
    <row r="66" spans="2:11" s="41" customFormat="1" ht="15" x14ac:dyDescent="0.2">
      <c r="F66" s="93"/>
      <c r="K66"/>
    </row>
    <row r="67" spans="2:11" s="41" customFormat="1" ht="15" x14ac:dyDescent="0.2">
      <c r="F67" s="93"/>
      <c r="K67"/>
    </row>
    <row r="68" spans="2:11" s="41" customFormat="1" ht="15" x14ac:dyDescent="0.2">
      <c r="F68" s="93"/>
      <c r="K68"/>
    </row>
    <row r="71" spans="2:11" s="44" customFormat="1" x14ac:dyDescent="0.2">
      <c r="F71" s="91"/>
      <c r="K71"/>
    </row>
    <row r="73" spans="2:11" x14ac:dyDescent="0.2">
      <c r="B73" s="49"/>
      <c r="C73" s="49"/>
      <c r="D73" s="49"/>
      <c r="E73" s="49"/>
      <c r="F73" s="94"/>
    </row>
    <row r="74" spans="2:11" x14ac:dyDescent="0.2">
      <c r="B74" s="49"/>
      <c r="C74" s="49"/>
      <c r="D74" s="49"/>
      <c r="E74" s="49"/>
      <c r="F74" s="94"/>
    </row>
    <row r="75" spans="2:11" x14ac:dyDescent="0.2">
      <c r="B75" s="49"/>
      <c r="C75" s="49"/>
      <c r="D75" s="49"/>
      <c r="E75" s="49"/>
      <c r="F75" s="94"/>
    </row>
    <row r="76" spans="2:11" x14ac:dyDescent="0.2">
      <c r="B76" s="49"/>
      <c r="C76" s="49"/>
      <c r="D76" s="49"/>
      <c r="E76" s="49"/>
      <c r="F76" s="94"/>
    </row>
    <row r="77" spans="2:11" x14ac:dyDescent="0.2">
      <c r="B77" s="49"/>
      <c r="C77" s="49"/>
      <c r="D77" s="49"/>
      <c r="E77" s="49"/>
      <c r="F77" s="94"/>
    </row>
    <row r="78" spans="2:11" x14ac:dyDescent="0.2">
      <c r="B78" s="49"/>
      <c r="C78" s="49"/>
      <c r="D78" s="49"/>
      <c r="E78" s="49"/>
      <c r="F78" s="94"/>
    </row>
    <row r="79" spans="2:11" x14ac:dyDescent="0.2">
      <c r="B79" s="49"/>
      <c r="C79" s="49"/>
      <c r="D79" s="49"/>
      <c r="E79" s="49"/>
      <c r="F79" s="94"/>
    </row>
    <row r="80" spans="2:11" x14ac:dyDescent="0.2">
      <c r="B80" s="49"/>
      <c r="C80" s="49"/>
      <c r="D80" s="49"/>
      <c r="E80" s="49"/>
      <c r="F80" s="94"/>
    </row>
    <row r="81" spans="2:6" x14ac:dyDescent="0.2">
      <c r="B81" s="49"/>
      <c r="C81" s="49"/>
      <c r="D81" s="49"/>
      <c r="E81" s="49"/>
      <c r="F81" s="94"/>
    </row>
    <row r="82" spans="2:6" x14ac:dyDescent="0.2">
      <c r="B82" s="49"/>
      <c r="C82" s="49"/>
      <c r="D82" s="49"/>
      <c r="E82" s="49"/>
      <c r="F82" s="94"/>
    </row>
    <row r="83" spans="2:6" x14ac:dyDescent="0.2">
      <c r="B83" s="49"/>
      <c r="C83" s="49"/>
      <c r="D83" s="49"/>
      <c r="E83" s="49"/>
      <c r="F83" s="94"/>
    </row>
    <row r="84" spans="2:6" x14ac:dyDescent="0.2">
      <c r="B84" s="49"/>
      <c r="C84" s="49"/>
      <c r="D84" s="49"/>
      <c r="E84" s="49"/>
      <c r="F84" s="94"/>
    </row>
    <row r="85" spans="2:6" x14ac:dyDescent="0.2">
      <c r="B85" s="49"/>
      <c r="C85" s="49"/>
      <c r="D85" s="49"/>
      <c r="E85" s="49"/>
      <c r="F85" s="94"/>
    </row>
    <row r="86" spans="2:6" x14ac:dyDescent="0.2">
      <c r="B86" s="49"/>
      <c r="C86" s="49"/>
      <c r="D86" s="49"/>
      <c r="E86" s="49"/>
      <c r="F86" s="94"/>
    </row>
    <row r="87" spans="2:6" x14ac:dyDescent="0.2">
      <c r="B87" s="49"/>
      <c r="C87" s="49"/>
      <c r="D87" s="49"/>
      <c r="E87" s="49"/>
      <c r="F87" s="94"/>
    </row>
    <row r="88" spans="2:6" x14ac:dyDescent="0.2">
      <c r="B88" s="49"/>
      <c r="C88" s="49"/>
      <c r="D88" s="49"/>
      <c r="E88" s="49"/>
      <c r="F88" s="94"/>
    </row>
    <row r="89" spans="2:6" x14ac:dyDescent="0.2">
      <c r="B89" s="49"/>
      <c r="C89" s="49"/>
      <c r="D89" s="49"/>
      <c r="E89" s="49"/>
      <c r="F89" s="94"/>
    </row>
    <row r="90" spans="2:6" x14ac:dyDescent="0.2">
      <c r="B90" s="49"/>
      <c r="C90" s="49"/>
      <c r="D90" s="49"/>
      <c r="E90" s="49"/>
      <c r="F90" s="94"/>
    </row>
    <row r="91" spans="2:6" x14ac:dyDescent="0.2">
      <c r="B91" s="49"/>
      <c r="C91" s="49"/>
      <c r="D91" s="49"/>
      <c r="E91" s="49"/>
      <c r="F91" s="94"/>
    </row>
    <row r="92" spans="2:6" x14ac:dyDescent="0.2">
      <c r="B92" s="49"/>
      <c r="C92" s="49"/>
      <c r="D92" s="49"/>
      <c r="E92" s="49"/>
      <c r="F92" s="94"/>
    </row>
    <row r="93" spans="2:6" x14ac:dyDescent="0.2">
      <c r="B93" s="49"/>
      <c r="C93" s="49"/>
      <c r="D93" s="49"/>
      <c r="E93" s="49"/>
      <c r="F93" s="94"/>
    </row>
    <row r="94" spans="2:6" x14ac:dyDescent="0.2">
      <c r="B94" s="49"/>
      <c r="C94" s="49"/>
      <c r="D94" s="49"/>
      <c r="E94" s="49"/>
      <c r="F94" s="94"/>
    </row>
    <row r="95" spans="2:6" x14ac:dyDescent="0.2">
      <c r="B95" s="49"/>
      <c r="C95" s="49"/>
      <c r="D95" s="49"/>
      <c r="E95" s="49"/>
      <c r="F95" s="94"/>
    </row>
    <row r="96" spans="2:6" x14ac:dyDescent="0.2">
      <c r="B96" s="49"/>
      <c r="C96" s="49"/>
      <c r="D96" s="49"/>
      <c r="E96" s="49"/>
      <c r="F96" s="94"/>
    </row>
    <row r="97" spans="2:11" x14ac:dyDescent="0.2">
      <c r="B97" s="49"/>
      <c r="C97" s="49"/>
      <c r="D97" s="49"/>
      <c r="E97" s="49"/>
      <c r="F97" s="94"/>
    </row>
    <row r="98" spans="2:11" x14ac:dyDescent="0.2">
      <c r="B98" s="49"/>
      <c r="C98" s="49"/>
      <c r="D98" s="49"/>
      <c r="E98" s="49"/>
      <c r="F98" s="94"/>
    </row>
    <row r="99" spans="2:11" x14ac:dyDescent="0.2">
      <c r="B99" s="49"/>
      <c r="C99" s="49"/>
      <c r="D99" s="49"/>
      <c r="E99" s="49"/>
      <c r="F99" s="94"/>
    </row>
    <row r="100" spans="2:11" x14ac:dyDescent="0.2">
      <c r="B100" s="49"/>
      <c r="C100" s="49"/>
      <c r="D100" s="49"/>
      <c r="E100" s="49"/>
      <c r="F100" s="94"/>
    </row>
    <row r="101" spans="2:11" x14ac:dyDescent="0.2">
      <c r="B101" s="49"/>
      <c r="C101" s="49"/>
      <c r="D101" s="49"/>
      <c r="E101" s="49"/>
      <c r="F101" s="94"/>
    </row>
    <row r="102" spans="2:11" x14ac:dyDescent="0.2">
      <c r="B102" s="49"/>
      <c r="C102" s="49"/>
      <c r="D102" s="49"/>
      <c r="E102" s="49"/>
      <c r="F102" s="94"/>
    </row>
    <row r="103" spans="2:11" x14ac:dyDescent="0.2">
      <c r="B103" s="49"/>
      <c r="C103" s="49"/>
      <c r="D103" s="49"/>
      <c r="E103" s="49"/>
      <c r="F103" s="94"/>
    </row>
    <row r="104" spans="2:11" ht="15" x14ac:dyDescent="0.2">
      <c r="B104" s="49"/>
      <c r="C104" s="49"/>
      <c r="D104" s="49"/>
      <c r="E104" s="49"/>
      <c r="F104" s="94"/>
      <c r="K104" s="41"/>
    </row>
    <row r="105" spans="2:11" ht="15" x14ac:dyDescent="0.2">
      <c r="B105" s="49"/>
      <c r="C105" s="49"/>
      <c r="D105" s="49"/>
      <c r="E105" s="49"/>
      <c r="F105" s="94"/>
      <c r="K105" s="41"/>
    </row>
    <row r="106" spans="2:11" ht="15" x14ac:dyDescent="0.2">
      <c r="B106" s="49"/>
      <c r="C106" s="49"/>
      <c r="D106" s="49"/>
      <c r="E106" s="49"/>
      <c r="F106" s="94"/>
      <c r="K106" s="41"/>
    </row>
    <row r="107" spans="2:11" x14ac:dyDescent="0.2">
      <c r="B107" s="49"/>
      <c r="C107" s="49"/>
      <c r="D107" s="49"/>
      <c r="E107" s="49"/>
      <c r="F107" s="94"/>
    </row>
    <row r="108" spans="2:11" x14ac:dyDescent="0.2">
      <c r="B108" s="49"/>
      <c r="C108" s="49"/>
      <c r="D108" s="49"/>
      <c r="E108" s="49"/>
      <c r="F108" s="94"/>
    </row>
    <row r="109" spans="2:11" x14ac:dyDescent="0.2">
      <c r="B109" s="49"/>
      <c r="C109" s="49"/>
      <c r="D109" s="49"/>
      <c r="E109" s="49"/>
      <c r="F109" s="94"/>
      <c r="K109" s="44"/>
    </row>
    <row r="110" spans="2:11" x14ac:dyDescent="0.2">
      <c r="B110" s="49"/>
      <c r="C110" s="49"/>
      <c r="D110" s="49"/>
      <c r="E110" s="49"/>
      <c r="F110" s="94"/>
    </row>
    <row r="111" spans="2:11" x14ac:dyDescent="0.2">
      <c r="B111" s="49"/>
      <c r="C111" s="49"/>
      <c r="D111" s="49"/>
      <c r="E111" s="49"/>
      <c r="F111" s="94"/>
    </row>
    <row r="118" spans="2:11" s="41" customFormat="1" ht="15" x14ac:dyDescent="0.2">
      <c r="F118" s="93"/>
      <c r="K118"/>
    </row>
    <row r="119" spans="2:11" s="41" customFormat="1" ht="15" x14ac:dyDescent="0.2">
      <c r="F119" s="93"/>
      <c r="K119"/>
    </row>
    <row r="120" spans="2:11" s="41" customFormat="1" ht="15" x14ac:dyDescent="0.2">
      <c r="F120" s="93"/>
      <c r="K120"/>
    </row>
    <row r="123" spans="2:11" s="44" customFormat="1" x14ac:dyDescent="0.2">
      <c r="F123" s="91"/>
      <c r="K123"/>
    </row>
    <row r="125" spans="2:11" x14ac:dyDescent="0.2">
      <c r="B125" s="49"/>
      <c r="C125" s="49"/>
      <c r="D125" s="49"/>
      <c r="E125" s="49"/>
      <c r="F125" s="94"/>
    </row>
    <row r="126" spans="2:11" x14ac:dyDescent="0.2">
      <c r="B126" s="49"/>
      <c r="C126" s="49"/>
      <c r="D126" s="49"/>
      <c r="E126" s="49"/>
      <c r="F126" s="94"/>
    </row>
    <row r="127" spans="2:11" x14ac:dyDescent="0.2">
      <c r="B127" s="49"/>
      <c r="C127" s="49"/>
      <c r="D127" s="49"/>
      <c r="E127" s="49"/>
      <c r="F127" s="94"/>
    </row>
    <row r="128" spans="2:11" x14ac:dyDescent="0.2">
      <c r="B128" s="49"/>
      <c r="C128" s="49"/>
      <c r="D128" s="49"/>
      <c r="E128" s="49"/>
      <c r="F128" s="94"/>
    </row>
    <row r="129" spans="2:6" x14ac:dyDescent="0.2">
      <c r="B129" s="49"/>
      <c r="C129" s="49"/>
      <c r="D129" s="49"/>
      <c r="E129" s="49"/>
      <c r="F129" s="94"/>
    </row>
    <row r="130" spans="2:6" x14ac:dyDescent="0.2">
      <c r="B130" s="49"/>
      <c r="C130" s="49"/>
      <c r="D130" s="49"/>
      <c r="E130" s="49"/>
      <c r="F130" s="94"/>
    </row>
    <row r="131" spans="2:6" x14ac:dyDescent="0.2">
      <c r="B131" s="49"/>
      <c r="C131" s="49"/>
      <c r="D131" s="49"/>
      <c r="E131" s="49"/>
      <c r="F131" s="94"/>
    </row>
    <row r="132" spans="2:6" x14ac:dyDescent="0.2">
      <c r="B132" s="49"/>
      <c r="C132" s="49"/>
      <c r="D132" s="49"/>
      <c r="E132" s="49"/>
      <c r="F132" s="94"/>
    </row>
    <row r="133" spans="2:6" x14ac:dyDescent="0.2">
      <c r="B133" s="49"/>
      <c r="C133" s="49"/>
      <c r="D133" s="49"/>
      <c r="E133" s="49"/>
      <c r="F133" s="94"/>
    </row>
    <row r="134" spans="2:6" x14ac:dyDescent="0.2">
      <c r="B134" s="49"/>
      <c r="C134" s="49"/>
      <c r="D134" s="49"/>
      <c r="E134" s="49"/>
      <c r="F134" s="94"/>
    </row>
    <row r="135" spans="2:6" x14ac:dyDescent="0.2">
      <c r="B135" s="49"/>
      <c r="C135" s="49"/>
      <c r="D135" s="49"/>
      <c r="E135" s="49"/>
      <c r="F135" s="94"/>
    </row>
    <row r="136" spans="2:6" x14ac:dyDescent="0.2">
      <c r="B136" s="49"/>
      <c r="C136" s="49"/>
      <c r="D136" s="49"/>
      <c r="E136" s="49"/>
      <c r="F136" s="94"/>
    </row>
    <row r="137" spans="2:6" x14ac:dyDescent="0.2">
      <c r="B137" s="49"/>
      <c r="C137" s="49"/>
      <c r="D137" s="49"/>
      <c r="E137" s="49"/>
      <c r="F137" s="94"/>
    </row>
    <row r="138" spans="2:6" x14ac:dyDescent="0.2">
      <c r="B138" s="49"/>
      <c r="C138" s="49"/>
      <c r="D138" s="49"/>
      <c r="E138" s="49"/>
      <c r="F138" s="94"/>
    </row>
    <row r="139" spans="2:6" x14ac:dyDescent="0.2">
      <c r="B139" s="49"/>
      <c r="C139" s="49"/>
      <c r="D139" s="49"/>
      <c r="E139" s="49"/>
      <c r="F139" s="94"/>
    </row>
    <row r="140" spans="2:6" x14ac:dyDescent="0.2">
      <c r="B140" s="49"/>
      <c r="C140" s="49"/>
      <c r="D140" s="49"/>
      <c r="E140" s="49"/>
      <c r="F140" s="94"/>
    </row>
    <row r="141" spans="2:6" x14ac:dyDescent="0.2">
      <c r="B141" s="49"/>
      <c r="C141" s="49"/>
      <c r="D141" s="49"/>
      <c r="E141" s="49"/>
      <c r="F141" s="94"/>
    </row>
    <row r="142" spans="2:6" x14ac:dyDescent="0.2">
      <c r="B142" s="49"/>
      <c r="C142" s="49"/>
      <c r="D142" s="49"/>
      <c r="E142" s="49"/>
      <c r="F142" s="94"/>
    </row>
    <row r="143" spans="2:6" x14ac:dyDescent="0.2">
      <c r="B143" s="49"/>
      <c r="C143" s="49"/>
      <c r="D143" s="49"/>
      <c r="E143" s="49"/>
      <c r="F143" s="94"/>
    </row>
    <row r="144" spans="2:6" x14ac:dyDescent="0.2">
      <c r="B144" s="49"/>
      <c r="C144" s="49"/>
      <c r="D144" s="49"/>
      <c r="E144" s="49"/>
      <c r="F144" s="94"/>
    </row>
    <row r="145" spans="2:11" x14ac:dyDescent="0.2">
      <c r="B145" s="49"/>
      <c r="C145" s="49"/>
      <c r="D145" s="49"/>
      <c r="E145" s="49"/>
      <c r="F145" s="94"/>
    </row>
    <row r="146" spans="2:11" x14ac:dyDescent="0.2">
      <c r="B146" s="49"/>
      <c r="C146" s="49"/>
      <c r="D146" s="49"/>
      <c r="E146" s="49"/>
      <c r="F146" s="94"/>
    </row>
    <row r="147" spans="2:11" x14ac:dyDescent="0.2">
      <c r="B147" s="49"/>
      <c r="C147" s="49"/>
      <c r="D147" s="49"/>
      <c r="E147" s="49"/>
      <c r="F147" s="94"/>
    </row>
    <row r="148" spans="2:11" x14ac:dyDescent="0.2">
      <c r="B148" s="49"/>
      <c r="C148" s="49"/>
      <c r="D148" s="49"/>
      <c r="E148" s="49"/>
      <c r="F148" s="94"/>
    </row>
    <row r="149" spans="2:11" x14ac:dyDescent="0.2">
      <c r="B149" s="49"/>
      <c r="C149" s="49"/>
      <c r="D149" s="49"/>
      <c r="E149" s="49"/>
      <c r="F149" s="94"/>
    </row>
    <row r="150" spans="2:11" x14ac:dyDescent="0.2">
      <c r="B150" s="49"/>
      <c r="C150" s="49"/>
      <c r="D150" s="49"/>
      <c r="E150" s="49"/>
      <c r="F150" s="94"/>
    </row>
    <row r="151" spans="2:11" x14ac:dyDescent="0.2">
      <c r="B151" s="49"/>
      <c r="C151" s="49"/>
      <c r="D151" s="49"/>
      <c r="E151" s="49"/>
      <c r="F151" s="94"/>
    </row>
    <row r="152" spans="2:11" x14ac:dyDescent="0.2">
      <c r="B152" s="49"/>
      <c r="C152" s="49"/>
      <c r="D152" s="49"/>
      <c r="E152" s="49"/>
      <c r="F152" s="94"/>
    </row>
    <row r="153" spans="2:11" x14ac:dyDescent="0.2">
      <c r="B153" s="49"/>
      <c r="C153" s="49"/>
      <c r="D153" s="49"/>
      <c r="E153" s="49"/>
      <c r="F153" s="94"/>
    </row>
    <row r="154" spans="2:11" x14ac:dyDescent="0.2">
      <c r="B154" s="49"/>
      <c r="C154" s="49"/>
      <c r="D154" s="49"/>
      <c r="E154" s="49"/>
      <c r="F154" s="94"/>
    </row>
    <row r="155" spans="2:11" x14ac:dyDescent="0.2">
      <c r="B155" s="49"/>
      <c r="C155" s="49"/>
      <c r="D155" s="49"/>
      <c r="E155" s="49"/>
      <c r="F155" s="94"/>
    </row>
    <row r="156" spans="2:11" ht="15" x14ac:dyDescent="0.2">
      <c r="B156" s="49"/>
      <c r="C156" s="49"/>
      <c r="D156" s="49"/>
      <c r="E156" s="49"/>
      <c r="F156" s="94"/>
      <c r="K156" s="41"/>
    </row>
    <row r="157" spans="2:11" ht="15" x14ac:dyDescent="0.2">
      <c r="B157" s="49"/>
      <c r="C157" s="49"/>
      <c r="D157" s="49"/>
      <c r="E157" s="49"/>
      <c r="F157" s="94"/>
      <c r="K157" s="41"/>
    </row>
    <row r="158" spans="2:11" ht="15" x14ac:dyDescent="0.2">
      <c r="B158" s="49"/>
      <c r="C158" s="49"/>
      <c r="D158" s="49"/>
      <c r="E158" s="49"/>
      <c r="F158" s="94"/>
      <c r="K158" s="41"/>
    </row>
    <row r="159" spans="2:11" x14ac:dyDescent="0.2">
      <c r="B159" s="49"/>
      <c r="C159" s="49"/>
      <c r="D159" s="49"/>
      <c r="E159" s="49"/>
      <c r="F159" s="94"/>
    </row>
    <row r="160" spans="2:11" x14ac:dyDescent="0.2">
      <c r="B160" s="49"/>
      <c r="C160" s="49"/>
      <c r="D160" s="49"/>
      <c r="E160" s="49"/>
      <c r="F160" s="94"/>
    </row>
    <row r="161" spans="2:11" x14ac:dyDescent="0.2">
      <c r="B161" s="49"/>
      <c r="C161" s="49"/>
      <c r="D161" s="49"/>
      <c r="E161" s="49"/>
      <c r="F161" s="94"/>
      <c r="K161" s="44"/>
    </row>
    <row r="162" spans="2:11" x14ac:dyDescent="0.2">
      <c r="B162" s="49"/>
      <c r="C162" s="49"/>
      <c r="D162" s="49"/>
      <c r="E162" s="49"/>
      <c r="F162" s="94"/>
    </row>
    <row r="163" spans="2:11" x14ac:dyDescent="0.2">
      <c r="B163" s="49"/>
      <c r="C163" s="49"/>
      <c r="D163" s="49"/>
      <c r="E163" s="49"/>
      <c r="F163" s="94"/>
    </row>
    <row r="170" spans="2:11" s="41" customFormat="1" ht="15" x14ac:dyDescent="0.2">
      <c r="F170" s="93"/>
      <c r="K170"/>
    </row>
    <row r="171" spans="2:11" s="41" customFormat="1" ht="15" x14ac:dyDescent="0.2">
      <c r="F171" s="93"/>
      <c r="K171"/>
    </row>
    <row r="172" spans="2:11" s="41" customFormat="1" ht="15" x14ac:dyDescent="0.2">
      <c r="F172" s="93"/>
      <c r="K172"/>
    </row>
    <row r="175" spans="2:11" s="44" customFormat="1" x14ac:dyDescent="0.2">
      <c r="F175" s="91"/>
      <c r="K175"/>
    </row>
    <row r="178" spans="2:6" x14ac:dyDescent="0.2">
      <c r="B178" s="49"/>
      <c r="C178" s="49"/>
      <c r="D178" s="49"/>
      <c r="E178" s="49"/>
      <c r="F178" s="94"/>
    </row>
    <row r="179" spans="2:6" x14ac:dyDescent="0.2">
      <c r="B179" s="49"/>
      <c r="C179" s="49"/>
      <c r="D179" s="49"/>
      <c r="E179" s="49"/>
      <c r="F179" s="94"/>
    </row>
    <row r="180" spans="2:6" x14ac:dyDescent="0.2">
      <c r="B180" s="49"/>
      <c r="C180" s="49"/>
      <c r="D180" s="49"/>
      <c r="E180" s="49"/>
      <c r="F180" s="94"/>
    </row>
    <row r="181" spans="2:6" x14ac:dyDescent="0.2">
      <c r="B181" s="49"/>
      <c r="C181" s="49"/>
      <c r="D181" s="49"/>
      <c r="E181" s="49"/>
      <c r="F181" s="94"/>
    </row>
    <row r="182" spans="2:6" x14ac:dyDescent="0.2">
      <c r="B182" s="49"/>
      <c r="C182" s="49"/>
      <c r="D182" s="49"/>
      <c r="E182" s="49"/>
      <c r="F182" s="94"/>
    </row>
    <row r="183" spans="2:6" x14ac:dyDescent="0.2">
      <c r="B183" s="49"/>
      <c r="C183" s="49"/>
      <c r="D183" s="49"/>
      <c r="E183" s="49"/>
      <c r="F183" s="94"/>
    </row>
    <row r="184" spans="2:6" x14ac:dyDescent="0.2">
      <c r="B184" s="49"/>
      <c r="C184" s="49"/>
      <c r="D184" s="49"/>
      <c r="E184" s="49"/>
      <c r="F184" s="94"/>
    </row>
    <row r="185" spans="2:6" x14ac:dyDescent="0.2">
      <c r="B185" s="49"/>
      <c r="C185" s="49"/>
      <c r="D185" s="49"/>
      <c r="E185" s="49"/>
      <c r="F185" s="94"/>
    </row>
    <row r="186" spans="2:6" x14ac:dyDescent="0.2">
      <c r="B186" s="49"/>
      <c r="C186" s="49"/>
      <c r="D186" s="49"/>
      <c r="E186" s="49"/>
      <c r="F186" s="94"/>
    </row>
    <row r="187" spans="2:6" x14ac:dyDescent="0.2">
      <c r="B187" s="49"/>
      <c r="C187" s="49"/>
      <c r="D187" s="49"/>
      <c r="E187" s="49"/>
      <c r="F187" s="94"/>
    </row>
    <row r="188" spans="2:6" x14ac:dyDescent="0.2">
      <c r="B188" s="49"/>
      <c r="C188" s="49"/>
      <c r="D188" s="49"/>
      <c r="E188" s="49"/>
      <c r="F188" s="94"/>
    </row>
    <row r="189" spans="2:6" x14ac:dyDescent="0.2">
      <c r="B189" s="49"/>
      <c r="C189" s="49"/>
      <c r="D189" s="49"/>
      <c r="E189" s="49"/>
      <c r="F189" s="94"/>
    </row>
    <row r="190" spans="2:6" x14ac:dyDescent="0.2">
      <c r="B190" s="49"/>
      <c r="C190" s="49"/>
      <c r="D190" s="49"/>
      <c r="E190" s="49"/>
      <c r="F190" s="94"/>
    </row>
    <row r="191" spans="2:6" x14ac:dyDescent="0.2">
      <c r="B191" s="49"/>
      <c r="C191" s="49"/>
      <c r="D191" s="49"/>
      <c r="E191" s="49"/>
      <c r="F191" s="94"/>
    </row>
    <row r="192" spans="2:6" x14ac:dyDescent="0.2">
      <c r="B192" s="49"/>
      <c r="C192" s="49"/>
      <c r="D192" s="49"/>
      <c r="E192" s="49"/>
      <c r="F192" s="94"/>
    </row>
    <row r="193" spans="2:11" x14ac:dyDescent="0.2">
      <c r="B193" s="49"/>
      <c r="C193" s="49"/>
      <c r="D193" s="49"/>
      <c r="E193" s="49"/>
      <c r="F193" s="94"/>
    </row>
    <row r="194" spans="2:11" x14ac:dyDescent="0.2">
      <c r="B194" s="49"/>
      <c r="C194" s="49"/>
      <c r="D194" s="49"/>
      <c r="E194" s="49"/>
      <c r="F194" s="94"/>
    </row>
    <row r="195" spans="2:11" x14ac:dyDescent="0.2">
      <c r="B195" s="49"/>
      <c r="C195" s="49"/>
      <c r="D195" s="49"/>
      <c r="E195" s="49"/>
      <c r="F195" s="94"/>
    </row>
    <row r="196" spans="2:11" x14ac:dyDescent="0.2">
      <c r="B196" s="49"/>
      <c r="C196" s="49"/>
      <c r="D196" s="49"/>
      <c r="E196" s="49"/>
      <c r="F196" s="94"/>
    </row>
    <row r="197" spans="2:11" x14ac:dyDescent="0.2">
      <c r="B197" s="49"/>
      <c r="C197" s="49"/>
      <c r="D197" s="49"/>
      <c r="E197" s="49"/>
      <c r="F197" s="94"/>
    </row>
    <row r="198" spans="2:11" x14ac:dyDescent="0.2">
      <c r="B198" s="49"/>
      <c r="C198" s="49"/>
      <c r="D198" s="49"/>
      <c r="E198" s="49"/>
      <c r="F198" s="94"/>
    </row>
    <row r="199" spans="2:11" x14ac:dyDescent="0.2">
      <c r="B199" s="49"/>
      <c r="C199" s="49"/>
      <c r="D199" s="49"/>
      <c r="E199" s="49"/>
      <c r="F199" s="94"/>
    </row>
    <row r="200" spans="2:11" x14ac:dyDescent="0.2">
      <c r="B200" s="49"/>
      <c r="C200" s="49"/>
      <c r="D200" s="49"/>
      <c r="E200" s="49"/>
      <c r="F200" s="94"/>
    </row>
    <row r="201" spans="2:11" x14ac:dyDescent="0.2">
      <c r="B201" s="49"/>
      <c r="C201" s="49"/>
      <c r="D201" s="49"/>
      <c r="E201" s="49"/>
      <c r="F201" s="94"/>
    </row>
    <row r="202" spans="2:11" x14ac:dyDescent="0.2">
      <c r="B202" s="49"/>
      <c r="C202" s="49"/>
      <c r="D202" s="49"/>
      <c r="E202" s="49"/>
      <c r="F202" s="94"/>
    </row>
    <row r="203" spans="2:11" x14ac:dyDescent="0.2">
      <c r="B203" s="49"/>
      <c r="C203" s="49"/>
      <c r="D203" s="49"/>
      <c r="E203" s="49"/>
      <c r="F203" s="94"/>
    </row>
    <row r="204" spans="2:11" x14ac:dyDescent="0.2">
      <c r="B204" s="49"/>
      <c r="C204" s="49"/>
      <c r="D204" s="49"/>
      <c r="E204" s="49"/>
      <c r="F204" s="94"/>
    </row>
    <row r="205" spans="2:11" x14ac:dyDescent="0.2">
      <c r="B205" s="49"/>
      <c r="C205" s="49"/>
      <c r="D205" s="49"/>
      <c r="E205" s="49"/>
      <c r="F205" s="94"/>
    </row>
    <row r="206" spans="2:11" x14ac:dyDescent="0.2">
      <c r="B206" s="49"/>
      <c r="C206" s="49"/>
      <c r="D206" s="49"/>
      <c r="E206" s="49"/>
      <c r="F206" s="94"/>
    </row>
    <row r="207" spans="2:11" x14ac:dyDescent="0.2">
      <c r="B207" s="49"/>
      <c r="C207" s="49"/>
      <c r="D207" s="49"/>
      <c r="E207" s="49"/>
      <c r="F207" s="94"/>
    </row>
    <row r="208" spans="2:11" ht="15" x14ac:dyDescent="0.2">
      <c r="B208" s="49"/>
      <c r="C208" s="49"/>
      <c r="D208" s="49"/>
      <c r="E208" s="49"/>
      <c r="F208" s="94"/>
      <c r="K208" s="41"/>
    </row>
    <row r="209" spans="2:11" ht="15" x14ac:dyDescent="0.2">
      <c r="B209" s="49"/>
      <c r="C209" s="49"/>
      <c r="D209" s="49"/>
      <c r="E209" s="49"/>
      <c r="F209" s="94"/>
      <c r="K209" s="41"/>
    </row>
    <row r="210" spans="2:11" ht="15" x14ac:dyDescent="0.2">
      <c r="B210" s="49"/>
      <c r="C210" s="49"/>
      <c r="D210" s="49"/>
      <c r="E210" s="49"/>
      <c r="F210" s="94"/>
      <c r="K210" s="41"/>
    </row>
    <row r="211" spans="2:11" x14ac:dyDescent="0.2">
      <c r="B211" s="49"/>
      <c r="C211" s="49"/>
      <c r="D211" s="49"/>
      <c r="E211" s="49"/>
      <c r="F211" s="94"/>
    </row>
    <row r="212" spans="2:11" x14ac:dyDescent="0.2">
      <c r="B212" s="49"/>
      <c r="C212" s="49"/>
      <c r="D212" s="49"/>
      <c r="E212" s="49"/>
      <c r="F212" s="94"/>
    </row>
    <row r="213" spans="2:11" x14ac:dyDescent="0.2">
      <c r="B213" s="49"/>
      <c r="C213" s="49"/>
      <c r="D213" s="49"/>
      <c r="E213" s="49"/>
      <c r="F213" s="94"/>
      <c r="K213" s="44"/>
    </row>
    <row r="214" spans="2:11" x14ac:dyDescent="0.2">
      <c r="B214" s="49"/>
      <c r="C214" s="49"/>
      <c r="D214" s="49"/>
      <c r="E214" s="49"/>
      <c r="F214" s="94"/>
    </row>
    <row r="215" spans="2:11" x14ac:dyDescent="0.2">
      <c r="B215" s="49"/>
      <c r="C215" s="49"/>
      <c r="D215" s="49"/>
      <c r="E215" s="49"/>
      <c r="F215" s="94"/>
    </row>
    <row r="222" spans="2:11" s="41" customFormat="1" ht="15" x14ac:dyDescent="0.2">
      <c r="F222" s="93"/>
      <c r="K222"/>
    </row>
    <row r="223" spans="2:11" s="41" customFormat="1" ht="15" x14ac:dyDescent="0.2">
      <c r="F223" s="93"/>
      <c r="K223"/>
    </row>
    <row r="224" spans="2:11" s="41" customFormat="1" ht="15" x14ac:dyDescent="0.2">
      <c r="F224" s="93"/>
      <c r="K224"/>
    </row>
    <row r="227" spans="2:11" s="44" customFormat="1" x14ac:dyDescent="0.2">
      <c r="F227" s="91"/>
      <c r="K227"/>
    </row>
    <row r="230" spans="2:11" x14ac:dyDescent="0.2">
      <c r="B230" s="49"/>
      <c r="C230" s="49"/>
      <c r="D230" s="49"/>
      <c r="E230" s="49"/>
      <c r="F230" s="94"/>
    </row>
    <row r="231" spans="2:11" x14ac:dyDescent="0.2">
      <c r="B231" s="49"/>
      <c r="C231" s="49"/>
      <c r="D231" s="49"/>
      <c r="E231" s="49"/>
      <c r="F231" s="94"/>
    </row>
    <row r="232" spans="2:11" x14ac:dyDescent="0.2">
      <c r="B232" s="49"/>
      <c r="C232" s="49"/>
      <c r="D232" s="49"/>
      <c r="E232" s="49"/>
      <c r="F232" s="94"/>
    </row>
    <row r="233" spans="2:11" x14ac:dyDescent="0.2">
      <c r="B233" s="49"/>
      <c r="C233" s="49"/>
      <c r="D233" s="49"/>
      <c r="E233" s="49"/>
      <c r="F233" s="94"/>
    </row>
    <row r="234" spans="2:11" x14ac:dyDescent="0.2">
      <c r="B234" s="49"/>
      <c r="C234" s="49"/>
      <c r="D234" s="49"/>
      <c r="E234" s="49"/>
      <c r="F234" s="94"/>
    </row>
    <row r="235" spans="2:11" x14ac:dyDescent="0.2">
      <c r="B235" s="49"/>
      <c r="C235" s="49"/>
      <c r="D235" s="49"/>
      <c r="E235" s="49"/>
      <c r="F235" s="94"/>
    </row>
    <row r="236" spans="2:11" x14ac:dyDescent="0.2">
      <c r="B236" s="49"/>
      <c r="C236" s="49"/>
      <c r="D236" s="49"/>
      <c r="E236" s="49"/>
      <c r="F236" s="94"/>
    </row>
    <row r="237" spans="2:11" x14ac:dyDescent="0.2">
      <c r="B237" s="49"/>
      <c r="C237" s="49"/>
      <c r="D237" s="49"/>
      <c r="E237" s="49"/>
      <c r="F237" s="94"/>
    </row>
    <row r="238" spans="2:11" x14ac:dyDescent="0.2">
      <c r="B238" s="49"/>
      <c r="C238" s="49"/>
      <c r="D238" s="49"/>
      <c r="E238" s="49"/>
      <c r="F238" s="94"/>
    </row>
    <row r="239" spans="2:11" x14ac:dyDescent="0.2">
      <c r="B239" s="49"/>
      <c r="C239" s="49"/>
      <c r="D239" s="49"/>
      <c r="E239" s="49"/>
      <c r="F239" s="94"/>
    </row>
    <row r="240" spans="2:11" x14ac:dyDescent="0.2">
      <c r="B240" s="49"/>
      <c r="C240" s="49"/>
      <c r="D240" s="49"/>
      <c r="E240" s="49"/>
      <c r="F240" s="94"/>
    </row>
    <row r="241" spans="2:6" x14ac:dyDescent="0.2">
      <c r="B241" s="49"/>
      <c r="C241" s="49"/>
      <c r="D241" s="49"/>
      <c r="E241" s="49"/>
      <c r="F241" s="94"/>
    </row>
    <row r="242" spans="2:6" x14ac:dyDescent="0.2">
      <c r="B242" s="49"/>
      <c r="C242" s="49"/>
      <c r="D242" s="49"/>
      <c r="E242" s="49"/>
      <c r="F242" s="94"/>
    </row>
    <row r="243" spans="2:6" x14ac:dyDescent="0.2">
      <c r="B243" s="49"/>
      <c r="C243" s="49"/>
      <c r="D243" s="49"/>
      <c r="E243" s="49"/>
      <c r="F243" s="94"/>
    </row>
    <row r="244" spans="2:6" x14ac:dyDescent="0.2">
      <c r="B244" s="49"/>
      <c r="C244" s="49"/>
      <c r="D244" s="49"/>
      <c r="E244" s="49"/>
      <c r="F244" s="94"/>
    </row>
    <row r="245" spans="2:6" x14ac:dyDescent="0.2">
      <c r="B245" s="49"/>
      <c r="C245" s="49"/>
      <c r="D245" s="49"/>
      <c r="E245" s="49"/>
      <c r="F245" s="94"/>
    </row>
    <row r="246" spans="2:6" x14ac:dyDescent="0.2">
      <c r="B246" s="49"/>
      <c r="C246" s="49"/>
      <c r="D246" s="49"/>
      <c r="E246" s="49"/>
      <c r="F246" s="94"/>
    </row>
    <row r="247" spans="2:6" x14ac:dyDescent="0.2">
      <c r="B247" s="49"/>
      <c r="C247" s="49"/>
      <c r="D247" s="49"/>
      <c r="E247" s="49"/>
      <c r="F247" s="94"/>
    </row>
    <row r="248" spans="2:6" x14ac:dyDescent="0.2">
      <c r="B248" s="49"/>
      <c r="C248" s="49"/>
      <c r="D248" s="49"/>
      <c r="E248" s="49"/>
      <c r="F248" s="94"/>
    </row>
    <row r="249" spans="2:6" x14ac:dyDescent="0.2">
      <c r="B249" s="49"/>
      <c r="C249" s="49"/>
      <c r="D249" s="49"/>
      <c r="E249" s="49"/>
      <c r="F249" s="94"/>
    </row>
    <row r="250" spans="2:6" x14ac:dyDescent="0.2">
      <c r="B250" s="49"/>
      <c r="C250" s="49"/>
      <c r="D250" s="49"/>
      <c r="E250" s="49"/>
      <c r="F250" s="94"/>
    </row>
    <row r="251" spans="2:6" x14ac:dyDescent="0.2">
      <c r="B251" s="49"/>
      <c r="C251" s="49"/>
      <c r="D251" s="49"/>
      <c r="E251" s="49"/>
      <c r="F251" s="94"/>
    </row>
    <row r="252" spans="2:6" x14ac:dyDescent="0.2">
      <c r="B252" s="49"/>
      <c r="C252" s="49"/>
      <c r="D252" s="49"/>
      <c r="E252" s="49"/>
      <c r="F252" s="94"/>
    </row>
    <row r="253" spans="2:6" x14ac:dyDescent="0.2">
      <c r="B253" s="49"/>
      <c r="C253" s="49"/>
      <c r="D253" s="49"/>
      <c r="E253" s="49"/>
      <c r="F253" s="94"/>
    </row>
    <row r="254" spans="2:6" x14ac:dyDescent="0.2">
      <c r="B254" s="49"/>
      <c r="C254" s="49"/>
      <c r="D254" s="49"/>
      <c r="E254" s="49"/>
      <c r="F254" s="94"/>
    </row>
    <row r="255" spans="2:6" x14ac:dyDescent="0.2">
      <c r="B255" s="49"/>
      <c r="C255" s="49"/>
      <c r="D255" s="49"/>
      <c r="E255" s="49"/>
      <c r="F255" s="94"/>
    </row>
    <row r="256" spans="2:6" x14ac:dyDescent="0.2">
      <c r="B256" s="49"/>
      <c r="C256" s="49"/>
      <c r="D256" s="49"/>
      <c r="E256" s="49"/>
      <c r="F256" s="94"/>
    </row>
    <row r="257" spans="2:11" x14ac:dyDescent="0.2">
      <c r="B257" s="49"/>
      <c r="C257" s="49"/>
      <c r="D257" s="49"/>
      <c r="E257" s="49"/>
      <c r="F257" s="94"/>
    </row>
    <row r="258" spans="2:11" x14ac:dyDescent="0.2">
      <c r="B258" s="49"/>
      <c r="C258" s="49"/>
      <c r="D258" s="49"/>
      <c r="E258" s="49"/>
      <c r="F258" s="94"/>
    </row>
    <row r="259" spans="2:11" x14ac:dyDescent="0.2">
      <c r="B259" s="49"/>
      <c r="C259" s="49"/>
      <c r="D259" s="49"/>
      <c r="E259" s="49"/>
      <c r="F259" s="94"/>
    </row>
    <row r="260" spans="2:11" ht="15" x14ac:dyDescent="0.2">
      <c r="B260" s="49"/>
      <c r="C260" s="49"/>
      <c r="D260" s="49"/>
      <c r="E260" s="49"/>
      <c r="F260" s="94"/>
      <c r="K260" s="41"/>
    </row>
    <row r="261" spans="2:11" ht="15" x14ac:dyDescent="0.2">
      <c r="B261" s="49"/>
      <c r="C261" s="49"/>
      <c r="D261" s="49"/>
      <c r="E261" s="49"/>
      <c r="F261" s="94"/>
      <c r="K261" s="41"/>
    </row>
    <row r="262" spans="2:11" ht="15" x14ac:dyDescent="0.2">
      <c r="B262" s="49"/>
      <c r="C262" s="49"/>
      <c r="D262" s="49"/>
      <c r="E262" s="49"/>
      <c r="F262" s="94"/>
      <c r="K262" s="41"/>
    </row>
    <row r="263" spans="2:11" x14ac:dyDescent="0.2">
      <c r="B263" s="49"/>
      <c r="C263" s="49"/>
      <c r="D263" s="49"/>
      <c r="E263" s="49"/>
      <c r="F263" s="94"/>
    </row>
    <row r="264" spans="2:11" x14ac:dyDescent="0.2">
      <c r="B264" s="49"/>
      <c r="C264" s="49"/>
      <c r="D264" s="49"/>
      <c r="E264" s="49"/>
      <c r="F264" s="94"/>
    </row>
    <row r="265" spans="2:11" x14ac:dyDescent="0.2">
      <c r="B265" s="49"/>
      <c r="C265" s="49"/>
      <c r="D265" s="49"/>
      <c r="E265" s="49"/>
      <c r="F265" s="94"/>
      <c r="K265" s="44"/>
    </row>
    <row r="266" spans="2:11" x14ac:dyDescent="0.2">
      <c r="B266" s="49"/>
      <c r="C266" s="49"/>
      <c r="D266" s="49"/>
      <c r="E266" s="49"/>
      <c r="F266" s="94"/>
    </row>
    <row r="267" spans="2:11" x14ac:dyDescent="0.2">
      <c r="B267" s="49"/>
      <c r="C267" s="49"/>
      <c r="D267" s="49"/>
      <c r="E267" s="49"/>
      <c r="F267" s="94"/>
    </row>
    <row r="274" spans="2:11" s="41" customFormat="1" ht="15" x14ac:dyDescent="0.2">
      <c r="F274" s="93"/>
      <c r="K274"/>
    </row>
    <row r="275" spans="2:11" s="41" customFormat="1" ht="15" x14ac:dyDescent="0.2">
      <c r="F275" s="93"/>
      <c r="K275"/>
    </row>
    <row r="276" spans="2:11" s="41" customFormat="1" ht="15" x14ac:dyDescent="0.2">
      <c r="F276" s="93"/>
      <c r="K276"/>
    </row>
    <row r="279" spans="2:11" s="44" customFormat="1" x14ac:dyDescent="0.2">
      <c r="F279" s="91"/>
      <c r="K279"/>
    </row>
    <row r="282" spans="2:11" x14ac:dyDescent="0.2">
      <c r="B282" s="49"/>
      <c r="C282" s="49"/>
      <c r="D282" s="49"/>
      <c r="E282" s="49"/>
      <c r="F282" s="94"/>
    </row>
    <row r="283" spans="2:11" x14ac:dyDescent="0.2">
      <c r="B283" s="49"/>
      <c r="C283" s="49"/>
      <c r="D283" s="49"/>
      <c r="E283" s="49"/>
      <c r="F283" s="94"/>
    </row>
    <row r="284" spans="2:11" x14ac:dyDescent="0.2">
      <c r="B284" s="49"/>
      <c r="C284" s="49"/>
      <c r="D284" s="49"/>
      <c r="E284" s="49"/>
      <c r="F284" s="94"/>
    </row>
    <row r="285" spans="2:11" x14ac:dyDescent="0.2">
      <c r="B285" s="49"/>
      <c r="C285" s="49"/>
      <c r="D285" s="49"/>
      <c r="E285" s="49"/>
      <c r="F285" s="94"/>
    </row>
    <row r="286" spans="2:11" x14ac:dyDescent="0.2">
      <c r="B286" s="49"/>
      <c r="C286" s="49"/>
      <c r="D286" s="49"/>
      <c r="E286" s="49"/>
      <c r="F286" s="94"/>
    </row>
    <row r="287" spans="2:11" x14ac:dyDescent="0.2">
      <c r="B287" s="49"/>
      <c r="C287" s="49"/>
      <c r="D287" s="49"/>
      <c r="E287" s="49"/>
      <c r="F287" s="94"/>
    </row>
    <row r="288" spans="2:11" x14ac:dyDescent="0.2">
      <c r="B288" s="49"/>
      <c r="C288" s="49"/>
      <c r="D288" s="49"/>
      <c r="E288" s="49"/>
      <c r="F288" s="94"/>
    </row>
    <row r="289" spans="2:6" x14ac:dyDescent="0.2">
      <c r="B289" s="49"/>
      <c r="C289" s="49"/>
      <c r="D289" s="49"/>
      <c r="E289" s="49"/>
      <c r="F289" s="94"/>
    </row>
    <row r="290" spans="2:6" x14ac:dyDescent="0.2">
      <c r="B290" s="49"/>
      <c r="C290" s="49"/>
      <c r="D290" s="49"/>
      <c r="E290" s="49"/>
      <c r="F290" s="94"/>
    </row>
    <row r="291" spans="2:6" x14ac:dyDescent="0.2">
      <c r="B291" s="49"/>
      <c r="C291" s="49"/>
      <c r="D291" s="49"/>
      <c r="E291" s="49"/>
      <c r="F291" s="94"/>
    </row>
    <row r="292" spans="2:6" x14ac:dyDescent="0.2">
      <c r="B292" s="49"/>
      <c r="C292" s="49"/>
      <c r="D292" s="49"/>
      <c r="E292" s="49"/>
      <c r="F292" s="94"/>
    </row>
    <row r="293" spans="2:6" x14ac:dyDescent="0.2">
      <c r="B293" s="49"/>
      <c r="C293" s="49"/>
      <c r="D293" s="49"/>
      <c r="E293" s="49"/>
      <c r="F293" s="94"/>
    </row>
    <row r="294" spans="2:6" x14ac:dyDescent="0.2">
      <c r="B294" s="49"/>
      <c r="C294" s="49"/>
      <c r="D294" s="49"/>
      <c r="E294" s="49"/>
      <c r="F294" s="94"/>
    </row>
    <row r="295" spans="2:6" x14ac:dyDescent="0.2">
      <c r="B295" s="49"/>
      <c r="C295" s="49"/>
      <c r="D295" s="49"/>
      <c r="E295" s="49"/>
      <c r="F295" s="94"/>
    </row>
    <row r="296" spans="2:6" x14ac:dyDescent="0.2">
      <c r="B296" s="49"/>
      <c r="C296" s="49"/>
      <c r="D296" s="49"/>
      <c r="E296" s="49"/>
      <c r="F296" s="94"/>
    </row>
    <row r="297" spans="2:6" x14ac:dyDescent="0.2">
      <c r="B297" s="49"/>
      <c r="C297" s="49"/>
      <c r="D297" s="49"/>
      <c r="E297" s="49"/>
      <c r="F297" s="94"/>
    </row>
    <row r="298" spans="2:6" x14ac:dyDescent="0.2">
      <c r="B298" s="49"/>
      <c r="C298" s="49"/>
      <c r="D298" s="49"/>
      <c r="E298" s="49"/>
      <c r="F298" s="94"/>
    </row>
    <row r="299" spans="2:6" x14ac:dyDescent="0.2">
      <c r="B299" s="49"/>
      <c r="C299" s="49"/>
      <c r="D299" s="49"/>
      <c r="E299" s="49"/>
      <c r="F299" s="94"/>
    </row>
    <row r="300" spans="2:6" x14ac:dyDescent="0.2">
      <c r="B300" s="49"/>
      <c r="C300" s="49"/>
      <c r="D300" s="49"/>
      <c r="E300" s="49"/>
      <c r="F300" s="94"/>
    </row>
    <row r="301" spans="2:6" x14ac:dyDescent="0.2">
      <c r="B301" s="49"/>
      <c r="C301" s="49"/>
      <c r="D301" s="49"/>
      <c r="E301" s="49"/>
      <c r="F301" s="94"/>
    </row>
    <row r="302" spans="2:6" x14ac:dyDescent="0.2">
      <c r="B302" s="49"/>
      <c r="C302" s="49"/>
      <c r="D302" s="49"/>
      <c r="E302" s="49"/>
      <c r="F302" s="94"/>
    </row>
    <row r="303" spans="2:6" x14ac:dyDescent="0.2">
      <c r="B303" s="49"/>
      <c r="C303" s="49"/>
      <c r="D303" s="49"/>
      <c r="E303" s="49"/>
      <c r="F303" s="94"/>
    </row>
    <row r="304" spans="2:6" x14ac:dyDescent="0.2">
      <c r="B304" s="49"/>
      <c r="C304" s="49"/>
      <c r="D304" s="49"/>
      <c r="E304" s="49"/>
      <c r="F304" s="94"/>
    </row>
    <row r="305" spans="2:11" x14ac:dyDescent="0.2">
      <c r="B305" s="49"/>
      <c r="C305" s="49"/>
      <c r="D305" s="49"/>
      <c r="E305" s="49"/>
      <c r="F305" s="94"/>
    </row>
    <row r="306" spans="2:11" x14ac:dyDescent="0.2">
      <c r="B306" s="49"/>
      <c r="C306" s="49"/>
      <c r="D306" s="49"/>
      <c r="E306" s="49"/>
      <c r="F306" s="94"/>
    </row>
    <row r="307" spans="2:11" x14ac:dyDescent="0.2">
      <c r="B307" s="49"/>
      <c r="C307" s="49"/>
      <c r="D307" s="49"/>
      <c r="E307" s="49"/>
      <c r="F307" s="94"/>
    </row>
    <row r="308" spans="2:11" x14ac:dyDescent="0.2">
      <c r="B308" s="49"/>
      <c r="C308" s="49"/>
      <c r="D308" s="49"/>
      <c r="E308" s="49"/>
      <c r="F308" s="94"/>
    </row>
    <row r="309" spans="2:11" x14ac:dyDescent="0.2">
      <c r="B309" s="49"/>
      <c r="C309" s="49"/>
      <c r="D309" s="49"/>
      <c r="E309" s="49"/>
      <c r="F309" s="94"/>
    </row>
    <row r="310" spans="2:11" x14ac:dyDescent="0.2">
      <c r="B310" s="49"/>
      <c r="C310" s="49"/>
      <c r="D310" s="49"/>
      <c r="E310" s="49"/>
      <c r="F310" s="94"/>
    </row>
    <row r="311" spans="2:11" x14ac:dyDescent="0.2">
      <c r="B311" s="49"/>
      <c r="C311" s="49"/>
      <c r="D311" s="49"/>
      <c r="E311" s="49"/>
      <c r="F311" s="94"/>
    </row>
    <row r="312" spans="2:11" ht="15" x14ac:dyDescent="0.2">
      <c r="B312" s="49"/>
      <c r="C312" s="49"/>
      <c r="D312" s="49"/>
      <c r="E312" s="49"/>
      <c r="F312" s="94"/>
      <c r="K312" s="41"/>
    </row>
    <row r="313" spans="2:11" ht="15" x14ac:dyDescent="0.2">
      <c r="B313" s="49"/>
      <c r="C313" s="49"/>
      <c r="D313" s="49"/>
      <c r="E313" s="49"/>
      <c r="F313" s="94"/>
      <c r="K313" s="41"/>
    </row>
    <row r="314" spans="2:11" ht="15" x14ac:dyDescent="0.2">
      <c r="B314" s="49"/>
      <c r="C314" s="49"/>
      <c r="D314" s="49"/>
      <c r="E314" s="49"/>
      <c r="F314" s="94"/>
      <c r="K314" s="41"/>
    </row>
    <row r="315" spans="2:11" x14ac:dyDescent="0.2">
      <c r="B315" s="49"/>
      <c r="C315" s="49"/>
      <c r="D315" s="49"/>
      <c r="E315" s="49"/>
      <c r="F315" s="94"/>
    </row>
    <row r="316" spans="2:11" x14ac:dyDescent="0.2">
      <c r="B316" s="49"/>
      <c r="C316" s="49"/>
      <c r="D316" s="49"/>
      <c r="E316" s="49"/>
      <c r="F316" s="94"/>
    </row>
    <row r="317" spans="2:11" x14ac:dyDescent="0.2">
      <c r="B317" s="49"/>
      <c r="C317" s="49"/>
      <c r="D317" s="49"/>
      <c r="E317" s="49"/>
      <c r="F317" s="94"/>
      <c r="K317" s="44"/>
    </row>
    <row r="318" spans="2:11" x14ac:dyDescent="0.2">
      <c r="B318" s="49"/>
      <c r="C318" s="49"/>
      <c r="D318" s="49"/>
      <c r="E318" s="49"/>
      <c r="F318" s="94"/>
    </row>
    <row r="319" spans="2:11" x14ac:dyDescent="0.2">
      <c r="B319" s="49"/>
      <c r="C319" s="49"/>
      <c r="D319" s="49"/>
      <c r="E319" s="49"/>
      <c r="F319" s="94"/>
    </row>
    <row r="326" spans="2:11" s="41" customFormat="1" ht="15" x14ac:dyDescent="0.2">
      <c r="F326" s="93"/>
      <c r="K326"/>
    </row>
    <row r="327" spans="2:11" s="41" customFormat="1" ht="15" x14ac:dyDescent="0.2">
      <c r="F327" s="93"/>
      <c r="K327"/>
    </row>
    <row r="328" spans="2:11" s="41" customFormat="1" ht="15" x14ac:dyDescent="0.2">
      <c r="F328" s="93"/>
      <c r="K328"/>
    </row>
    <row r="331" spans="2:11" s="44" customFormat="1" x14ac:dyDescent="0.2">
      <c r="F331" s="91"/>
      <c r="K331"/>
    </row>
    <row r="334" spans="2:11" x14ac:dyDescent="0.2">
      <c r="B334" s="49"/>
      <c r="C334" s="49"/>
      <c r="D334" s="49"/>
      <c r="E334" s="49"/>
      <c r="F334" s="94"/>
    </row>
    <row r="335" spans="2:11" x14ac:dyDescent="0.2">
      <c r="B335" s="49"/>
      <c r="C335" s="49"/>
      <c r="D335" s="49"/>
      <c r="E335" s="49"/>
      <c r="F335" s="94"/>
    </row>
    <row r="336" spans="2:11" x14ac:dyDescent="0.2">
      <c r="B336" s="49"/>
      <c r="C336" s="49"/>
      <c r="D336" s="49"/>
      <c r="E336" s="49"/>
      <c r="F336" s="94"/>
    </row>
    <row r="337" spans="2:6" x14ac:dyDescent="0.2">
      <c r="B337" s="49"/>
      <c r="C337" s="49"/>
      <c r="D337" s="49"/>
      <c r="E337" s="49"/>
      <c r="F337" s="94"/>
    </row>
    <row r="338" spans="2:6" x14ac:dyDescent="0.2">
      <c r="B338" s="49"/>
      <c r="C338" s="49"/>
      <c r="D338" s="49"/>
      <c r="E338" s="49"/>
      <c r="F338" s="94"/>
    </row>
    <row r="339" spans="2:6" x14ac:dyDescent="0.2">
      <c r="B339" s="49"/>
      <c r="C339" s="49"/>
      <c r="D339" s="49"/>
      <c r="E339" s="49"/>
      <c r="F339" s="94"/>
    </row>
    <row r="340" spans="2:6" x14ac:dyDescent="0.2">
      <c r="B340" s="49"/>
      <c r="C340" s="49"/>
      <c r="D340" s="49"/>
      <c r="E340" s="49"/>
      <c r="F340" s="94"/>
    </row>
    <row r="341" spans="2:6" x14ac:dyDescent="0.2">
      <c r="B341" s="49"/>
      <c r="C341" s="49"/>
      <c r="D341" s="49"/>
      <c r="E341" s="49"/>
      <c r="F341" s="94"/>
    </row>
    <row r="342" spans="2:6" x14ac:dyDescent="0.2">
      <c r="B342" s="49"/>
      <c r="C342" s="49"/>
      <c r="D342" s="49"/>
      <c r="E342" s="49"/>
      <c r="F342" s="94"/>
    </row>
    <row r="343" spans="2:6" x14ac:dyDescent="0.2">
      <c r="B343" s="49"/>
      <c r="C343" s="49"/>
      <c r="D343" s="49"/>
      <c r="E343" s="49"/>
      <c r="F343" s="94"/>
    </row>
    <row r="344" spans="2:6" x14ac:dyDescent="0.2">
      <c r="B344" s="49"/>
      <c r="C344" s="49"/>
      <c r="D344" s="49"/>
      <c r="E344" s="49"/>
      <c r="F344" s="94"/>
    </row>
    <row r="345" spans="2:6" x14ac:dyDescent="0.2">
      <c r="B345" s="49"/>
      <c r="C345" s="49"/>
      <c r="D345" s="49"/>
      <c r="E345" s="49"/>
      <c r="F345" s="94"/>
    </row>
    <row r="346" spans="2:6" x14ac:dyDescent="0.2">
      <c r="B346" s="49"/>
      <c r="C346" s="49"/>
      <c r="D346" s="49"/>
      <c r="E346" s="49"/>
      <c r="F346" s="94"/>
    </row>
    <row r="347" spans="2:6" x14ac:dyDescent="0.2">
      <c r="B347" s="49"/>
      <c r="C347" s="49"/>
      <c r="D347" s="49"/>
      <c r="E347" s="49"/>
      <c r="F347" s="94"/>
    </row>
    <row r="348" spans="2:6" x14ac:dyDescent="0.2">
      <c r="B348" s="49"/>
      <c r="C348" s="49"/>
      <c r="D348" s="49"/>
      <c r="E348" s="49"/>
      <c r="F348" s="94"/>
    </row>
    <row r="349" spans="2:6" x14ac:dyDescent="0.2">
      <c r="B349" s="49"/>
      <c r="C349" s="49"/>
      <c r="D349" s="49"/>
      <c r="E349" s="49"/>
      <c r="F349" s="94"/>
    </row>
    <row r="350" spans="2:6" x14ac:dyDescent="0.2">
      <c r="B350" s="49"/>
      <c r="C350" s="49"/>
      <c r="D350" s="49"/>
      <c r="E350" s="49"/>
      <c r="F350" s="94"/>
    </row>
    <row r="351" spans="2:6" x14ac:dyDescent="0.2">
      <c r="B351" s="49"/>
      <c r="C351" s="49"/>
      <c r="D351" s="49"/>
      <c r="E351" s="49"/>
      <c r="F351" s="94"/>
    </row>
    <row r="352" spans="2:6" x14ac:dyDescent="0.2">
      <c r="B352" s="49"/>
      <c r="C352" s="49"/>
      <c r="D352" s="49"/>
      <c r="E352" s="49"/>
      <c r="F352" s="94"/>
    </row>
    <row r="353" spans="2:11" x14ac:dyDescent="0.2">
      <c r="B353" s="49"/>
      <c r="C353" s="49"/>
      <c r="D353" s="49"/>
      <c r="E353" s="49"/>
      <c r="F353" s="94"/>
    </row>
    <row r="354" spans="2:11" x14ac:dyDescent="0.2">
      <c r="B354" s="49"/>
      <c r="C354" s="49"/>
      <c r="D354" s="49"/>
      <c r="E354" s="49"/>
      <c r="F354" s="94"/>
    </row>
    <row r="355" spans="2:11" x14ac:dyDescent="0.2">
      <c r="B355" s="49"/>
      <c r="C355" s="49"/>
      <c r="D355" s="49"/>
      <c r="E355" s="49"/>
      <c r="F355" s="94"/>
    </row>
    <row r="356" spans="2:11" x14ac:dyDescent="0.2">
      <c r="B356" s="49"/>
      <c r="C356" s="49"/>
      <c r="D356" s="49"/>
      <c r="E356" s="49"/>
      <c r="F356" s="94"/>
    </row>
    <row r="357" spans="2:11" x14ac:dyDescent="0.2">
      <c r="B357" s="49"/>
      <c r="C357" s="49"/>
      <c r="D357" s="49"/>
      <c r="E357" s="49"/>
      <c r="F357" s="94"/>
    </row>
    <row r="358" spans="2:11" x14ac:dyDescent="0.2">
      <c r="B358" s="49"/>
      <c r="C358" s="49"/>
      <c r="D358" s="49"/>
      <c r="E358" s="49"/>
      <c r="F358" s="94"/>
    </row>
    <row r="359" spans="2:11" x14ac:dyDescent="0.2">
      <c r="B359" s="49"/>
      <c r="C359" s="49"/>
      <c r="D359" s="49"/>
      <c r="E359" s="49"/>
      <c r="F359" s="94"/>
    </row>
    <row r="360" spans="2:11" x14ac:dyDescent="0.2">
      <c r="B360" s="49"/>
      <c r="C360" s="49"/>
      <c r="D360" s="49"/>
      <c r="E360" s="49"/>
      <c r="F360" s="94"/>
    </row>
    <row r="361" spans="2:11" x14ac:dyDescent="0.2">
      <c r="B361" s="49"/>
      <c r="C361" s="49"/>
      <c r="D361" s="49"/>
      <c r="E361" s="49"/>
      <c r="F361" s="94"/>
    </row>
    <row r="362" spans="2:11" x14ac:dyDescent="0.2">
      <c r="B362" s="49"/>
      <c r="C362" s="49"/>
      <c r="D362" s="49"/>
      <c r="E362" s="49"/>
      <c r="F362" s="94"/>
    </row>
    <row r="363" spans="2:11" x14ac:dyDescent="0.2">
      <c r="B363" s="49"/>
      <c r="C363" s="49"/>
      <c r="D363" s="49"/>
      <c r="E363" s="49"/>
      <c r="F363" s="94"/>
    </row>
    <row r="364" spans="2:11" ht="15" x14ac:dyDescent="0.2">
      <c r="B364" s="49"/>
      <c r="C364" s="49"/>
      <c r="D364" s="49"/>
      <c r="E364" s="49"/>
      <c r="F364" s="94"/>
      <c r="K364" s="41"/>
    </row>
    <row r="365" spans="2:11" ht="15" x14ac:dyDescent="0.2">
      <c r="B365" s="49"/>
      <c r="C365" s="49"/>
      <c r="D365" s="49"/>
      <c r="E365" s="49"/>
      <c r="F365" s="94"/>
      <c r="K365" s="41"/>
    </row>
    <row r="366" spans="2:11" ht="15" x14ac:dyDescent="0.2">
      <c r="B366" s="49"/>
      <c r="C366" s="49"/>
      <c r="D366" s="49"/>
      <c r="E366" s="49"/>
      <c r="F366" s="94"/>
      <c r="K366" s="41"/>
    </row>
    <row r="367" spans="2:11" x14ac:dyDescent="0.2">
      <c r="B367" s="49"/>
      <c r="C367" s="49"/>
      <c r="D367" s="49"/>
      <c r="E367" s="49"/>
      <c r="F367" s="94"/>
    </row>
    <row r="368" spans="2:11" x14ac:dyDescent="0.2">
      <c r="B368" s="49"/>
      <c r="C368" s="49"/>
      <c r="D368" s="49"/>
      <c r="E368" s="49"/>
      <c r="F368" s="94"/>
    </row>
    <row r="369" spans="2:11" x14ac:dyDescent="0.2">
      <c r="B369" s="49"/>
      <c r="C369" s="49"/>
      <c r="D369" s="49"/>
      <c r="E369" s="49"/>
      <c r="F369" s="94"/>
      <c r="K369" s="44"/>
    </row>
    <row r="370" spans="2:11" x14ac:dyDescent="0.2">
      <c r="B370" s="49"/>
      <c r="C370" s="49"/>
      <c r="D370" s="49"/>
      <c r="E370" s="49"/>
      <c r="F370" s="94"/>
    </row>
    <row r="371" spans="2:11" x14ac:dyDescent="0.2">
      <c r="B371" s="49"/>
      <c r="C371" s="49"/>
      <c r="D371" s="49"/>
      <c r="E371" s="49"/>
      <c r="F371" s="94"/>
    </row>
    <row r="378" spans="2:11" s="41" customFormat="1" ht="15" x14ac:dyDescent="0.2">
      <c r="F378" s="93"/>
      <c r="K378"/>
    </row>
    <row r="379" spans="2:11" s="41" customFormat="1" ht="15" x14ac:dyDescent="0.2">
      <c r="F379" s="93"/>
      <c r="K379"/>
    </row>
    <row r="380" spans="2:11" s="41" customFormat="1" ht="15" x14ac:dyDescent="0.2">
      <c r="F380" s="93"/>
      <c r="K380"/>
    </row>
    <row r="383" spans="2:11" s="44" customFormat="1" x14ac:dyDescent="0.2">
      <c r="F383" s="91"/>
      <c r="K383"/>
    </row>
    <row r="386" spans="2:6" x14ac:dyDescent="0.2">
      <c r="B386" s="49"/>
      <c r="C386" s="49"/>
      <c r="D386" s="49"/>
      <c r="E386" s="49"/>
      <c r="F386" s="94"/>
    </row>
    <row r="387" spans="2:6" x14ac:dyDescent="0.2">
      <c r="B387" s="49"/>
      <c r="C387" s="49"/>
      <c r="D387" s="49"/>
      <c r="E387" s="49"/>
      <c r="F387" s="94"/>
    </row>
    <row r="388" spans="2:6" x14ac:dyDescent="0.2">
      <c r="B388" s="49"/>
      <c r="C388" s="49"/>
      <c r="D388" s="49"/>
      <c r="E388" s="49"/>
      <c r="F388" s="94"/>
    </row>
    <row r="389" spans="2:6" x14ac:dyDescent="0.2">
      <c r="B389" s="49"/>
      <c r="C389" s="49"/>
      <c r="D389" s="49"/>
      <c r="E389" s="49"/>
      <c r="F389" s="94"/>
    </row>
    <row r="390" spans="2:6" x14ac:dyDescent="0.2">
      <c r="B390" s="49"/>
      <c r="C390" s="49"/>
      <c r="D390" s="49"/>
      <c r="E390" s="49"/>
      <c r="F390" s="94"/>
    </row>
    <row r="391" spans="2:6" x14ac:dyDescent="0.2">
      <c r="B391" s="49"/>
      <c r="C391" s="49"/>
      <c r="D391" s="49"/>
      <c r="E391" s="49"/>
      <c r="F391" s="94"/>
    </row>
    <row r="392" spans="2:6" x14ac:dyDescent="0.2">
      <c r="B392" s="49"/>
      <c r="C392" s="49"/>
      <c r="D392" s="49"/>
      <c r="E392" s="49"/>
      <c r="F392" s="94"/>
    </row>
    <row r="393" spans="2:6" x14ac:dyDescent="0.2">
      <c r="B393" s="49"/>
      <c r="C393" s="49"/>
      <c r="D393" s="49"/>
      <c r="E393" s="49"/>
      <c r="F393" s="94"/>
    </row>
    <row r="394" spans="2:6" x14ac:dyDescent="0.2">
      <c r="B394" s="49"/>
      <c r="C394" s="49"/>
      <c r="D394" s="49"/>
      <c r="E394" s="49"/>
      <c r="F394" s="94"/>
    </row>
    <row r="395" spans="2:6" x14ac:dyDescent="0.2">
      <c r="B395" s="49"/>
      <c r="C395" s="49"/>
      <c r="D395" s="49"/>
      <c r="E395" s="49"/>
      <c r="F395" s="94"/>
    </row>
    <row r="396" spans="2:6" x14ac:dyDescent="0.2">
      <c r="B396" s="49"/>
      <c r="C396" s="49"/>
      <c r="D396" s="49"/>
      <c r="E396" s="49"/>
      <c r="F396" s="94"/>
    </row>
    <row r="397" spans="2:6" x14ac:dyDescent="0.2">
      <c r="B397" s="49"/>
      <c r="C397" s="49"/>
      <c r="D397" s="49"/>
      <c r="E397" s="49"/>
      <c r="F397" s="94"/>
    </row>
    <row r="398" spans="2:6" x14ac:dyDescent="0.2">
      <c r="B398" s="49"/>
      <c r="C398" s="49"/>
      <c r="D398" s="49"/>
      <c r="E398" s="49"/>
      <c r="F398" s="94"/>
    </row>
    <row r="399" spans="2:6" x14ac:dyDescent="0.2">
      <c r="B399" s="49"/>
      <c r="C399" s="49"/>
      <c r="D399" s="49"/>
      <c r="E399" s="49"/>
      <c r="F399" s="94"/>
    </row>
    <row r="400" spans="2:6" x14ac:dyDescent="0.2">
      <c r="B400" s="49"/>
      <c r="C400" s="49"/>
      <c r="D400" s="49"/>
      <c r="E400" s="49"/>
      <c r="F400" s="94"/>
    </row>
    <row r="401" spans="2:11" x14ac:dyDescent="0.2">
      <c r="B401" s="49"/>
      <c r="C401" s="49"/>
      <c r="D401" s="49"/>
      <c r="E401" s="49"/>
      <c r="F401" s="94"/>
    </row>
    <row r="402" spans="2:11" x14ac:dyDescent="0.2">
      <c r="B402" s="49"/>
      <c r="C402" s="49"/>
      <c r="D402" s="49"/>
      <c r="E402" s="49"/>
      <c r="F402" s="94"/>
    </row>
    <row r="403" spans="2:11" x14ac:dyDescent="0.2">
      <c r="B403" s="49"/>
      <c r="C403" s="49"/>
      <c r="D403" s="49"/>
      <c r="E403" s="49"/>
      <c r="F403" s="94"/>
    </row>
    <row r="404" spans="2:11" x14ac:dyDescent="0.2">
      <c r="B404" s="49"/>
      <c r="C404" s="49"/>
      <c r="D404" s="49"/>
      <c r="E404" s="49"/>
      <c r="F404" s="94"/>
    </row>
    <row r="405" spans="2:11" x14ac:dyDescent="0.2">
      <c r="B405" s="49"/>
      <c r="C405" s="49"/>
      <c r="D405" s="49"/>
      <c r="E405" s="49"/>
      <c r="F405" s="94"/>
    </row>
    <row r="406" spans="2:11" x14ac:dyDescent="0.2">
      <c r="B406" s="49"/>
      <c r="C406" s="49"/>
      <c r="D406" s="49"/>
      <c r="E406" s="49"/>
      <c r="F406" s="94"/>
    </row>
    <row r="407" spans="2:11" x14ac:dyDescent="0.2">
      <c r="B407" s="49"/>
      <c r="C407" s="49"/>
      <c r="D407" s="49"/>
      <c r="E407" s="49"/>
      <c r="F407" s="94"/>
    </row>
    <row r="408" spans="2:11" x14ac:dyDescent="0.2">
      <c r="B408" s="49"/>
      <c r="C408" s="49"/>
      <c r="D408" s="49"/>
      <c r="E408" s="49"/>
      <c r="F408" s="94"/>
    </row>
    <row r="409" spans="2:11" x14ac:dyDescent="0.2">
      <c r="B409" s="49"/>
      <c r="C409" s="49"/>
      <c r="D409" s="49"/>
      <c r="E409" s="49"/>
      <c r="F409" s="94"/>
    </row>
    <row r="410" spans="2:11" x14ac:dyDescent="0.2">
      <c r="B410" s="49"/>
      <c r="C410" s="49"/>
      <c r="D410" s="49"/>
      <c r="E410" s="49"/>
      <c r="F410" s="94"/>
    </row>
    <row r="411" spans="2:11" x14ac:dyDescent="0.2">
      <c r="B411" s="49"/>
      <c r="C411" s="49"/>
      <c r="D411" s="49"/>
      <c r="E411" s="49"/>
      <c r="F411" s="94"/>
    </row>
    <row r="412" spans="2:11" x14ac:dyDescent="0.2">
      <c r="B412" s="49"/>
      <c r="C412" s="49"/>
      <c r="D412" s="49"/>
      <c r="E412" s="49"/>
      <c r="F412" s="94"/>
    </row>
    <row r="413" spans="2:11" x14ac:dyDescent="0.2">
      <c r="B413" s="49"/>
      <c r="C413" s="49"/>
      <c r="D413" s="49"/>
      <c r="E413" s="49"/>
      <c r="F413" s="94"/>
    </row>
    <row r="414" spans="2:11" x14ac:dyDescent="0.2">
      <c r="B414" s="49"/>
      <c r="C414" s="49"/>
      <c r="D414" s="49"/>
      <c r="E414" s="49"/>
      <c r="F414" s="94"/>
    </row>
    <row r="415" spans="2:11" x14ac:dyDescent="0.2">
      <c r="B415" s="49"/>
      <c r="C415" s="49"/>
      <c r="D415" s="49"/>
      <c r="E415" s="49"/>
      <c r="F415" s="94"/>
    </row>
    <row r="416" spans="2:11" ht="15" x14ac:dyDescent="0.2">
      <c r="B416" s="49"/>
      <c r="C416" s="49"/>
      <c r="D416" s="49"/>
      <c r="E416" s="49"/>
      <c r="F416" s="94"/>
      <c r="K416" s="41"/>
    </row>
    <row r="417" spans="2:11" ht="15" x14ac:dyDescent="0.2">
      <c r="B417" s="49"/>
      <c r="C417" s="49"/>
      <c r="D417" s="49"/>
      <c r="E417" s="49"/>
      <c r="F417" s="94"/>
      <c r="K417" s="41"/>
    </row>
    <row r="418" spans="2:11" ht="15" x14ac:dyDescent="0.2">
      <c r="B418" s="49"/>
      <c r="C418" s="49"/>
      <c r="D418" s="49"/>
      <c r="E418" s="49"/>
      <c r="F418" s="94"/>
      <c r="K418" s="41"/>
    </row>
    <row r="419" spans="2:11" x14ac:dyDescent="0.2">
      <c r="B419" s="49"/>
      <c r="C419" s="49"/>
      <c r="D419" s="49"/>
      <c r="E419" s="49"/>
      <c r="F419" s="94"/>
    </row>
    <row r="420" spans="2:11" x14ac:dyDescent="0.2">
      <c r="B420" s="49"/>
      <c r="C420" s="49"/>
      <c r="D420" s="49"/>
      <c r="E420" s="49"/>
      <c r="F420" s="94"/>
    </row>
    <row r="421" spans="2:11" x14ac:dyDescent="0.2">
      <c r="B421" s="49"/>
      <c r="C421" s="49"/>
      <c r="D421" s="49"/>
      <c r="E421" s="49"/>
      <c r="F421" s="94"/>
      <c r="K421" s="44"/>
    </row>
    <row r="422" spans="2:11" x14ac:dyDescent="0.2">
      <c r="B422" s="49"/>
      <c r="C422" s="49"/>
      <c r="D422" s="49"/>
      <c r="E422" s="49"/>
      <c r="F422" s="94"/>
    </row>
    <row r="423" spans="2:11" x14ac:dyDescent="0.2">
      <c r="B423" s="49"/>
      <c r="C423" s="49"/>
      <c r="D423" s="49"/>
      <c r="E423" s="49"/>
      <c r="F423" s="94"/>
    </row>
    <row r="424" spans="2:11" x14ac:dyDescent="0.2">
      <c r="B424" s="49"/>
      <c r="C424" s="49"/>
      <c r="D424" s="49"/>
      <c r="E424" s="49"/>
      <c r="F424" s="94"/>
    </row>
    <row r="425" spans="2:11" x14ac:dyDescent="0.2">
      <c r="B425" s="49"/>
      <c r="C425" s="49"/>
      <c r="D425" s="49"/>
      <c r="E425" s="49"/>
      <c r="F425" s="94"/>
    </row>
    <row r="426" spans="2:11" x14ac:dyDescent="0.2">
      <c r="B426" s="49"/>
      <c r="C426" s="49"/>
      <c r="D426" s="49"/>
      <c r="E426" s="49"/>
      <c r="F426" s="94"/>
    </row>
    <row r="427" spans="2:11" x14ac:dyDescent="0.2">
      <c r="B427" s="49"/>
      <c r="C427" s="49"/>
      <c r="D427" s="49"/>
      <c r="E427" s="49"/>
      <c r="F427" s="94"/>
    </row>
    <row r="428" spans="2:11" x14ac:dyDescent="0.2">
      <c r="B428" s="49"/>
      <c r="C428" s="49"/>
      <c r="D428" s="49"/>
      <c r="E428" s="49"/>
      <c r="F428" s="94"/>
    </row>
    <row r="429" spans="2:11" x14ac:dyDescent="0.2">
      <c r="B429" s="49"/>
      <c r="C429" s="49"/>
      <c r="D429" s="49"/>
      <c r="E429" s="49"/>
      <c r="F429" s="94"/>
    </row>
    <row r="430" spans="2:11" s="41" customFormat="1" ht="15" x14ac:dyDescent="0.2">
      <c r="B430" s="49"/>
      <c r="C430" s="49"/>
      <c r="D430" s="49"/>
      <c r="E430" s="49"/>
      <c r="F430" s="94"/>
      <c r="K430"/>
    </row>
    <row r="431" spans="2:11" s="41" customFormat="1" ht="15" x14ac:dyDescent="0.2">
      <c r="B431" s="49"/>
      <c r="C431" s="49"/>
      <c r="D431" s="49"/>
      <c r="E431" s="49"/>
      <c r="F431" s="94"/>
      <c r="K431"/>
    </row>
    <row r="432" spans="2:11" s="41" customFormat="1" ht="15" x14ac:dyDescent="0.2">
      <c r="B432" s="49"/>
      <c r="C432" s="49"/>
      <c r="D432" s="49"/>
      <c r="E432" s="49"/>
      <c r="F432" s="94"/>
      <c r="K432"/>
    </row>
    <row r="433" spans="2:11" x14ac:dyDescent="0.2">
      <c r="B433" s="49"/>
      <c r="C433" s="49"/>
      <c r="D433" s="49"/>
      <c r="E433" s="49"/>
      <c r="F433" s="94"/>
    </row>
    <row r="434" spans="2:11" x14ac:dyDescent="0.2">
      <c r="B434" s="49"/>
      <c r="C434" s="49"/>
      <c r="D434" s="49"/>
      <c r="E434" s="49"/>
      <c r="F434" s="94"/>
    </row>
    <row r="435" spans="2:11" s="44" customFormat="1" x14ac:dyDescent="0.2">
      <c r="F435" s="91"/>
      <c r="K435"/>
    </row>
    <row r="436" spans="2:11" x14ac:dyDescent="0.2">
      <c r="B436" s="49"/>
      <c r="C436" s="49"/>
      <c r="D436" s="49"/>
      <c r="E436" s="49"/>
      <c r="F436" s="94"/>
    </row>
    <row r="437" spans="2:11" x14ac:dyDescent="0.2">
      <c r="B437" s="49"/>
      <c r="C437" s="49"/>
      <c r="D437" s="49"/>
      <c r="E437" s="49"/>
      <c r="F437" s="94"/>
    </row>
    <row r="438" spans="2:11" x14ac:dyDescent="0.2">
      <c r="B438" s="49"/>
      <c r="C438" s="49"/>
      <c r="D438" s="49"/>
      <c r="E438" s="49"/>
      <c r="F438" s="94"/>
    </row>
    <row r="439" spans="2:11" x14ac:dyDescent="0.2">
      <c r="B439" s="49"/>
      <c r="C439" s="49"/>
      <c r="D439" s="49"/>
      <c r="E439" s="49"/>
      <c r="F439" s="94"/>
    </row>
    <row r="440" spans="2:11" x14ac:dyDescent="0.2">
      <c r="B440" s="49"/>
      <c r="C440" s="49"/>
      <c r="D440" s="49"/>
      <c r="E440" s="49"/>
      <c r="F440" s="94"/>
    </row>
    <row r="441" spans="2:11" x14ac:dyDescent="0.2">
      <c r="B441" s="49"/>
      <c r="C441" s="49"/>
      <c r="D441" s="49"/>
      <c r="E441" s="49"/>
      <c r="F441" s="94"/>
    </row>
    <row r="442" spans="2:11" x14ac:dyDescent="0.2">
      <c r="B442" s="49"/>
      <c r="C442" s="49"/>
      <c r="D442" s="49"/>
      <c r="E442" s="49"/>
      <c r="F442" s="94"/>
    </row>
    <row r="443" spans="2:11" x14ac:dyDescent="0.2">
      <c r="B443" s="49"/>
      <c r="C443" s="49"/>
      <c r="D443" s="49"/>
      <c r="E443" s="49"/>
      <c r="F443" s="94"/>
    </row>
    <row r="444" spans="2:11" x14ac:dyDescent="0.2">
      <c r="B444" s="49"/>
      <c r="C444" s="49"/>
      <c r="D444" s="49"/>
      <c r="E444" s="49"/>
      <c r="F444" s="94"/>
    </row>
    <row r="445" spans="2:11" x14ac:dyDescent="0.2">
      <c r="B445" s="49"/>
      <c r="C445" s="49"/>
      <c r="D445" s="49"/>
      <c r="E445" s="49"/>
      <c r="F445" s="94"/>
    </row>
    <row r="446" spans="2:11" x14ac:dyDescent="0.2">
      <c r="B446" s="49"/>
      <c r="C446" s="49"/>
      <c r="D446" s="49"/>
      <c r="E446" s="49"/>
      <c r="F446" s="94"/>
    </row>
    <row r="447" spans="2:11" x14ac:dyDescent="0.2">
      <c r="B447" s="49"/>
      <c r="C447" s="49"/>
      <c r="D447" s="49"/>
      <c r="E447" s="49"/>
      <c r="F447" s="94"/>
    </row>
    <row r="448" spans="2:11" x14ac:dyDescent="0.2">
      <c r="B448" s="49"/>
      <c r="C448" s="49"/>
      <c r="D448" s="49"/>
      <c r="E448" s="49"/>
      <c r="F448" s="94"/>
    </row>
    <row r="449" spans="2:6" x14ac:dyDescent="0.2">
      <c r="B449" s="49"/>
      <c r="C449" s="49"/>
      <c r="D449" s="49"/>
      <c r="E449" s="49"/>
      <c r="F449" s="94"/>
    </row>
    <row r="450" spans="2:6" x14ac:dyDescent="0.2">
      <c r="B450" s="49"/>
      <c r="C450" s="49"/>
      <c r="D450" s="49"/>
      <c r="E450" s="49"/>
      <c r="F450" s="94"/>
    </row>
    <row r="451" spans="2:6" x14ac:dyDescent="0.2">
      <c r="B451" s="49"/>
      <c r="C451" s="49"/>
      <c r="D451" s="49"/>
      <c r="E451" s="49"/>
      <c r="F451" s="94"/>
    </row>
    <row r="452" spans="2:6" x14ac:dyDescent="0.2">
      <c r="B452" s="49"/>
      <c r="C452" s="49"/>
      <c r="D452" s="49"/>
      <c r="E452" s="49"/>
      <c r="F452" s="94"/>
    </row>
    <row r="453" spans="2:6" x14ac:dyDescent="0.2">
      <c r="B453" s="49"/>
      <c r="C453" s="49"/>
      <c r="D453" s="49"/>
      <c r="E453" s="49"/>
      <c r="F453" s="94"/>
    </row>
    <row r="454" spans="2:6" x14ac:dyDescent="0.2">
      <c r="B454" s="49"/>
      <c r="C454" s="49"/>
      <c r="D454" s="49"/>
      <c r="E454" s="49"/>
      <c r="F454" s="94"/>
    </row>
    <row r="455" spans="2:6" x14ac:dyDescent="0.2">
      <c r="B455" s="49"/>
      <c r="C455" s="49"/>
      <c r="D455" s="49"/>
      <c r="E455" s="49"/>
      <c r="F455" s="94"/>
    </row>
    <row r="456" spans="2:6" x14ac:dyDescent="0.2">
      <c r="B456" s="49"/>
      <c r="C456" s="49"/>
      <c r="D456" s="49"/>
      <c r="E456" s="49"/>
      <c r="F456" s="94"/>
    </row>
    <row r="457" spans="2:6" x14ac:dyDescent="0.2">
      <c r="B457" s="49"/>
      <c r="C457" s="49"/>
      <c r="D457" s="49"/>
      <c r="E457" s="49"/>
      <c r="F457" s="94"/>
    </row>
    <row r="458" spans="2:6" x14ac:dyDescent="0.2">
      <c r="B458" s="49"/>
      <c r="C458" s="49"/>
      <c r="D458" s="49"/>
      <c r="E458" s="49"/>
      <c r="F458" s="94"/>
    </row>
    <row r="459" spans="2:6" x14ac:dyDescent="0.2">
      <c r="B459" s="49"/>
      <c r="C459" s="49"/>
      <c r="D459" s="49"/>
      <c r="E459" s="49"/>
      <c r="F459" s="94"/>
    </row>
    <row r="460" spans="2:6" x14ac:dyDescent="0.2">
      <c r="B460" s="49"/>
      <c r="C460" s="49"/>
      <c r="D460" s="49"/>
      <c r="E460" s="49"/>
      <c r="F460" s="94"/>
    </row>
    <row r="461" spans="2:6" x14ac:dyDescent="0.2">
      <c r="B461" s="49"/>
      <c r="C461" s="49"/>
      <c r="D461" s="49"/>
      <c r="E461" s="49"/>
      <c r="F461" s="94"/>
    </row>
    <row r="462" spans="2:6" x14ac:dyDescent="0.2">
      <c r="B462" s="49"/>
      <c r="C462" s="49"/>
      <c r="D462" s="49"/>
      <c r="E462" s="49"/>
      <c r="F462" s="94"/>
    </row>
    <row r="463" spans="2:6" x14ac:dyDescent="0.2">
      <c r="B463" s="49"/>
      <c r="C463" s="49"/>
      <c r="D463" s="49"/>
      <c r="E463" s="49"/>
      <c r="F463" s="94"/>
    </row>
    <row r="464" spans="2:6" x14ac:dyDescent="0.2">
      <c r="B464" s="49"/>
      <c r="C464" s="49"/>
      <c r="D464" s="49"/>
      <c r="E464" s="49"/>
      <c r="F464" s="94"/>
    </row>
    <row r="465" spans="2:11" x14ac:dyDescent="0.2">
      <c r="B465" s="49"/>
      <c r="C465" s="49"/>
      <c r="D465" s="49"/>
      <c r="E465" s="49"/>
      <c r="F465" s="94"/>
    </row>
    <row r="466" spans="2:11" x14ac:dyDescent="0.2">
      <c r="B466" s="49"/>
      <c r="C466" s="49"/>
      <c r="D466" s="49"/>
      <c r="E466" s="49"/>
      <c r="F466" s="94"/>
    </row>
    <row r="467" spans="2:11" x14ac:dyDescent="0.2">
      <c r="B467" s="49"/>
      <c r="C467" s="49"/>
      <c r="D467" s="49"/>
      <c r="E467" s="49"/>
      <c r="F467" s="94"/>
    </row>
    <row r="468" spans="2:11" ht="15" x14ac:dyDescent="0.2">
      <c r="B468" s="49"/>
      <c r="C468" s="49"/>
      <c r="D468" s="49"/>
      <c r="E468" s="49"/>
      <c r="F468" s="94"/>
      <c r="K468" s="41"/>
    </row>
    <row r="469" spans="2:11" ht="15" x14ac:dyDescent="0.2">
      <c r="B469" s="49"/>
      <c r="C469" s="49"/>
      <c r="D469" s="49"/>
      <c r="E469" s="49"/>
      <c r="F469" s="94"/>
      <c r="K469" s="41"/>
    </row>
    <row r="470" spans="2:11" ht="15" x14ac:dyDescent="0.2">
      <c r="B470" s="49"/>
      <c r="C470" s="49"/>
      <c r="D470" s="49"/>
      <c r="E470" s="49"/>
      <c r="F470" s="94"/>
      <c r="K470" s="41"/>
    </row>
    <row r="471" spans="2:11" x14ac:dyDescent="0.2">
      <c r="B471" s="49"/>
      <c r="C471" s="49"/>
      <c r="D471" s="49"/>
      <c r="E471" s="49"/>
      <c r="F471" s="94"/>
    </row>
    <row r="472" spans="2:11" x14ac:dyDescent="0.2">
      <c r="B472" s="49"/>
      <c r="C472" s="49"/>
      <c r="D472" s="49"/>
      <c r="E472" s="49"/>
      <c r="F472" s="94"/>
    </row>
    <row r="473" spans="2:11" x14ac:dyDescent="0.2">
      <c r="B473" s="49"/>
      <c r="C473" s="49"/>
      <c r="D473" s="49"/>
      <c r="E473" s="49"/>
      <c r="F473" s="94"/>
      <c r="K473" s="44"/>
    </row>
    <row r="474" spans="2:11" x14ac:dyDescent="0.2">
      <c r="B474" s="49"/>
      <c r="C474" s="49"/>
      <c r="D474" s="49"/>
      <c r="E474" s="49"/>
      <c r="F474" s="94"/>
    </row>
    <row r="475" spans="2:11" x14ac:dyDescent="0.2">
      <c r="B475" s="49"/>
      <c r="C475" s="49"/>
      <c r="D475" s="49"/>
      <c r="E475" s="49"/>
      <c r="F475" s="94"/>
    </row>
    <row r="482" spans="2:11" s="41" customFormat="1" ht="15" x14ac:dyDescent="0.2">
      <c r="F482" s="93"/>
      <c r="K482"/>
    </row>
    <row r="483" spans="2:11" s="41" customFormat="1" ht="15" x14ac:dyDescent="0.2">
      <c r="F483" s="93"/>
      <c r="K483"/>
    </row>
    <row r="484" spans="2:11" s="41" customFormat="1" ht="15" x14ac:dyDescent="0.2">
      <c r="F484" s="93"/>
      <c r="K484"/>
    </row>
    <row r="487" spans="2:11" s="44" customFormat="1" x14ac:dyDescent="0.2">
      <c r="F487" s="91"/>
      <c r="K487"/>
    </row>
    <row r="490" spans="2:11" x14ac:dyDescent="0.2">
      <c r="B490" s="49"/>
      <c r="C490" s="49"/>
      <c r="D490" s="49"/>
      <c r="E490" s="49"/>
      <c r="F490" s="94"/>
    </row>
    <row r="491" spans="2:11" x14ac:dyDescent="0.2">
      <c r="B491" s="49"/>
      <c r="C491" s="49"/>
      <c r="D491" s="49"/>
      <c r="E491" s="49"/>
      <c r="F491" s="94"/>
    </row>
    <row r="492" spans="2:11" x14ac:dyDescent="0.2">
      <c r="B492" s="49"/>
      <c r="C492" s="49"/>
      <c r="D492" s="49"/>
      <c r="E492" s="49"/>
      <c r="F492" s="94"/>
    </row>
    <row r="493" spans="2:11" x14ac:dyDescent="0.2">
      <c r="B493" s="49"/>
      <c r="C493" s="49"/>
      <c r="D493" s="49"/>
      <c r="E493" s="49"/>
      <c r="F493" s="94"/>
    </row>
    <row r="494" spans="2:11" x14ac:dyDescent="0.2">
      <c r="B494" s="49"/>
      <c r="C494" s="49"/>
      <c r="D494" s="49"/>
      <c r="E494" s="49"/>
      <c r="F494" s="94"/>
    </row>
    <row r="495" spans="2:11" x14ac:dyDescent="0.2">
      <c r="B495" s="49"/>
      <c r="C495" s="49"/>
      <c r="D495" s="49"/>
      <c r="E495" s="49"/>
      <c r="F495" s="94"/>
    </row>
    <row r="496" spans="2:11" x14ac:dyDescent="0.2">
      <c r="B496" s="49"/>
      <c r="C496" s="49"/>
      <c r="D496" s="49"/>
      <c r="E496" s="49"/>
      <c r="F496" s="94"/>
    </row>
    <row r="497" spans="2:6" x14ac:dyDescent="0.2">
      <c r="B497" s="49"/>
      <c r="C497" s="49"/>
      <c r="D497" s="49"/>
      <c r="E497" s="49"/>
      <c r="F497" s="94"/>
    </row>
    <row r="498" spans="2:6" x14ac:dyDescent="0.2">
      <c r="B498" s="49"/>
      <c r="C498" s="49"/>
      <c r="D498" s="49"/>
      <c r="E498" s="49"/>
      <c r="F498" s="94"/>
    </row>
    <row r="499" spans="2:6" x14ac:dyDescent="0.2">
      <c r="B499" s="49"/>
      <c r="C499" s="49"/>
      <c r="D499" s="49"/>
      <c r="E499" s="49"/>
      <c r="F499" s="94"/>
    </row>
    <row r="500" spans="2:6" x14ac:dyDescent="0.2">
      <c r="B500" s="49"/>
      <c r="C500" s="49"/>
      <c r="D500" s="49"/>
      <c r="E500" s="49"/>
      <c r="F500" s="94"/>
    </row>
    <row r="501" spans="2:6" x14ac:dyDescent="0.2">
      <c r="B501" s="49"/>
      <c r="C501" s="49"/>
      <c r="D501" s="49"/>
      <c r="E501" s="49"/>
      <c r="F501" s="94"/>
    </row>
    <row r="502" spans="2:6" x14ac:dyDescent="0.2">
      <c r="B502" s="49"/>
      <c r="C502" s="49"/>
      <c r="D502" s="49"/>
      <c r="E502" s="49"/>
      <c r="F502" s="94"/>
    </row>
    <row r="503" spans="2:6" x14ac:dyDescent="0.2">
      <c r="B503" s="49"/>
      <c r="C503" s="49"/>
      <c r="D503" s="49"/>
      <c r="E503" s="49"/>
      <c r="F503" s="94"/>
    </row>
    <row r="504" spans="2:6" x14ac:dyDescent="0.2">
      <c r="B504" s="49"/>
      <c r="C504" s="49"/>
      <c r="D504" s="49"/>
      <c r="E504" s="49"/>
      <c r="F504" s="94"/>
    </row>
    <row r="505" spans="2:6" x14ac:dyDescent="0.2">
      <c r="B505" s="49"/>
      <c r="C505" s="49"/>
      <c r="D505" s="49"/>
      <c r="E505" s="49"/>
      <c r="F505" s="94"/>
    </row>
    <row r="506" spans="2:6" x14ac:dyDescent="0.2">
      <c r="B506" s="49"/>
      <c r="C506" s="49"/>
      <c r="D506" s="49"/>
      <c r="E506" s="49"/>
      <c r="F506" s="94"/>
    </row>
    <row r="507" spans="2:6" x14ac:dyDescent="0.2">
      <c r="B507" s="49"/>
      <c r="C507" s="49"/>
      <c r="D507" s="49"/>
      <c r="E507" s="49"/>
      <c r="F507" s="94"/>
    </row>
    <row r="508" spans="2:6" x14ac:dyDescent="0.2">
      <c r="B508" s="49"/>
      <c r="C508" s="49"/>
      <c r="D508" s="49"/>
      <c r="E508" s="49"/>
      <c r="F508" s="94"/>
    </row>
    <row r="509" spans="2:6" x14ac:dyDescent="0.2">
      <c r="B509" s="49"/>
      <c r="C509" s="49"/>
      <c r="D509" s="49"/>
      <c r="E509" s="49"/>
      <c r="F509" s="94"/>
    </row>
    <row r="510" spans="2:6" x14ac:dyDescent="0.2">
      <c r="B510" s="49"/>
      <c r="C510" s="49"/>
      <c r="D510" s="49"/>
      <c r="E510" s="49"/>
      <c r="F510" s="94"/>
    </row>
    <row r="511" spans="2:6" x14ac:dyDescent="0.2">
      <c r="B511" s="49"/>
      <c r="C511" s="49"/>
      <c r="D511" s="49"/>
      <c r="E511" s="49"/>
      <c r="F511" s="94"/>
    </row>
    <row r="512" spans="2:6" x14ac:dyDescent="0.2">
      <c r="B512" s="49"/>
      <c r="C512" s="49"/>
      <c r="D512" s="49"/>
      <c r="E512" s="49"/>
      <c r="F512" s="94"/>
    </row>
    <row r="513" spans="2:11" x14ac:dyDescent="0.2">
      <c r="B513" s="49"/>
      <c r="C513" s="49"/>
      <c r="D513" s="49"/>
      <c r="E513" s="49"/>
      <c r="F513" s="94"/>
    </row>
    <row r="514" spans="2:11" x14ac:dyDescent="0.2">
      <c r="B514" s="49"/>
      <c r="C514" s="49"/>
      <c r="D514" s="49"/>
      <c r="E514" s="49"/>
      <c r="F514" s="94"/>
    </row>
    <row r="515" spans="2:11" x14ac:dyDescent="0.2">
      <c r="B515" s="49"/>
      <c r="C515" s="49"/>
      <c r="D515" s="49"/>
      <c r="E515" s="49"/>
      <c r="F515" s="94"/>
    </row>
    <row r="516" spans="2:11" x14ac:dyDescent="0.2">
      <c r="B516" s="49"/>
      <c r="C516" s="49"/>
      <c r="D516" s="49"/>
      <c r="E516" s="49"/>
      <c r="F516" s="94"/>
    </row>
    <row r="517" spans="2:11" x14ac:dyDescent="0.2">
      <c r="B517" s="49"/>
      <c r="C517" s="49"/>
      <c r="D517" s="49"/>
      <c r="E517" s="49"/>
      <c r="F517" s="94"/>
    </row>
    <row r="518" spans="2:11" x14ac:dyDescent="0.2">
      <c r="B518" s="49"/>
      <c r="C518" s="49"/>
      <c r="D518" s="49"/>
      <c r="E518" s="49"/>
      <c r="F518" s="94"/>
    </row>
    <row r="519" spans="2:11" x14ac:dyDescent="0.2">
      <c r="B519" s="49"/>
      <c r="C519" s="49"/>
      <c r="D519" s="49"/>
      <c r="E519" s="49"/>
      <c r="F519" s="94"/>
    </row>
    <row r="520" spans="2:11" ht="15" x14ac:dyDescent="0.2">
      <c r="B520" s="49"/>
      <c r="C520" s="49"/>
      <c r="D520" s="49"/>
      <c r="E520" s="49"/>
      <c r="F520" s="94"/>
      <c r="K520" s="41"/>
    </row>
    <row r="521" spans="2:11" ht="15" x14ac:dyDescent="0.2">
      <c r="B521" s="49"/>
      <c r="C521" s="49"/>
      <c r="D521" s="49"/>
      <c r="E521" s="49"/>
      <c r="F521" s="94"/>
      <c r="K521" s="41"/>
    </row>
    <row r="522" spans="2:11" ht="15" x14ac:dyDescent="0.2">
      <c r="B522" s="49"/>
      <c r="C522" s="49"/>
      <c r="D522" s="49"/>
      <c r="E522" s="49"/>
      <c r="F522" s="94"/>
      <c r="K522" s="41"/>
    </row>
    <row r="523" spans="2:11" x14ac:dyDescent="0.2">
      <c r="B523" s="49"/>
      <c r="C523" s="49"/>
      <c r="D523" s="49"/>
      <c r="E523" s="49"/>
      <c r="F523" s="94"/>
    </row>
    <row r="524" spans="2:11" x14ac:dyDescent="0.2">
      <c r="B524" s="49"/>
      <c r="C524" s="49"/>
      <c r="D524" s="49"/>
      <c r="E524" s="49"/>
      <c r="F524" s="94"/>
    </row>
    <row r="525" spans="2:11" x14ac:dyDescent="0.2">
      <c r="B525" s="49"/>
      <c r="C525" s="49"/>
      <c r="D525" s="49"/>
      <c r="E525" s="49"/>
      <c r="F525" s="94"/>
      <c r="K525" s="44"/>
    </row>
    <row r="526" spans="2:11" x14ac:dyDescent="0.2">
      <c r="B526" s="49"/>
      <c r="C526" s="49"/>
      <c r="D526" s="49"/>
      <c r="E526" s="49"/>
      <c r="F526" s="94"/>
    </row>
    <row r="527" spans="2:11" x14ac:dyDescent="0.2">
      <c r="B527" s="49"/>
      <c r="C527" s="49"/>
      <c r="D527" s="49"/>
      <c r="E527" s="49"/>
      <c r="F527" s="94"/>
    </row>
    <row r="528" spans="2:11" x14ac:dyDescent="0.2">
      <c r="B528" s="49"/>
      <c r="C528" s="49"/>
      <c r="D528" s="49"/>
      <c r="E528" s="49"/>
      <c r="F528" s="94"/>
    </row>
    <row r="529" spans="2:11" x14ac:dyDescent="0.2">
      <c r="B529" s="49"/>
      <c r="C529" s="49"/>
      <c r="D529" s="49"/>
      <c r="E529" s="49"/>
      <c r="F529" s="94"/>
    </row>
    <row r="530" spans="2:11" x14ac:dyDescent="0.2">
      <c r="B530" s="49"/>
      <c r="C530" s="49"/>
      <c r="D530" s="49"/>
      <c r="E530" s="49"/>
      <c r="F530" s="94"/>
    </row>
    <row r="531" spans="2:11" x14ac:dyDescent="0.2">
      <c r="B531" s="49"/>
      <c r="C531" s="49"/>
      <c r="D531" s="49"/>
      <c r="E531" s="49"/>
      <c r="F531" s="94"/>
    </row>
    <row r="532" spans="2:11" x14ac:dyDescent="0.2">
      <c r="B532" s="49"/>
      <c r="C532" s="49"/>
      <c r="D532" s="49"/>
      <c r="E532" s="49"/>
      <c r="F532" s="94"/>
    </row>
    <row r="533" spans="2:11" x14ac:dyDescent="0.2">
      <c r="B533" s="49"/>
      <c r="C533" s="49"/>
      <c r="D533" s="49"/>
      <c r="E533" s="49"/>
      <c r="F533" s="94"/>
    </row>
    <row r="534" spans="2:11" s="41" customFormat="1" ht="15" x14ac:dyDescent="0.2">
      <c r="B534" s="49"/>
      <c r="C534" s="49"/>
      <c r="D534" s="49"/>
      <c r="E534" s="49"/>
      <c r="F534" s="94"/>
      <c r="K534"/>
    </row>
    <row r="535" spans="2:11" s="41" customFormat="1" ht="15" x14ac:dyDescent="0.2">
      <c r="B535" s="49"/>
      <c r="C535" s="49"/>
      <c r="D535" s="49"/>
      <c r="E535" s="49"/>
      <c r="F535" s="94"/>
      <c r="K535"/>
    </row>
    <row r="536" spans="2:11" s="41" customFormat="1" ht="15" x14ac:dyDescent="0.2">
      <c r="B536" s="49"/>
      <c r="C536" s="49"/>
      <c r="D536" s="49"/>
      <c r="E536" s="49"/>
      <c r="F536" s="94"/>
      <c r="K536"/>
    </row>
    <row r="537" spans="2:11" x14ac:dyDescent="0.2">
      <c r="B537" s="49"/>
      <c r="C537" s="49"/>
      <c r="D537" s="49"/>
      <c r="E537" s="49"/>
      <c r="F537" s="94"/>
    </row>
    <row r="538" spans="2:11" x14ac:dyDescent="0.2">
      <c r="B538" s="49"/>
      <c r="C538" s="49"/>
      <c r="D538" s="49"/>
      <c r="E538" s="49"/>
      <c r="F538" s="94"/>
    </row>
    <row r="539" spans="2:11" s="44" customFormat="1" x14ac:dyDescent="0.2">
      <c r="F539" s="91"/>
      <c r="K539"/>
    </row>
    <row r="540" spans="2:11" x14ac:dyDescent="0.2">
      <c r="B540" s="49"/>
      <c r="C540" s="49"/>
      <c r="D540" s="49"/>
      <c r="E540" s="49"/>
      <c r="F540" s="94"/>
    </row>
    <row r="541" spans="2:11" x14ac:dyDescent="0.2">
      <c r="B541" s="49"/>
      <c r="C541" s="49"/>
      <c r="D541" s="49"/>
      <c r="E541" s="49"/>
      <c r="F541" s="94"/>
    </row>
    <row r="542" spans="2:11" x14ac:dyDescent="0.2">
      <c r="B542" s="49"/>
      <c r="C542" s="49"/>
      <c r="D542" s="49"/>
      <c r="E542" s="49"/>
      <c r="F542" s="94"/>
    </row>
    <row r="543" spans="2:11" x14ac:dyDescent="0.2">
      <c r="B543" s="49"/>
      <c r="C543" s="49"/>
      <c r="D543" s="49"/>
      <c r="E543" s="49"/>
      <c r="F543" s="94"/>
    </row>
    <row r="544" spans="2:11" x14ac:dyDescent="0.2">
      <c r="B544" s="49"/>
      <c r="C544" s="49"/>
      <c r="D544" s="49"/>
      <c r="E544" s="49"/>
      <c r="F544" s="94"/>
    </row>
    <row r="545" spans="2:6" x14ac:dyDescent="0.2">
      <c r="B545" s="49"/>
      <c r="C545" s="49"/>
      <c r="D545" s="49"/>
      <c r="E545" s="49"/>
      <c r="F545" s="94"/>
    </row>
    <row r="546" spans="2:6" x14ac:dyDescent="0.2">
      <c r="B546" s="49"/>
      <c r="C546" s="49"/>
      <c r="D546" s="49"/>
      <c r="E546" s="49"/>
      <c r="F546" s="94"/>
    </row>
    <row r="547" spans="2:6" x14ac:dyDescent="0.2">
      <c r="B547" s="49"/>
      <c r="C547" s="49"/>
      <c r="D547" s="49"/>
      <c r="E547" s="49"/>
      <c r="F547" s="94"/>
    </row>
    <row r="548" spans="2:6" x14ac:dyDescent="0.2">
      <c r="B548" s="49"/>
      <c r="C548" s="49"/>
      <c r="D548" s="49"/>
      <c r="E548" s="49"/>
      <c r="F548" s="94"/>
    </row>
    <row r="549" spans="2:6" x14ac:dyDescent="0.2">
      <c r="B549" s="49"/>
      <c r="C549" s="49"/>
      <c r="D549" s="49"/>
      <c r="E549" s="49"/>
      <c r="F549" s="94"/>
    </row>
    <row r="550" spans="2:6" x14ac:dyDescent="0.2">
      <c r="B550" s="49"/>
      <c r="C550" s="49"/>
      <c r="D550" s="49"/>
      <c r="E550" s="49"/>
      <c r="F550" s="94"/>
    </row>
    <row r="551" spans="2:6" x14ac:dyDescent="0.2">
      <c r="B551" s="49"/>
      <c r="C551" s="49"/>
      <c r="D551" s="49"/>
      <c r="E551" s="49"/>
      <c r="F551" s="94"/>
    </row>
    <row r="552" spans="2:6" x14ac:dyDescent="0.2">
      <c r="B552" s="49"/>
      <c r="C552" s="49"/>
      <c r="D552" s="49"/>
      <c r="E552" s="49"/>
      <c r="F552" s="94"/>
    </row>
    <row r="553" spans="2:6" x14ac:dyDescent="0.2">
      <c r="B553" s="49"/>
      <c r="C553" s="49"/>
      <c r="D553" s="49"/>
      <c r="E553" s="49"/>
      <c r="F553" s="94"/>
    </row>
    <row r="554" spans="2:6" x14ac:dyDescent="0.2">
      <c r="B554" s="49"/>
      <c r="C554" s="49"/>
      <c r="D554" s="49"/>
      <c r="E554" s="49"/>
      <c r="F554" s="94"/>
    </row>
    <row r="555" spans="2:6" x14ac:dyDescent="0.2">
      <c r="B555" s="49"/>
      <c r="C555" s="49"/>
      <c r="D555" s="49"/>
      <c r="E555" s="49"/>
      <c r="F555" s="94"/>
    </row>
    <row r="556" spans="2:6" x14ac:dyDescent="0.2">
      <c r="B556" s="49"/>
      <c r="C556" s="49"/>
      <c r="D556" s="49"/>
      <c r="E556" s="49"/>
      <c r="F556" s="94"/>
    </row>
    <row r="557" spans="2:6" x14ac:dyDescent="0.2">
      <c r="B557" s="49"/>
      <c r="C557" s="49"/>
      <c r="D557" s="49"/>
      <c r="E557" s="49"/>
      <c r="F557" s="94"/>
    </row>
    <row r="558" spans="2:6" x14ac:dyDescent="0.2">
      <c r="B558" s="49"/>
      <c r="C558" s="49"/>
      <c r="D558" s="49"/>
      <c r="E558" s="49"/>
      <c r="F558" s="94"/>
    </row>
    <row r="559" spans="2:6" x14ac:dyDescent="0.2">
      <c r="B559" s="49"/>
      <c r="C559" s="49"/>
      <c r="D559" s="49"/>
      <c r="E559" s="49"/>
      <c r="F559" s="94"/>
    </row>
    <row r="560" spans="2:6" x14ac:dyDescent="0.2">
      <c r="B560" s="49"/>
      <c r="C560" s="49"/>
      <c r="D560" s="49"/>
      <c r="E560" s="49"/>
      <c r="F560" s="94"/>
    </row>
    <row r="561" spans="2:11" x14ac:dyDescent="0.2">
      <c r="B561" s="49"/>
      <c r="C561" s="49"/>
      <c r="D561" s="49"/>
      <c r="E561" s="49"/>
      <c r="F561" s="94"/>
    </row>
    <row r="562" spans="2:11" x14ac:dyDescent="0.2">
      <c r="B562" s="49"/>
      <c r="C562" s="49"/>
      <c r="D562" s="49"/>
      <c r="E562" s="49"/>
      <c r="F562" s="94"/>
    </row>
    <row r="563" spans="2:11" x14ac:dyDescent="0.2">
      <c r="B563" s="49"/>
      <c r="C563" s="49"/>
      <c r="D563" s="49"/>
      <c r="E563" s="49"/>
      <c r="F563" s="94"/>
    </row>
    <row r="564" spans="2:11" x14ac:dyDescent="0.2">
      <c r="B564" s="49"/>
      <c r="C564" s="49"/>
      <c r="D564" s="49"/>
      <c r="E564" s="49"/>
      <c r="F564" s="94"/>
    </row>
    <row r="565" spans="2:11" x14ac:dyDescent="0.2">
      <c r="B565" s="49"/>
      <c r="C565" s="49"/>
      <c r="D565" s="49"/>
      <c r="E565" s="49"/>
      <c r="F565" s="94"/>
    </row>
    <row r="566" spans="2:11" x14ac:dyDescent="0.2">
      <c r="B566" s="49"/>
      <c r="C566" s="49"/>
      <c r="D566" s="49"/>
      <c r="E566" s="49"/>
      <c r="F566" s="94"/>
    </row>
    <row r="567" spans="2:11" x14ac:dyDescent="0.2">
      <c r="B567" s="49"/>
      <c r="C567" s="49"/>
      <c r="D567" s="49"/>
      <c r="E567" s="49"/>
      <c r="F567" s="94"/>
    </row>
    <row r="568" spans="2:11" x14ac:dyDescent="0.2">
      <c r="B568" s="49"/>
      <c r="C568" s="49"/>
      <c r="D568" s="49"/>
      <c r="E568" s="49"/>
      <c r="F568" s="94"/>
    </row>
    <row r="569" spans="2:11" x14ac:dyDescent="0.2">
      <c r="B569" s="49"/>
      <c r="C569" s="49"/>
      <c r="D569" s="49"/>
      <c r="E569" s="49"/>
      <c r="F569" s="94"/>
    </row>
    <row r="570" spans="2:11" x14ac:dyDescent="0.2">
      <c r="B570" s="49"/>
      <c r="C570" s="49"/>
      <c r="D570" s="49"/>
      <c r="E570" s="49"/>
      <c r="F570" s="94"/>
    </row>
    <row r="571" spans="2:11" x14ac:dyDescent="0.2">
      <c r="B571" s="49"/>
      <c r="C571" s="49"/>
      <c r="D571" s="49"/>
      <c r="E571" s="49"/>
      <c r="F571" s="94"/>
    </row>
    <row r="572" spans="2:11" ht="15" x14ac:dyDescent="0.2">
      <c r="B572" s="49"/>
      <c r="C572" s="49"/>
      <c r="D572" s="49"/>
      <c r="E572" s="49"/>
      <c r="F572" s="94"/>
      <c r="K572" s="41"/>
    </row>
    <row r="573" spans="2:11" ht="15" x14ac:dyDescent="0.2">
      <c r="B573" s="49"/>
      <c r="C573" s="49"/>
      <c r="D573" s="49"/>
      <c r="E573" s="49"/>
      <c r="F573" s="94"/>
      <c r="K573" s="41"/>
    </row>
    <row r="574" spans="2:11" ht="15" x14ac:dyDescent="0.2">
      <c r="B574" s="49"/>
      <c r="C574" s="49"/>
      <c r="D574" s="49"/>
      <c r="E574" s="49"/>
      <c r="F574" s="94"/>
      <c r="K574" s="41"/>
    </row>
    <row r="575" spans="2:11" x14ac:dyDescent="0.2">
      <c r="B575" s="49"/>
      <c r="C575" s="49"/>
      <c r="D575" s="49"/>
      <c r="E575" s="49"/>
      <c r="F575" s="94"/>
    </row>
    <row r="576" spans="2:11" x14ac:dyDescent="0.2">
      <c r="B576" s="49"/>
      <c r="C576" s="49"/>
      <c r="D576" s="49"/>
      <c r="E576" s="49"/>
      <c r="F576" s="94"/>
    </row>
    <row r="577" spans="2:11" x14ac:dyDescent="0.2">
      <c r="B577" s="49"/>
      <c r="C577" s="49"/>
      <c r="D577" s="49"/>
      <c r="E577" s="49"/>
      <c r="F577" s="94"/>
      <c r="K577" s="44"/>
    </row>
    <row r="578" spans="2:11" x14ac:dyDescent="0.2">
      <c r="B578" s="49"/>
      <c r="C578" s="49"/>
      <c r="D578" s="49"/>
      <c r="E578" s="49"/>
      <c r="F578" s="94"/>
    </row>
    <row r="579" spans="2:11" x14ac:dyDescent="0.2">
      <c r="B579" s="49"/>
      <c r="C579" s="49"/>
      <c r="D579" s="49"/>
      <c r="E579" s="49"/>
      <c r="F579" s="94"/>
    </row>
    <row r="586" spans="2:11" s="41" customFormat="1" ht="15" x14ac:dyDescent="0.2">
      <c r="F586" s="93"/>
      <c r="K586"/>
    </row>
    <row r="587" spans="2:11" s="41" customFormat="1" ht="15" x14ac:dyDescent="0.2">
      <c r="F587" s="93"/>
      <c r="K587"/>
    </row>
    <row r="588" spans="2:11" s="41" customFormat="1" ht="15" x14ac:dyDescent="0.2">
      <c r="F588" s="93"/>
      <c r="K588"/>
    </row>
    <row r="591" spans="2:11" s="44" customFormat="1" x14ac:dyDescent="0.2">
      <c r="F591" s="91"/>
      <c r="K591"/>
    </row>
    <row r="594" spans="2:6" x14ac:dyDescent="0.2">
      <c r="B594" s="49"/>
      <c r="C594" s="49"/>
      <c r="D594" s="49"/>
      <c r="E594" s="49"/>
      <c r="F594" s="94"/>
    </row>
    <row r="595" spans="2:6" x14ac:dyDescent="0.2">
      <c r="B595" s="49"/>
      <c r="C595" s="49"/>
      <c r="D595" s="49"/>
      <c r="E595" s="49"/>
      <c r="F595" s="94"/>
    </row>
    <row r="596" spans="2:6" x14ac:dyDescent="0.2">
      <c r="B596" s="49"/>
      <c r="C596" s="49"/>
      <c r="D596" s="49"/>
      <c r="E596" s="49"/>
      <c r="F596" s="94"/>
    </row>
    <row r="597" spans="2:6" x14ac:dyDescent="0.2">
      <c r="B597" s="49"/>
      <c r="C597" s="49"/>
      <c r="D597" s="49"/>
      <c r="E597" s="49"/>
      <c r="F597" s="94"/>
    </row>
    <row r="598" spans="2:6" x14ac:dyDescent="0.2">
      <c r="B598" s="49"/>
      <c r="C598" s="49"/>
      <c r="D598" s="49"/>
      <c r="E598" s="49"/>
      <c r="F598" s="94"/>
    </row>
    <row r="599" spans="2:6" x14ac:dyDescent="0.2">
      <c r="B599" s="49"/>
      <c r="C599" s="49"/>
      <c r="D599" s="49"/>
      <c r="E599" s="49"/>
      <c r="F599" s="94"/>
    </row>
    <row r="600" spans="2:6" x14ac:dyDescent="0.2">
      <c r="B600" s="49"/>
      <c r="C600" s="49"/>
      <c r="D600" s="49"/>
      <c r="E600" s="49"/>
      <c r="F600" s="94"/>
    </row>
    <row r="601" spans="2:6" x14ac:dyDescent="0.2">
      <c r="B601" s="49"/>
      <c r="C601" s="49"/>
      <c r="D601" s="49"/>
      <c r="E601" s="49"/>
      <c r="F601" s="94"/>
    </row>
    <row r="602" spans="2:6" x14ac:dyDescent="0.2">
      <c r="B602" s="49"/>
      <c r="C602" s="49"/>
      <c r="D602" s="49"/>
      <c r="E602" s="49"/>
      <c r="F602" s="94"/>
    </row>
    <row r="603" spans="2:6" x14ac:dyDescent="0.2">
      <c r="B603" s="49"/>
      <c r="C603" s="49"/>
      <c r="D603" s="49"/>
      <c r="E603" s="49"/>
      <c r="F603" s="94"/>
    </row>
    <row r="604" spans="2:6" x14ac:dyDescent="0.2">
      <c r="B604" s="49"/>
      <c r="C604" s="49"/>
      <c r="D604" s="49"/>
      <c r="E604" s="49"/>
      <c r="F604" s="94"/>
    </row>
    <row r="605" spans="2:6" x14ac:dyDescent="0.2">
      <c r="B605" s="49"/>
      <c r="C605" s="49"/>
      <c r="D605" s="49"/>
      <c r="E605" s="49"/>
      <c r="F605" s="94"/>
    </row>
    <row r="606" spans="2:6" x14ac:dyDescent="0.2">
      <c r="B606" s="49"/>
      <c r="C606" s="49"/>
      <c r="D606" s="49"/>
      <c r="E606" s="49"/>
      <c r="F606" s="94"/>
    </row>
    <row r="607" spans="2:6" x14ac:dyDescent="0.2">
      <c r="B607" s="49"/>
      <c r="C607" s="49"/>
      <c r="D607" s="49"/>
      <c r="E607" s="49"/>
      <c r="F607" s="94"/>
    </row>
    <row r="608" spans="2:6" x14ac:dyDescent="0.2">
      <c r="B608" s="49"/>
      <c r="C608" s="49"/>
      <c r="D608" s="49"/>
      <c r="E608" s="49"/>
      <c r="F608" s="94"/>
    </row>
    <row r="609" spans="2:11" x14ac:dyDescent="0.2">
      <c r="B609" s="49"/>
      <c r="C609" s="49"/>
      <c r="D609" s="49"/>
      <c r="E609" s="49"/>
      <c r="F609" s="94"/>
    </row>
    <row r="610" spans="2:11" x14ac:dyDescent="0.2">
      <c r="B610" s="49"/>
      <c r="C610" s="49"/>
      <c r="D610" s="49"/>
      <c r="E610" s="49"/>
      <c r="F610" s="94"/>
    </row>
    <row r="611" spans="2:11" x14ac:dyDescent="0.2">
      <c r="B611" s="49"/>
      <c r="C611" s="49"/>
      <c r="D611" s="49"/>
      <c r="E611" s="49"/>
      <c r="F611" s="94"/>
    </row>
    <row r="612" spans="2:11" x14ac:dyDescent="0.2">
      <c r="B612" s="49"/>
      <c r="C612" s="49"/>
      <c r="D612" s="49"/>
      <c r="E612" s="49"/>
      <c r="F612" s="94"/>
    </row>
    <row r="613" spans="2:11" x14ac:dyDescent="0.2">
      <c r="B613" s="49"/>
      <c r="C613" s="49"/>
      <c r="D613" s="49"/>
      <c r="E613" s="49"/>
      <c r="F613" s="94"/>
    </row>
    <row r="614" spans="2:11" x14ac:dyDescent="0.2">
      <c r="B614" s="49"/>
      <c r="C614" s="49"/>
      <c r="D614" s="49"/>
      <c r="E614" s="49"/>
      <c r="F614" s="94"/>
    </row>
    <row r="615" spans="2:11" x14ac:dyDescent="0.2">
      <c r="B615" s="49"/>
      <c r="C615" s="49"/>
      <c r="D615" s="49"/>
      <c r="E615" s="49"/>
      <c r="F615" s="94"/>
    </row>
    <row r="616" spans="2:11" x14ac:dyDescent="0.2">
      <c r="B616" s="49"/>
      <c r="C616" s="49"/>
      <c r="D616" s="49"/>
      <c r="E616" s="49"/>
      <c r="F616" s="94"/>
    </row>
    <row r="617" spans="2:11" x14ac:dyDescent="0.2">
      <c r="B617" s="49"/>
      <c r="C617" s="49"/>
      <c r="D617" s="49"/>
      <c r="E617" s="49"/>
      <c r="F617" s="94"/>
    </row>
    <row r="618" spans="2:11" x14ac:dyDescent="0.2">
      <c r="B618" s="49"/>
      <c r="C618" s="49"/>
      <c r="D618" s="49"/>
      <c r="E618" s="49"/>
      <c r="F618" s="94"/>
    </row>
    <row r="619" spans="2:11" x14ac:dyDescent="0.2">
      <c r="B619" s="49"/>
      <c r="C619" s="49"/>
      <c r="D619" s="49"/>
      <c r="E619" s="49"/>
      <c r="F619" s="94"/>
    </row>
    <row r="620" spans="2:11" x14ac:dyDescent="0.2">
      <c r="B620" s="49"/>
      <c r="C620" s="49"/>
      <c r="D620" s="49"/>
      <c r="E620" s="49"/>
      <c r="F620" s="94"/>
    </row>
    <row r="621" spans="2:11" x14ac:dyDescent="0.2">
      <c r="B621" s="49"/>
      <c r="C621" s="49"/>
      <c r="D621" s="49"/>
      <c r="E621" s="49"/>
      <c r="F621" s="94"/>
    </row>
    <row r="622" spans="2:11" x14ac:dyDescent="0.2">
      <c r="B622" s="49"/>
      <c r="C622" s="49"/>
      <c r="D622" s="49"/>
      <c r="E622" s="49"/>
      <c r="F622" s="94"/>
    </row>
    <row r="623" spans="2:11" x14ac:dyDescent="0.2">
      <c r="B623" s="49"/>
      <c r="C623" s="49"/>
      <c r="D623" s="49"/>
      <c r="E623" s="49"/>
      <c r="F623" s="94"/>
    </row>
    <row r="624" spans="2:11" ht="15" x14ac:dyDescent="0.2">
      <c r="B624" s="49"/>
      <c r="C624" s="49"/>
      <c r="D624" s="49"/>
      <c r="E624" s="49"/>
      <c r="F624" s="94"/>
      <c r="K624" s="41"/>
    </row>
    <row r="625" spans="2:11" ht="15" x14ac:dyDescent="0.2">
      <c r="B625" s="49"/>
      <c r="C625" s="49"/>
      <c r="D625" s="49"/>
      <c r="E625" s="49"/>
      <c r="F625" s="94"/>
      <c r="K625" s="41"/>
    </row>
    <row r="626" spans="2:11" ht="15" x14ac:dyDescent="0.2">
      <c r="B626" s="49"/>
      <c r="C626" s="49"/>
      <c r="D626" s="49"/>
      <c r="E626" s="49"/>
      <c r="F626" s="94"/>
      <c r="K626" s="41"/>
    </row>
    <row r="627" spans="2:11" x14ac:dyDescent="0.2">
      <c r="B627" s="49"/>
      <c r="C627" s="49"/>
      <c r="D627" s="49"/>
      <c r="E627" s="49"/>
      <c r="F627" s="94"/>
    </row>
    <row r="628" spans="2:11" x14ac:dyDescent="0.2">
      <c r="B628" s="49"/>
      <c r="C628" s="49"/>
      <c r="D628" s="49"/>
      <c r="E628" s="49"/>
      <c r="F628" s="94"/>
    </row>
    <row r="629" spans="2:11" x14ac:dyDescent="0.2">
      <c r="B629" s="49"/>
      <c r="C629" s="49"/>
      <c r="D629" s="49"/>
      <c r="E629" s="49"/>
      <c r="F629" s="94"/>
      <c r="K629" s="44"/>
    </row>
    <row r="630" spans="2:11" x14ac:dyDescent="0.2">
      <c r="B630" s="49"/>
      <c r="C630" s="49"/>
      <c r="D630" s="49"/>
      <c r="E630" s="49"/>
      <c r="F630" s="94"/>
    </row>
    <row r="631" spans="2:11" x14ac:dyDescent="0.2">
      <c r="B631" s="49"/>
      <c r="C631" s="49"/>
      <c r="D631" s="49"/>
      <c r="E631" s="49"/>
      <c r="F631" s="94"/>
    </row>
    <row r="638" spans="2:11" s="41" customFormat="1" ht="15" x14ac:dyDescent="0.2">
      <c r="F638" s="93"/>
      <c r="K638"/>
    </row>
    <row r="639" spans="2:11" s="41" customFormat="1" ht="15" x14ac:dyDescent="0.2">
      <c r="F639" s="93"/>
      <c r="K639"/>
    </row>
    <row r="640" spans="2:11" s="41" customFormat="1" ht="15" x14ac:dyDescent="0.2">
      <c r="F640" s="93"/>
      <c r="K640"/>
    </row>
    <row r="643" spans="2:11" s="44" customFormat="1" x14ac:dyDescent="0.2">
      <c r="F643" s="91"/>
      <c r="K643"/>
    </row>
    <row r="646" spans="2:11" x14ac:dyDescent="0.2">
      <c r="B646" s="49"/>
      <c r="C646" s="49"/>
      <c r="D646" s="49"/>
      <c r="E646" s="49"/>
      <c r="F646" s="94"/>
    </row>
    <row r="647" spans="2:11" x14ac:dyDescent="0.2">
      <c r="B647" s="49"/>
      <c r="C647" s="49"/>
      <c r="D647" s="49"/>
      <c r="E647" s="49"/>
      <c r="F647" s="94"/>
    </row>
    <row r="648" spans="2:11" x14ac:dyDescent="0.2">
      <c r="B648" s="49"/>
      <c r="C648" s="49"/>
      <c r="D648" s="49"/>
      <c r="E648" s="49"/>
      <c r="F648" s="94"/>
    </row>
    <row r="649" spans="2:11" x14ac:dyDescent="0.2">
      <c r="B649" s="49"/>
      <c r="C649" s="49"/>
      <c r="D649" s="49"/>
      <c r="E649" s="49"/>
      <c r="F649" s="94"/>
    </row>
    <row r="650" spans="2:11" x14ac:dyDescent="0.2">
      <c r="B650" s="49"/>
      <c r="C650" s="49"/>
      <c r="D650" s="49"/>
      <c r="E650" s="49"/>
      <c r="F650" s="94"/>
    </row>
    <row r="651" spans="2:11" x14ac:dyDescent="0.2">
      <c r="B651" s="49"/>
      <c r="C651" s="49"/>
      <c r="D651" s="49"/>
      <c r="E651" s="49"/>
      <c r="F651" s="94"/>
    </row>
    <row r="652" spans="2:11" x14ac:dyDescent="0.2">
      <c r="B652" s="49"/>
      <c r="C652" s="49"/>
      <c r="D652" s="49"/>
      <c r="E652" s="49"/>
      <c r="F652" s="94"/>
    </row>
    <row r="653" spans="2:11" x14ac:dyDescent="0.2">
      <c r="B653" s="49"/>
      <c r="C653" s="49"/>
      <c r="D653" s="49"/>
      <c r="E653" s="49"/>
      <c r="F653" s="94"/>
    </row>
    <row r="654" spans="2:11" x14ac:dyDescent="0.2">
      <c r="B654" s="49"/>
      <c r="C654" s="49"/>
      <c r="D654" s="49"/>
      <c r="E654" s="49"/>
      <c r="F654" s="94"/>
    </row>
    <row r="655" spans="2:11" x14ac:dyDescent="0.2">
      <c r="B655" s="49"/>
      <c r="C655" s="49"/>
      <c r="D655" s="49"/>
      <c r="E655" s="49"/>
      <c r="F655" s="94"/>
    </row>
    <row r="656" spans="2:11" x14ac:dyDescent="0.2">
      <c r="B656" s="49"/>
      <c r="C656" s="49"/>
      <c r="D656" s="49"/>
      <c r="E656" s="49"/>
      <c r="F656" s="94"/>
    </row>
    <row r="657" spans="2:6" x14ac:dyDescent="0.2">
      <c r="B657" s="49"/>
      <c r="C657" s="49"/>
      <c r="D657" s="49"/>
      <c r="E657" s="49"/>
      <c r="F657" s="94"/>
    </row>
    <row r="658" spans="2:6" x14ac:dyDescent="0.2">
      <c r="B658" s="49"/>
      <c r="C658" s="49"/>
      <c r="D658" s="49"/>
      <c r="E658" s="49"/>
      <c r="F658" s="94"/>
    </row>
    <row r="659" spans="2:6" x14ac:dyDescent="0.2">
      <c r="B659" s="49"/>
      <c r="C659" s="49"/>
      <c r="D659" s="49"/>
      <c r="E659" s="49"/>
      <c r="F659" s="94"/>
    </row>
    <row r="660" spans="2:6" x14ac:dyDescent="0.2">
      <c r="B660" s="49"/>
      <c r="C660" s="49"/>
      <c r="D660" s="49"/>
      <c r="E660" s="49"/>
      <c r="F660" s="94"/>
    </row>
    <row r="661" spans="2:6" x14ac:dyDescent="0.2">
      <c r="B661" s="49"/>
      <c r="C661" s="49"/>
      <c r="D661" s="49"/>
      <c r="E661" s="49"/>
      <c r="F661" s="94"/>
    </row>
    <row r="662" spans="2:6" x14ac:dyDescent="0.2">
      <c r="B662" s="49"/>
      <c r="C662" s="49"/>
      <c r="D662" s="49"/>
      <c r="E662" s="49"/>
      <c r="F662" s="94"/>
    </row>
    <row r="663" spans="2:6" x14ac:dyDescent="0.2">
      <c r="B663" s="49"/>
      <c r="C663" s="49"/>
      <c r="D663" s="49"/>
      <c r="E663" s="49"/>
      <c r="F663" s="94"/>
    </row>
    <row r="664" spans="2:6" x14ac:dyDescent="0.2">
      <c r="B664" s="49"/>
      <c r="C664" s="49"/>
      <c r="D664" s="49"/>
      <c r="E664" s="49"/>
      <c r="F664" s="94"/>
    </row>
    <row r="665" spans="2:6" x14ac:dyDescent="0.2">
      <c r="B665" s="49"/>
      <c r="C665" s="49"/>
      <c r="D665" s="49"/>
      <c r="E665" s="49"/>
      <c r="F665" s="94"/>
    </row>
    <row r="666" spans="2:6" x14ac:dyDescent="0.2">
      <c r="B666" s="49"/>
      <c r="C666" s="49"/>
      <c r="D666" s="49"/>
      <c r="E666" s="49"/>
      <c r="F666" s="94"/>
    </row>
    <row r="667" spans="2:6" x14ac:dyDescent="0.2">
      <c r="B667" s="49"/>
      <c r="C667" s="49"/>
      <c r="D667" s="49"/>
      <c r="E667" s="49"/>
      <c r="F667" s="94"/>
    </row>
    <row r="668" spans="2:6" x14ac:dyDescent="0.2">
      <c r="B668" s="49"/>
      <c r="C668" s="49"/>
      <c r="D668" s="49"/>
      <c r="E668" s="49"/>
      <c r="F668" s="94"/>
    </row>
    <row r="669" spans="2:6" x14ac:dyDescent="0.2">
      <c r="B669" s="49"/>
      <c r="C669" s="49"/>
      <c r="D669" s="49"/>
      <c r="E669" s="49"/>
      <c r="F669" s="94"/>
    </row>
    <row r="670" spans="2:6" x14ac:dyDescent="0.2">
      <c r="B670" s="49"/>
      <c r="C670" s="49"/>
      <c r="D670" s="49"/>
      <c r="E670" s="49"/>
      <c r="F670" s="94"/>
    </row>
    <row r="671" spans="2:6" x14ac:dyDescent="0.2">
      <c r="B671" s="49"/>
      <c r="C671" s="49"/>
      <c r="D671" s="49"/>
      <c r="E671" s="49"/>
      <c r="F671" s="94"/>
    </row>
    <row r="672" spans="2:6" x14ac:dyDescent="0.2">
      <c r="B672" s="49"/>
      <c r="C672" s="49"/>
      <c r="D672" s="49"/>
      <c r="E672" s="49"/>
      <c r="F672" s="94"/>
    </row>
    <row r="673" spans="2:11" x14ac:dyDescent="0.2">
      <c r="B673" s="49"/>
      <c r="C673" s="49"/>
      <c r="D673" s="49"/>
      <c r="E673" s="49"/>
      <c r="F673" s="94"/>
    </row>
    <row r="674" spans="2:11" x14ac:dyDescent="0.2">
      <c r="B674" s="49"/>
      <c r="C674" s="49"/>
      <c r="D674" s="49"/>
      <c r="E674" s="49"/>
      <c r="F674" s="94"/>
    </row>
    <row r="675" spans="2:11" x14ac:dyDescent="0.2">
      <c r="B675" s="49"/>
      <c r="C675" s="49"/>
      <c r="D675" s="49"/>
      <c r="E675" s="49"/>
      <c r="F675" s="94"/>
    </row>
    <row r="676" spans="2:11" ht="15" x14ac:dyDescent="0.2">
      <c r="B676" s="49"/>
      <c r="C676" s="49"/>
      <c r="D676" s="49"/>
      <c r="E676" s="49"/>
      <c r="F676" s="94"/>
      <c r="K676" s="41"/>
    </row>
    <row r="677" spans="2:11" ht="15" x14ac:dyDescent="0.2">
      <c r="B677" s="49"/>
      <c r="C677" s="49"/>
      <c r="D677" s="49"/>
      <c r="E677" s="49"/>
      <c r="F677" s="94"/>
      <c r="K677" s="41"/>
    </row>
    <row r="678" spans="2:11" ht="15" x14ac:dyDescent="0.2">
      <c r="B678" s="49"/>
      <c r="C678" s="49"/>
      <c r="D678" s="49"/>
      <c r="E678" s="49"/>
      <c r="F678" s="94"/>
      <c r="K678" s="41"/>
    </row>
    <row r="679" spans="2:11" x14ac:dyDescent="0.2">
      <c r="B679" s="49"/>
      <c r="C679" s="49"/>
      <c r="D679" s="49"/>
      <c r="E679" s="49"/>
      <c r="F679" s="94"/>
    </row>
    <row r="680" spans="2:11" x14ac:dyDescent="0.2">
      <c r="B680" s="49"/>
      <c r="C680" s="49"/>
      <c r="D680" s="49"/>
      <c r="E680" s="49"/>
      <c r="F680" s="94"/>
    </row>
    <row r="681" spans="2:11" x14ac:dyDescent="0.2">
      <c r="B681" s="49"/>
      <c r="C681" s="49"/>
      <c r="D681" s="49"/>
      <c r="E681" s="49"/>
      <c r="F681" s="94"/>
      <c r="K681" s="44"/>
    </row>
    <row r="682" spans="2:11" x14ac:dyDescent="0.2">
      <c r="B682" s="49"/>
      <c r="C682" s="49"/>
      <c r="D682" s="49"/>
      <c r="E682" s="49"/>
      <c r="F682" s="94"/>
    </row>
    <row r="683" spans="2:11" x14ac:dyDescent="0.2">
      <c r="B683" s="49"/>
      <c r="C683" s="49"/>
      <c r="D683" s="49"/>
      <c r="E683" s="49"/>
      <c r="F683" s="94"/>
    </row>
    <row r="690" spans="2:11" s="41" customFormat="1" ht="15" x14ac:dyDescent="0.2">
      <c r="F690" s="93"/>
      <c r="K690"/>
    </row>
    <row r="691" spans="2:11" s="41" customFormat="1" ht="15" x14ac:dyDescent="0.2">
      <c r="F691" s="93"/>
      <c r="K691"/>
    </row>
    <row r="692" spans="2:11" s="41" customFormat="1" ht="15" x14ac:dyDescent="0.2">
      <c r="F692" s="93"/>
      <c r="K692"/>
    </row>
    <row r="695" spans="2:11" s="44" customFormat="1" x14ac:dyDescent="0.2">
      <c r="F695" s="91"/>
      <c r="K695"/>
    </row>
    <row r="698" spans="2:11" x14ac:dyDescent="0.2">
      <c r="B698" s="49"/>
      <c r="C698" s="49"/>
      <c r="D698" s="49"/>
      <c r="E698" s="49"/>
      <c r="F698" s="94"/>
    </row>
    <row r="699" spans="2:11" x14ac:dyDescent="0.2">
      <c r="B699" s="49"/>
      <c r="C699" s="49"/>
      <c r="D699" s="49"/>
      <c r="E699" s="49"/>
      <c r="F699" s="94"/>
    </row>
    <row r="700" spans="2:11" x14ac:dyDescent="0.2">
      <c r="B700" s="49"/>
      <c r="C700" s="49"/>
      <c r="D700" s="49"/>
      <c r="E700" s="49"/>
      <c r="F700" s="94"/>
    </row>
    <row r="701" spans="2:11" x14ac:dyDescent="0.2">
      <c r="B701" s="49"/>
      <c r="C701" s="49"/>
      <c r="D701" s="49"/>
      <c r="E701" s="49"/>
      <c r="F701" s="94"/>
    </row>
    <row r="702" spans="2:11" x14ac:dyDescent="0.2">
      <c r="B702" s="49"/>
      <c r="C702" s="49"/>
      <c r="D702" s="49"/>
      <c r="E702" s="49"/>
      <c r="F702" s="94"/>
    </row>
    <row r="703" spans="2:11" x14ac:dyDescent="0.2">
      <c r="B703" s="49"/>
      <c r="C703" s="49"/>
      <c r="D703" s="49"/>
      <c r="E703" s="49"/>
      <c r="F703" s="94"/>
    </row>
    <row r="704" spans="2:11" x14ac:dyDescent="0.2">
      <c r="B704" s="49"/>
      <c r="C704" s="49"/>
      <c r="D704" s="49"/>
      <c r="E704" s="49"/>
      <c r="F704" s="94"/>
    </row>
    <row r="705" spans="2:6" x14ac:dyDescent="0.2">
      <c r="B705" s="49"/>
      <c r="C705" s="49"/>
      <c r="D705" s="49"/>
      <c r="E705" s="49"/>
      <c r="F705" s="94"/>
    </row>
    <row r="706" spans="2:6" x14ac:dyDescent="0.2">
      <c r="B706" s="49"/>
      <c r="C706" s="49"/>
      <c r="D706" s="49"/>
      <c r="E706" s="49"/>
      <c r="F706" s="94"/>
    </row>
    <row r="707" spans="2:6" x14ac:dyDescent="0.2">
      <c r="B707" s="49"/>
      <c r="C707" s="49"/>
      <c r="D707" s="49"/>
      <c r="E707" s="49"/>
      <c r="F707" s="94"/>
    </row>
    <row r="708" spans="2:6" x14ac:dyDescent="0.2">
      <c r="B708" s="49"/>
      <c r="C708" s="49"/>
      <c r="D708" s="49"/>
      <c r="E708" s="49"/>
      <c r="F708" s="94"/>
    </row>
    <row r="709" spans="2:6" x14ac:dyDescent="0.2">
      <c r="B709" s="49"/>
      <c r="C709" s="49"/>
      <c r="D709" s="49"/>
      <c r="E709" s="49"/>
      <c r="F709" s="94"/>
    </row>
    <row r="710" spans="2:6" x14ac:dyDescent="0.2">
      <c r="B710" s="49"/>
      <c r="C710" s="49"/>
      <c r="D710" s="49"/>
      <c r="E710" s="49"/>
      <c r="F710" s="94"/>
    </row>
    <row r="711" spans="2:6" x14ac:dyDescent="0.2">
      <c r="B711" s="49"/>
      <c r="C711" s="49"/>
      <c r="D711" s="49"/>
      <c r="E711" s="49"/>
      <c r="F711" s="94"/>
    </row>
    <row r="712" spans="2:6" x14ac:dyDescent="0.2">
      <c r="B712" s="49"/>
      <c r="C712" s="49"/>
      <c r="D712" s="49"/>
      <c r="E712" s="49"/>
      <c r="F712" s="94"/>
    </row>
    <row r="713" spans="2:6" x14ac:dyDescent="0.2">
      <c r="B713" s="49"/>
      <c r="C713" s="49"/>
      <c r="D713" s="49"/>
      <c r="E713" s="49"/>
      <c r="F713" s="94"/>
    </row>
    <row r="714" spans="2:6" x14ac:dyDescent="0.2">
      <c r="B714" s="49"/>
      <c r="C714" s="49"/>
      <c r="D714" s="49"/>
      <c r="E714" s="49"/>
      <c r="F714" s="94"/>
    </row>
    <row r="715" spans="2:6" x14ac:dyDescent="0.2">
      <c r="B715" s="49"/>
      <c r="C715" s="49"/>
      <c r="D715" s="49"/>
      <c r="E715" s="49"/>
      <c r="F715" s="94"/>
    </row>
    <row r="716" spans="2:6" x14ac:dyDescent="0.2">
      <c r="B716" s="49"/>
      <c r="C716" s="49"/>
      <c r="D716" s="49"/>
      <c r="E716" s="49"/>
      <c r="F716" s="94"/>
    </row>
    <row r="717" spans="2:6" x14ac:dyDescent="0.2">
      <c r="B717" s="49"/>
      <c r="C717" s="49"/>
      <c r="D717" s="49"/>
      <c r="E717" s="49"/>
      <c r="F717" s="94"/>
    </row>
    <row r="718" spans="2:6" x14ac:dyDescent="0.2">
      <c r="B718" s="49"/>
      <c r="C718" s="49"/>
      <c r="D718" s="49"/>
      <c r="E718" s="49"/>
      <c r="F718" s="94"/>
    </row>
    <row r="719" spans="2:6" x14ac:dyDescent="0.2">
      <c r="B719" s="49"/>
      <c r="C719" s="49"/>
      <c r="D719" s="49"/>
      <c r="E719" s="49"/>
      <c r="F719" s="94"/>
    </row>
    <row r="720" spans="2:6" x14ac:dyDescent="0.2">
      <c r="B720" s="49"/>
      <c r="C720" s="49"/>
      <c r="D720" s="49"/>
      <c r="E720" s="49"/>
      <c r="F720" s="94"/>
    </row>
    <row r="721" spans="2:11" x14ac:dyDescent="0.2">
      <c r="B721" s="49"/>
      <c r="C721" s="49"/>
      <c r="D721" s="49"/>
      <c r="E721" s="49"/>
      <c r="F721" s="94"/>
    </row>
    <row r="722" spans="2:11" x14ac:dyDescent="0.2">
      <c r="B722" s="49"/>
      <c r="C722" s="49"/>
      <c r="D722" s="49"/>
      <c r="E722" s="49"/>
      <c r="F722" s="94"/>
    </row>
    <row r="723" spans="2:11" x14ac:dyDescent="0.2">
      <c r="B723" s="49"/>
      <c r="C723" s="49"/>
      <c r="D723" s="49"/>
      <c r="E723" s="49"/>
      <c r="F723" s="94"/>
    </row>
    <row r="724" spans="2:11" x14ac:dyDescent="0.2">
      <c r="B724" s="49"/>
      <c r="C724" s="49"/>
      <c r="D724" s="49"/>
      <c r="E724" s="49"/>
      <c r="F724" s="94"/>
    </row>
    <row r="725" spans="2:11" x14ac:dyDescent="0.2">
      <c r="B725" s="49"/>
      <c r="C725" s="49"/>
      <c r="D725" s="49"/>
      <c r="E725" s="49"/>
      <c r="F725" s="94"/>
    </row>
    <row r="726" spans="2:11" x14ac:dyDescent="0.2">
      <c r="B726" s="49"/>
      <c r="C726" s="49"/>
      <c r="D726" s="49"/>
      <c r="E726" s="49"/>
      <c r="F726" s="94"/>
    </row>
    <row r="727" spans="2:11" x14ac:dyDescent="0.2">
      <c r="B727" s="49"/>
      <c r="C727" s="49"/>
      <c r="D727" s="49"/>
      <c r="E727" s="49"/>
      <c r="F727" s="94"/>
    </row>
    <row r="728" spans="2:11" ht="15" x14ac:dyDescent="0.2">
      <c r="B728" s="49"/>
      <c r="C728" s="49"/>
      <c r="D728" s="49"/>
      <c r="E728" s="49"/>
      <c r="F728" s="94"/>
      <c r="K728" s="41"/>
    </row>
    <row r="729" spans="2:11" ht="15" x14ac:dyDescent="0.2">
      <c r="B729" s="49"/>
      <c r="C729" s="49"/>
      <c r="D729" s="49"/>
      <c r="E729" s="49"/>
      <c r="F729" s="94"/>
      <c r="K729" s="41"/>
    </row>
    <row r="730" spans="2:11" ht="15" x14ac:dyDescent="0.2">
      <c r="B730" s="49"/>
      <c r="C730" s="49"/>
      <c r="D730" s="49"/>
      <c r="E730" s="49"/>
      <c r="F730" s="94"/>
      <c r="K730" s="41"/>
    </row>
    <row r="731" spans="2:11" x14ac:dyDescent="0.2">
      <c r="B731" s="49"/>
      <c r="C731" s="49"/>
      <c r="D731" s="49"/>
      <c r="E731" s="49"/>
      <c r="F731" s="94"/>
    </row>
    <row r="732" spans="2:11" x14ac:dyDescent="0.2">
      <c r="B732" s="49"/>
      <c r="C732" s="49"/>
      <c r="D732" s="49"/>
      <c r="E732" s="49"/>
      <c r="F732" s="94"/>
    </row>
    <row r="733" spans="2:11" x14ac:dyDescent="0.2">
      <c r="B733" s="49"/>
      <c r="C733" s="49"/>
      <c r="D733" s="49"/>
      <c r="E733" s="49"/>
      <c r="F733" s="94"/>
      <c r="K733" s="44"/>
    </row>
    <row r="734" spans="2:11" x14ac:dyDescent="0.2">
      <c r="B734" s="49"/>
      <c r="C734" s="49"/>
      <c r="D734" s="49"/>
      <c r="E734" s="49"/>
      <c r="F734" s="94"/>
    </row>
    <row r="735" spans="2:11" x14ac:dyDescent="0.2">
      <c r="B735" s="49"/>
      <c r="C735" s="49"/>
      <c r="D735" s="49"/>
      <c r="E735" s="49"/>
      <c r="F735" s="94"/>
    </row>
  </sheetData>
  <mergeCells count="1">
    <mergeCell ref="A3:I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1"/>
  <dimension ref="A1:K773"/>
  <sheetViews>
    <sheetView showGridLines="0" zoomScaleNormal="100" workbookViewId="0">
      <selection activeCell="A3" sqref="A3:J3"/>
    </sheetView>
  </sheetViews>
  <sheetFormatPr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s="41" customFormat="1" ht="15.75" customHeight="1" x14ac:dyDescent="0.25">
      <c r="A4" s="33"/>
    </row>
    <row r="5" spans="1:11" s="41" customFormat="1" ht="15.75" customHeight="1" x14ac:dyDescent="0.25">
      <c r="A5" s="3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57">
        <v>190.03056000000001</v>
      </c>
      <c r="C9" s="57">
        <v>17.52261</v>
      </c>
      <c r="D9" s="108">
        <v>121.79192999999999</v>
      </c>
      <c r="E9" s="57">
        <v>69.152370000000005</v>
      </c>
      <c r="F9" s="57">
        <v>89.880870000000002</v>
      </c>
      <c r="G9" s="57">
        <v>40.886299999999999</v>
      </c>
      <c r="H9" s="57">
        <v>520.87881000000004</v>
      </c>
      <c r="I9" s="108">
        <v>0.59440000000000004</v>
      </c>
      <c r="J9" s="60"/>
      <c r="K9" s="108">
        <v>1050.73785</v>
      </c>
    </row>
    <row r="10" spans="1:11" ht="15.75" customHeight="1" x14ac:dyDescent="0.2">
      <c r="A10" s="52" t="s">
        <v>230</v>
      </c>
      <c r="B10" s="58">
        <v>49.79542</v>
      </c>
      <c r="C10" s="58">
        <v>27.35483</v>
      </c>
      <c r="D10" s="113">
        <v>179.14177000000001</v>
      </c>
      <c r="E10" s="58">
        <v>67.547560000000004</v>
      </c>
      <c r="F10" s="58">
        <v>76.368740000000003</v>
      </c>
      <c r="G10" s="58">
        <v>66.532150000000001</v>
      </c>
      <c r="H10" s="58">
        <v>351.94598999999999</v>
      </c>
      <c r="I10" s="113">
        <v>1.5068900000000001</v>
      </c>
      <c r="J10" s="60"/>
      <c r="K10" s="113">
        <v>822.48924</v>
      </c>
    </row>
    <row r="11" spans="1:11" ht="15.75" customHeight="1" x14ac:dyDescent="0.2">
      <c r="A11" s="50" t="s">
        <v>231</v>
      </c>
      <c r="B11" s="57">
        <v>209.71308999999999</v>
      </c>
      <c r="C11" s="57">
        <v>20.671119999999998</v>
      </c>
      <c r="D11" s="108">
        <v>255.63650000000001</v>
      </c>
      <c r="E11" s="57">
        <v>56.787880000000001</v>
      </c>
      <c r="F11" s="57">
        <v>157.71657999999999</v>
      </c>
      <c r="G11" s="57">
        <v>70.566329999999994</v>
      </c>
      <c r="H11" s="57">
        <v>821.52684999999997</v>
      </c>
      <c r="I11" s="108">
        <v>1.99963</v>
      </c>
      <c r="J11" s="60"/>
      <c r="K11" s="108">
        <v>1595.61779</v>
      </c>
    </row>
    <row r="12" spans="1:11" ht="15.75" customHeight="1" x14ac:dyDescent="0.2">
      <c r="A12" s="52" t="s">
        <v>26</v>
      </c>
      <c r="B12" s="58">
        <v>334.41838999999999</v>
      </c>
      <c r="C12" s="58">
        <v>98.493729999999999</v>
      </c>
      <c r="D12" s="113">
        <v>900.83640000000003</v>
      </c>
      <c r="E12" s="58">
        <v>157.79517000000001</v>
      </c>
      <c r="F12" s="58">
        <v>346.30511999999999</v>
      </c>
      <c r="G12" s="58">
        <v>181.74515</v>
      </c>
      <c r="H12" s="58">
        <v>1639.8378299999999</v>
      </c>
      <c r="I12" s="113">
        <v>10.90875</v>
      </c>
      <c r="J12" s="60"/>
      <c r="K12" s="113">
        <v>3674.9167299999999</v>
      </c>
    </row>
    <row r="13" spans="1:11" ht="15.75" customHeight="1" x14ac:dyDescent="0.2">
      <c r="A13" s="50" t="s">
        <v>27</v>
      </c>
      <c r="B13" s="57">
        <v>35.33961</v>
      </c>
      <c r="C13" s="57">
        <v>10.79773</v>
      </c>
      <c r="D13" s="108">
        <v>108.57980000000001</v>
      </c>
      <c r="E13" s="57">
        <v>18.925339999999998</v>
      </c>
      <c r="F13" s="57">
        <v>64.334190000000007</v>
      </c>
      <c r="G13" s="57">
        <v>38.827419999999996</v>
      </c>
      <c r="H13" s="57">
        <v>239.14302000000001</v>
      </c>
      <c r="I13" s="108">
        <v>3.5377000000000001</v>
      </c>
      <c r="J13" s="60"/>
      <c r="K13" s="108">
        <v>519.48481000000004</v>
      </c>
    </row>
    <row r="14" spans="1:11" ht="15.75" customHeight="1" x14ac:dyDescent="0.2">
      <c r="A14" s="52" t="s">
        <v>28</v>
      </c>
      <c r="B14" s="58">
        <v>1.48194</v>
      </c>
      <c r="C14" s="58">
        <v>0.73348999999999998</v>
      </c>
      <c r="D14" s="113">
        <v>25.357700000000001</v>
      </c>
      <c r="E14" s="58">
        <v>1.76573</v>
      </c>
      <c r="F14" s="58">
        <v>5.9065700000000003</v>
      </c>
      <c r="G14" s="58">
        <v>4.5905300000000002</v>
      </c>
      <c r="H14" s="58">
        <v>56.159799999999997</v>
      </c>
      <c r="I14" s="113">
        <v>0</v>
      </c>
      <c r="J14" s="60"/>
      <c r="K14" s="113">
        <v>95.995760000000004</v>
      </c>
    </row>
    <row r="15" spans="1:11" ht="15.75" customHeight="1" x14ac:dyDescent="0.2">
      <c r="A15" s="50" t="s">
        <v>29</v>
      </c>
      <c r="B15" s="57">
        <v>58.745089999999998</v>
      </c>
      <c r="C15" s="57">
        <v>10.167160000000001</v>
      </c>
      <c r="D15" s="108">
        <v>110.69856</v>
      </c>
      <c r="E15" s="57">
        <v>20.602509999999999</v>
      </c>
      <c r="F15" s="57">
        <v>26.989329999999999</v>
      </c>
      <c r="G15" s="57">
        <v>36.753570000000003</v>
      </c>
      <c r="H15" s="57">
        <v>356.46978000000001</v>
      </c>
      <c r="I15" s="108">
        <v>3.8607900000000002</v>
      </c>
      <c r="J15" s="60"/>
      <c r="K15" s="108">
        <v>624.28678000000002</v>
      </c>
    </row>
    <row r="16" spans="1:11" ht="15.75" customHeight="1" x14ac:dyDescent="0.2">
      <c r="A16" s="52" t="s">
        <v>30</v>
      </c>
      <c r="B16" s="58">
        <v>17.869389999999999</v>
      </c>
      <c r="C16" s="58">
        <v>3.1422699999999999</v>
      </c>
      <c r="D16" s="113">
        <v>55.738790000000002</v>
      </c>
      <c r="E16" s="58">
        <v>7.5226100000000002</v>
      </c>
      <c r="F16" s="58">
        <v>17.674800000000001</v>
      </c>
      <c r="G16" s="58">
        <v>12.08196</v>
      </c>
      <c r="H16" s="58">
        <v>121.91792</v>
      </c>
      <c r="I16" s="113">
        <v>0</v>
      </c>
      <c r="J16" s="60"/>
      <c r="K16" s="113">
        <v>235.94773000000001</v>
      </c>
    </row>
    <row r="17" spans="1:11" ht="15.75" hidden="1" customHeight="1" x14ac:dyDescent="0.2">
      <c r="A17" s="50" t="s">
        <v>31</v>
      </c>
      <c r="B17" s="57">
        <v>5.5061400000000003</v>
      </c>
      <c r="C17" s="57">
        <v>4.0379199999999997</v>
      </c>
      <c r="D17" s="108">
        <v>11.87551</v>
      </c>
      <c r="E17" s="57">
        <v>3.99925</v>
      </c>
      <c r="F17" s="57">
        <v>3.88449</v>
      </c>
      <c r="G17" s="57">
        <v>14.669119999999999</v>
      </c>
      <c r="H17" s="57">
        <v>38.224290000000003</v>
      </c>
      <c r="I17" s="108">
        <v>0</v>
      </c>
      <c r="J17" s="60"/>
      <c r="K17" s="108">
        <v>82.196719999999999</v>
      </c>
    </row>
    <row r="18" spans="1:11" ht="15.75" hidden="1" customHeight="1" x14ac:dyDescent="0.2">
      <c r="A18" s="52" t="s">
        <v>32</v>
      </c>
      <c r="B18" s="58">
        <v>0.53825999999999996</v>
      </c>
      <c r="C18" s="58">
        <v>0</v>
      </c>
      <c r="D18" s="113">
        <v>1.7956700000000001</v>
      </c>
      <c r="E18" s="58">
        <v>0</v>
      </c>
      <c r="F18" s="58">
        <v>1.39961</v>
      </c>
      <c r="G18" s="58">
        <v>5.9558400000000002</v>
      </c>
      <c r="H18" s="58">
        <v>40.063000000000002</v>
      </c>
      <c r="I18" s="113">
        <v>0</v>
      </c>
      <c r="J18" s="60"/>
      <c r="K18" s="113">
        <v>49.752389999999998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1.7039899999999999</v>
      </c>
      <c r="G19" s="57">
        <v>0</v>
      </c>
      <c r="H19" s="57">
        <v>2.90713</v>
      </c>
      <c r="I19" s="108">
        <v>0</v>
      </c>
      <c r="J19" s="60"/>
      <c r="K19" s="108">
        <v>4.61111</v>
      </c>
    </row>
    <row r="20" spans="1:11" ht="15.75" hidden="1" customHeight="1" x14ac:dyDescent="0.2">
      <c r="A20" s="52" t="s">
        <v>34</v>
      </c>
      <c r="B20" s="58">
        <v>0</v>
      </c>
      <c r="C20" s="58">
        <v>0.99980999999999998</v>
      </c>
      <c r="D20" s="113">
        <v>0.99980999999999998</v>
      </c>
      <c r="E20" s="58">
        <v>0.99980999999999998</v>
      </c>
      <c r="F20" s="58">
        <v>0.99980999999999998</v>
      </c>
      <c r="G20" s="58">
        <v>0.49210999999999999</v>
      </c>
      <c r="H20" s="58">
        <v>10.35177</v>
      </c>
      <c r="I20" s="113">
        <v>0</v>
      </c>
      <c r="J20" s="60"/>
      <c r="K20" s="113">
        <v>14.84314</v>
      </c>
    </row>
    <row r="21" spans="1:11" ht="15.75" customHeight="1" x14ac:dyDescent="0.2">
      <c r="A21" s="50" t="s">
        <v>35</v>
      </c>
      <c r="B21" s="108">
        <v>6.0444100000000001</v>
      </c>
      <c r="C21" s="108">
        <v>5.0377299999999998</v>
      </c>
      <c r="D21" s="108">
        <v>14.67099</v>
      </c>
      <c r="E21" s="57">
        <v>4.9990600000000001</v>
      </c>
      <c r="F21" s="57">
        <v>7.9878999999999998</v>
      </c>
      <c r="G21" s="57">
        <v>21.117069999999998</v>
      </c>
      <c r="H21" s="57">
        <v>91.546189999999996</v>
      </c>
      <c r="I21" s="108">
        <v>0</v>
      </c>
      <c r="J21" s="60"/>
      <c r="K21" s="108">
        <v>151.40335999999999</v>
      </c>
    </row>
    <row r="22" spans="1:11" ht="15.75" customHeight="1" x14ac:dyDescent="0.2">
      <c r="A22" s="52" t="s">
        <v>36</v>
      </c>
      <c r="B22" s="58">
        <v>1.39961</v>
      </c>
      <c r="C22" s="58">
        <v>0.99980999999999998</v>
      </c>
      <c r="D22" s="113">
        <v>1.7226999999999999</v>
      </c>
      <c r="E22" s="58">
        <v>0.99980999999999998</v>
      </c>
      <c r="F22" s="58">
        <v>0</v>
      </c>
      <c r="G22" s="58">
        <v>0</v>
      </c>
      <c r="H22" s="58">
        <v>7.2126200000000003</v>
      </c>
      <c r="I22" s="113">
        <v>0</v>
      </c>
      <c r="J22" s="60"/>
      <c r="K22" s="113">
        <v>12.33456</v>
      </c>
    </row>
    <row r="23" spans="1:11" ht="15.75" customHeight="1" x14ac:dyDescent="0.2">
      <c r="A23" s="50" t="s">
        <v>37</v>
      </c>
      <c r="B23" s="57">
        <v>0.94367999999999996</v>
      </c>
      <c r="C23" s="57">
        <v>0</v>
      </c>
      <c r="D23" s="108">
        <v>1.8611599999999999</v>
      </c>
      <c r="E23" s="57">
        <v>0.99980999999999998</v>
      </c>
      <c r="F23" s="57">
        <v>1.8611599999999999</v>
      </c>
      <c r="G23" s="57">
        <v>2.9532799999999999</v>
      </c>
      <c r="H23" s="57">
        <v>36.904510000000002</v>
      </c>
      <c r="I23" s="108">
        <v>0</v>
      </c>
      <c r="J23" s="60"/>
      <c r="K23" s="108">
        <v>45.523609999999998</v>
      </c>
    </row>
    <row r="24" spans="1:11" ht="15.75" customHeight="1" x14ac:dyDescent="0.2">
      <c r="A24" s="52" t="s">
        <v>38</v>
      </c>
      <c r="B24" s="58">
        <v>2.6763599999999999</v>
      </c>
      <c r="C24" s="58">
        <v>0</v>
      </c>
      <c r="D24" s="113">
        <v>2.11876</v>
      </c>
      <c r="E24" s="58">
        <v>4.5780599999999998</v>
      </c>
      <c r="F24" s="58">
        <v>1.98403</v>
      </c>
      <c r="G24" s="58">
        <v>8.8511199999999999</v>
      </c>
      <c r="H24" s="58">
        <v>42.740600000000001</v>
      </c>
      <c r="I24" s="113">
        <v>0</v>
      </c>
      <c r="J24" s="60"/>
      <c r="K24" s="113">
        <v>62.948920000000001</v>
      </c>
    </row>
    <row r="25" spans="1:11" ht="15.75" customHeight="1" x14ac:dyDescent="0.2">
      <c r="A25" s="50" t="s">
        <v>39</v>
      </c>
      <c r="B25" s="57">
        <v>2.47614</v>
      </c>
      <c r="C25" s="57">
        <v>2.86097</v>
      </c>
      <c r="D25" s="108">
        <v>25.720079999999999</v>
      </c>
      <c r="E25" s="57">
        <v>6.7934900000000003</v>
      </c>
      <c r="F25" s="57">
        <v>25.82985</v>
      </c>
      <c r="G25" s="57">
        <v>8.4151399999999992</v>
      </c>
      <c r="H25" s="57">
        <v>136.10054</v>
      </c>
      <c r="I25" s="108">
        <v>0.42848999999999998</v>
      </c>
      <c r="J25" s="60"/>
      <c r="K25" s="108">
        <v>208.62470999999999</v>
      </c>
    </row>
    <row r="26" spans="1:11" ht="15.75" customHeight="1" x14ac:dyDescent="0.2">
      <c r="A26" s="52" t="s">
        <v>40</v>
      </c>
      <c r="B26" s="58">
        <v>11.89048</v>
      </c>
      <c r="C26" s="58">
        <v>2.3632499999999999</v>
      </c>
      <c r="D26" s="113">
        <v>51.945990000000002</v>
      </c>
      <c r="E26" s="58">
        <v>4.4882400000000002</v>
      </c>
      <c r="F26" s="58">
        <v>14.08907</v>
      </c>
      <c r="G26" s="58">
        <v>6.6936900000000001</v>
      </c>
      <c r="H26" s="58">
        <v>113.27200000000001</v>
      </c>
      <c r="I26" s="113">
        <v>0</v>
      </c>
      <c r="J26" s="60"/>
      <c r="K26" s="113">
        <v>204.74271999999999</v>
      </c>
    </row>
    <row r="27" spans="1:11" ht="15.75" customHeight="1" x14ac:dyDescent="0.2">
      <c r="A27" s="50" t="s">
        <v>41</v>
      </c>
      <c r="B27" s="57">
        <v>0.90314000000000005</v>
      </c>
      <c r="C27" s="57">
        <v>0.99980999999999998</v>
      </c>
      <c r="D27" s="108">
        <v>7.0791500000000003</v>
      </c>
      <c r="E27" s="57">
        <v>0</v>
      </c>
      <c r="F27" s="57">
        <v>0</v>
      </c>
      <c r="G27" s="57">
        <v>0.99980999999999998</v>
      </c>
      <c r="H27" s="57">
        <v>21.392749999999999</v>
      </c>
      <c r="I27" s="108">
        <v>0</v>
      </c>
      <c r="J27" s="60"/>
      <c r="K27" s="108">
        <v>31.374659999999999</v>
      </c>
    </row>
    <row r="28" spans="1:11" ht="15.75" customHeight="1" x14ac:dyDescent="0.2">
      <c r="A28" s="52" t="s">
        <v>191</v>
      </c>
      <c r="B28" s="58">
        <v>14.612360000000001</v>
      </c>
      <c r="C28" s="58">
        <v>8.1924799999999998</v>
      </c>
      <c r="D28" s="113">
        <v>127.21699</v>
      </c>
      <c r="E28" s="58">
        <v>11.90856</v>
      </c>
      <c r="F28" s="58">
        <v>11.608560000000001</v>
      </c>
      <c r="G28" s="58">
        <v>11.69026</v>
      </c>
      <c r="H28" s="58">
        <v>354.4502</v>
      </c>
      <c r="I28" s="113">
        <v>0</v>
      </c>
      <c r="J28" s="60"/>
      <c r="K28" s="113">
        <v>539.67940999999996</v>
      </c>
    </row>
    <row r="29" spans="1:11" ht="15.75" customHeight="1" x14ac:dyDescent="0.2">
      <c r="A29" s="50" t="s">
        <v>43</v>
      </c>
      <c r="B29" s="57">
        <v>2.9994399999999999</v>
      </c>
      <c r="C29" s="57">
        <v>0.30748999999999999</v>
      </c>
      <c r="D29" s="108">
        <v>1.99963</v>
      </c>
      <c r="E29" s="57">
        <v>2.16865</v>
      </c>
      <c r="F29" s="57">
        <v>0</v>
      </c>
      <c r="G29" s="57">
        <v>0.44596000000000002</v>
      </c>
      <c r="H29" s="57">
        <v>1.7071000000000001</v>
      </c>
      <c r="I29" s="108">
        <v>0</v>
      </c>
      <c r="J29" s="60"/>
      <c r="K29" s="108">
        <v>9.6282700000000006</v>
      </c>
    </row>
    <row r="30" spans="1:11" ht="15.75" customHeight="1" x14ac:dyDescent="0.2">
      <c r="A30" s="52" t="s">
        <v>44</v>
      </c>
      <c r="B30" s="58">
        <v>13.028130000000001</v>
      </c>
      <c r="C30" s="58">
        <v>6.8689600000000004</v>
      </c>
      <c r="D30" s="113">
        <v>18.773160000000001</v>
      </c>
      <c r="E30" s="58">
        <v>5.4905499999999998</v>
      </c>
      <c r="F30" s="58">
        <v>9.8110099999999996</v>
      </c>
      <c r="G30" s="58">
        <v>16.8384</v>
      </c>
      <c r="H30" s="58">
        <v>69.494789999999995</v>
      </c>
      <c r="I30" s="113">
        <v>0</v>
      </c>
      <c r="J30" s="60"/>
      <c r="K30" s="113">
        <v>140.30500000000001</v>
      </c>
    </row>
    <row r="31" spans="1:11" ht="15.75" customHeight="1" x14ac:dyDescent="0.2">
      <c r="A31" s="50" t="s">
        <v>45</v>
      </c>
      <c r="B31" s="57">
        <v>4.4127700000000001</v>
      </c>
      <c r="C31" s="57">
        <v>0.72287999999999997</v>
      </c>
      <c r="D31" s="108">
        <v>0.99980999999999998</v>
      </c>
      <c r="E31" s="57">
        <v>0</v>
      </c>
      <c r="F31" s="57">
        <v>2.07884</v>
      </c>
      <c r="G31" s="57">
        <v>0.49210999999999999</v>
      </c>
      <c r="H31" s="57">
        <v>11.388389999999999</v>
      </c>
      <c r="I31" s="108">
        <v>0.95365999999999995</v>
      </c>
      <c r="J31" s="60"/>
      <c r="K31" s="108">
        <v>21.048459999999999</v>
      </c>
    </row>
    <row r="32" spans="1:11" ht="15.75" customHeight="1" x14ac:dyDescent="0.2">
      <c r="A32" s="52" t="s">
        <v>46</v>
      </c>
      <c r="B32" s="58">
        <v>0</v>
      </c>
      <c r="C32" s="58">
        <v>1.8998299999999999</v>
      </c>
      <c r="D32" s="113">
        <v>20.76031</v>
      </c>
      <c r="E32" s="58">
        <v>2.8528699999999998</v>
      </c>
      <c r="F32" s="58">
        <v>1.63226</v>
      </c>
      <c r="G32" s="58">
        <v>3.0181499999999999</v>
      </c>
      <c r="H32" s="58">
        <v>21.663440000000001</v>
      </c>
      <c r="I32" s="113">
        <v>0</v>
      </c>
      <c r="J32" s="60"/>
      <c r="K32" s="113">
        <v>52.683219999999999</v>
      </c>
    </row>
    <row r="33" spans="1:11" ht="15.75" customHeight="1" x14ac:dyDescent="0.2">
      <c r="A33" s="50" t="s">
        <v>47</v>
      </c>
      <c r="B33" s="57">
        <v>56.310110000000002</v>
      </c>
      <c r="C33" s="57">
        <v>7.3367399999999998</v>
      </c>
      <c r="D33" s="108">
        <v>157.10659000000001</v>
      </c>
      <c r="E33" s="57">
        <v>16.423629999999999</v>
      </c>
      <c r="F33" s="57">
        <v>58.667119999999997</v>
      </c>
      <c r="G33" s="57">
        <v>20.700430000000001</v>
      </c>
      <c r="H33" s="57">
        <v>185.39013</v>
      </c>
      <c r="I33" s="108">
        <v>0.90749999999999997</v>
      </c>
      <c r="J33" s="60"/>
      <c r="K33" s="108">
        <v>502.84226000000001</v>
      </c>
    </row>
    <row r="34" spans="1:11" ht="15.75" customHeight="1" x14ac:dyDescent="0.2">
      <c r="A34" s="52" t="s">
        <v>48</v>
      </c>
      <c r="B34" s="58">
        <v>21.834969999999998</v>
      </c>
      <c r="C34" s="58">
        <v>6.53714</v>
      </c>
      <c r="D34" s="113">
        <v>55.74503</v>
      </c>
      <c r="E34" s="58">
        <v>15.159979999999999</v>
      </c>
      <c r="F34" s="58">
        <v>22.716270000000002</v>
      </c>
      <c r="G34" s="58">
        <v>15.7812</v>
      </c>
      <c r="H34" s="58">
        <v>208.05464000000001</v>
      </c>
      <c r="I34" s="113">
        <v>0.99980999999999998</v>
      </c>
      <c r="J34" s="60"/>
      <c r="K34" s="113">
        <v>347.32114999999999</v>
      </c>
    </row>
    <row r="35" spans="1:11" ht="15.75" customHeight="1" x14ac:dyDescent="0.2">
      <c r="A35" s="50" t="s">
        <v>49</v>
      </c>
      <c r="B35" s="57">
        <v>19.105589999999999</v>
      </c>
      <c r="C35" s="57">
        <v>2.9994399999999999</v>
      </c>
      <c r="D35" s="108">
        <v>48.13946</v>
      </c>
      <c r="E35" s="57">
        <v>6.4236300000000002</v>
      </c>
      <c r="F35" s="57">
        <v>23.823989999999998</v>
      </c>
      <c r="G35" s="57">
        <v>10.941179999999999</v>
      </c>
      <c r="H35" s="57">
        <v>115.90219999999999</v>
      </c>
      <c r="I35" s="108">
        <v>0</v>
      </c>
      <c r="J35" s="60"/>
      <c r="K35" s="108">
        <v>227.3355</v>
      </c>
    </row>
    <row r="36" spans="1:11" ht="15.75" customHeight="1" x14ac:dyDescent="0.2">
      <c r="A36" s="52" t="s">
        <v>50</v>
      </c>
      <c r="B36" s="58">
        <v>155.90033</v>
      </c>
      <c r="C36" s="58">
        <v>22.42999</v>
      </c>
      <c r="D36" s="113">
        <v>230.54076000000001</v>
      </c>
      <c r="E36" s="58">
        <v>54.882429999999999</v>
      </c>
      <c r="F36" s="58">
        <v>110.23077000000001</v>
      </c>
      <c r="G36" s="58">
        <v>102.12685999999999</v>
      </c>
      <c r="H36" s="58">
        <v>894.18823999999995</v>
      </c>
      <c r="I36" s="113">
        <v>1.09399</v>
      </c>
      <c r="J36" s="60"/>
      <c r="K36" s="113">
        <v>1574.94355</v>
      </c>
    </row>
    <row r="37" spans="1:11" ht="15.75" customHeight="1" x14ac:dyDescent="0.2">
      <c r="A37" s="50" t="s">
        <v>51</v>
      </c>
      <c r="B37" s="57">
        <v>132.31147999999999</v>
      </c>
      <c r="C37" s="57">
        <v>40.000619999999998</v>
      </c>
      <c r="D37" s="108">
        <v>335.37142</v>
      </c>
      <c r="E37" s="57">
        <v>91.389629999999997</v>
      </c>
      <c r="F37" s="57">
        <v>111.13329</v>
      </c>
      <c r="G37" s="57">
        <v>88.169399999999996</v>
      </c>
      <c r="H37" s="57">
        <v>915.41382999999996</v>
      </c>
      <c r="I37" s="108">
        <v>0.99980999999999998</v>
      </c>
      <c r="J37" s="60"/>
      <c r="K37" s="108">
        <v>1722.04952</v>
      </c>
    </row>
    <row r="38" spans="1:11" ht="15.75" customHeight="1" x14ac:dyDescent="0.2">
      <c r="A38" s="52" t="s">
        <v>52</v>
      </c>
      <c r="B38" s="58">
        <v>31.700240000000001</v>
      </c>
      <c r="C38" s="58">
        <v>15.965199999999999</v>
      </c>
      <c r="D38" s="113">
        <v>70.237629999999996</v>
      </c>
      <c r="E38" s="58">
        <v>29.42306</v>
      </c>
      <c r="F38" s="58">
        <v>42.71378</v>
      </c>
      <c r="G38" s="58">
        <v>16.341919999999998</v>
      </c>
      <c r="H38" s="58">
        <v>141.37591</v>
      </c>
      <c r="I38" s="113">
        <v>0</v>
      </c>
      <c r="J38" s="60"/>
      <c r="K38" s="113">
        <v>349.75738000000001</v>
      </c>
    </row>
    <row r="39" spans="1:11" ht="15.75" customHeight="1" x14ac:dyDescent="0.2">
      <c r="A39" s="50" t="s">
        <v>53</v>
      </c>
      <c r="B39" s="57">
        <v>29.74241</v>
      </c>
      <c r="C39" s="57">
        <v>4.7583099999999998</v>
      </c>
      <c r="D39" s="108">
        <v>59.570889999999999</v>
      </c>
      <c r="E39" s="57">
        <v>16.488489999999999</v>
      </c>
      <c r="F39" s="57">
        <v>32.405659999999997</v>
      </c>
      <c r="G39" s="57">
        <v>22.584669999999999</v>
      </c>
      <c r="H39" s="57">
        <v>215.25228999999999</v>
      </c>
      <c r="I39" s="108">
        <v>0</v>
      </c>
      <c r="J39" s="60"/>
      <c r="K39" s="108">
        <v>383.80216000000001</v>
      </c>
    </row>
    <row r="40" spans="1:11" ht="15.75" customHeight="1" x14ac:dyDescent="0.2">
      <c r="A40" s="52" t="s">
        <v>54</v>
      </c>
      <c r="B40" s="58">
        <v>45.925280000000001</v>
      </c>
      <c r="C40" s="58">
        <v>10.338050000000001</v>
      </c>
      <c r="D40" s="113">
        <v>82.66825</v>
      </c>
      <c r="E40" s="58">
        <v>20.861350000000002</v>
      </c>
      <c r="F40" s="58">
        <v>35.273499999999999</v>
      </c>
      <c r="G40" s="58">
        <v>28.858599999999999</v>
      </c>
      <c r="H40" s="58">
        <v>265.42131999999998</v>
      </c>
      <c r="I40" s="113">
        <v>0.99980999999999998</v>
      </c>
      <c r="J40" s="60"/>
      <c r="K40" s="113">
        <v>490.34616</v>
      </c>
    </row>
    <row r="41" spans="1:11" ht="15.75" customHeight="1" x14ac:dyDescent="0.2">
      <c r="A41" s="50" t="s">
        <v>55</v>
      </c>
      <c r="B41" s="57">
        <v>85.497410000000002</v>
      </c>
      <c r="C41" s="57">
        <v>8.3739799999999995</v>
      </c>
      <c r="D41" s="108">
        <v>72.635189999999994</v>
      </c>
      <c r="E41" s="57">
        <v>14.79199</v>
      </c>
      <c r="F41" s="57">
        <v>16.34254</v>
      </c>
      <c r="G41" s="57">
        <v>10.1104</v>
      </c>
      <c r="H41" s="57">
        <v>149.08501000000001</v>
      </c>
      <c r="I41" s="108">
        <v>0</v>
      </c>
      <c r="J41" s="60"/>
      <c r="K41" s="108">
        <v>356.83652000000001</v>
      </c>
    </row>
    <row r="42" spans="1:11" ht="15.75" customHeight="1" x14ac:dyDescent="0.2">
      <c r="A42" s="52" t="s">
        <v>56</v>
      </c>
      <c r="B42" s="58">
        <v>9.0968599999999995</v>
      </c>
      <c r="C42" s="58">
        <v>1.95347</v>
      </c>
      <c r="D42" s="113">
        <v>13.12106</v>
      </c>
      <c r="E42" s="58">
        <v>7.0348699999999997</v>
      </c>
      <c r="F42" s="58">
        <v>4.38408</v>
      </c>
      <c r="G42" s="58">
        <v>4.4639199999999999</v>
      </c>
      <c r="H42" s="58">
        <v>30.70542</v>
      </c>
      <c r="I42" s="113">
        <v>0</v>
      </c>
      <c r="J42" s="60"/>
      <c r="K42" s="113">
        <v>71.759500000000003</v>
      </c>
    </row>
    <row r="43" spans="1:11" ht="15.75" customHeight="1" x14ac:dyDescent="0.2">
      <c r="A43" s="50" t="s">
        <v>57</v>
      </c>
      <c r="B43" s="57">
        <v>44.178260000000002</v>
      </c>
      <c r="C43" s="57">
        <v>8.3958100000000009</v>
      </c>
      <c r="D43" s="108">
        <v>81.927269999999993</v>
      </c>
      <c r="E43" s="57">
        <v>19.60145</v>
      </c>
      <c r="F43" s="57">
        <v>44.178879999999999</v>
      </c>
      <c r="G43" s="57">
        <v>22.245370000000001</v>
      </c>
      <c r="H43" s="57">
        <v>167.54006999999999</v>
      </c>
      <c r="I43" s="108">
        <v>0</v>
      </c>
      <c r="J43" s="60"/>
      <c r="K43" s="108">
        <v>390.78962000000001</v>
      </c>
    </row>
    <row r="44" spans="1:11" ht="15.75" customHeight="1" x14ac:dyDescent="0.2">
      <c r="A44" s="52" t="s">
        <v>58</v>
      </c>
      <c r="B44" s="58">
        <v>25.872260000000001</v>
      </c>
      <c r="C44" s="58">
        <v>2.1225000000000001</v>
      </c>
      <c r="D44" s="113">
        <v>36.055639999999997</v>
      </c>
      <c r="E44" s="58">
        <v>8.0615000000000006</v>
      </c>
      <c r="F44" s="58">
        <v>8.1968399999999999</v>
      </c>
      <c r="G44" s="58">
        <v>7.4945399999999998</v>
      </c>
      <c r="H44" s="58">
        <v>104.19696999999999</v>
      </c>
      <c r="I44" s="113">
        <v>2.4393400000000001</v>
      </c>
      <c r="J44" s="60"/>
      <c r="K44" s="113">
        <v>194.79324</v>
      </c>
    </row>
    <row r="45" spans="1:11" ht="15.75" customHeight="1" x14ac:dyDescent="0.2">
      <c r="A45" s="50" t="s">
        <v>59</v>
      </c>
      <c r="B45" s="57">
        <v>70.391069999999999</v>
      </c>
      <c r="C45" s="57">
        <v>16.774149999999999</v>
      </c>
      <c r="D45" s="108">
        <v>190.82892000000001</v>
      </c>
      <c r="E45" s="57">
        <v>52.9221</v>
      </c>
      <c r="F45" s="57">
        <v>90.184619999999995</v>
      </c>
      <c r="G45" s="57">
        <v>81.727059999999994</v>
      </c>
      <c r="H45" s="57">
        <v>744.63107000000002</v>
      </c>
      <c r="I45" s="108">
        <v>1.3958699999999999</v>
      </c>
      <c r="J45" s="60"/>
      <c r="K45" s="108">
        <v>1250.6692399999999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117">
        <f>SUM(B9:B45)-SUM(B17:B20)</f>
        <v>1686.6462799999999</v>
      </c>
      <c r="C47" s="117">
        <f t="shared" ref="C47:I47" si="0">SUM(C9:C45)-SUM(C17:C20)</f>
        <v>367.12154999999984</v>
      </c>
      <c r="D47" s="117">
        <f t="shared" si="0"/>
        <v>3466.5982899999999</v>
      </c>
      <c r="E47" s="117">
        <f t="shared" si="0"/>
        <v>798.84238000000016</v>
      </c>
      <c r="F47" s="117">
        <f t="shared" si="0"/>
        <v>1462.3102200000001</v>
      </c>
      <c r="G47" s="117">
        <f t="shared" si="0"/>
        <v>965.04395</v>
      </c>
      <c r="H47" s="117">
        <f t="shared" si="0"/>
        <v>9152.9102300000013</v>
      </c>
      <c r="I47" s="117">
        <f t="shared" si="0"/>
        <v>32.626440000000002</v>
      </c>
      <c r="J47" s="59"/>
      <c r="K47" s="117">
        <f>SUM(K9:K45)-SUM(K17:K20)</f>
        <v>17963.019389999998</v>
      </c>
    </row>
    <row r="48" spans="1:11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</row>
    <row r="49" spans="1:11" ht="15.75" customHeight="1" x14ac:dyDescent="0.2">
      <c r="A49" s="35" t="s">
        <v>60</v>
      </c>
      <c r="B49" s="57">
        <v>239.82597999999999</v>
      </c>
      <c r="C49" s="57">
        <v>44.87744</v>
      </c>
      <c r="D49" s="108">
        <v>300.93369999999999</v>
      </c>
      <c r="E49" s="57">
        <v>136.69992999999999</v>
      </c>
      <c r="F49" s="57">
        <v>166.24960999999999</v>
      </c>
      <c r="G49" s="57">
        <v>107.41845000000001</v>
      </c>
      <c r="H49" s="57">
        <v>872.82479999999998</v>
      </c>
      <c r="I49" s="108">
        <v>2.1012900000000001</v>
      </c>
      <c r="J49" s="60"/>
      <c r="K49" s="57">
        <v>1873.2270900000001</v>
      </c>
    </row>
    <row r="50" spans="1:11" ht="15.75" customHeight="1" x14ac:dyDescent="0.2">
      <c r="A50" s="38" t="s">
        <v>61</v>
      </c>
      <c r="B50" s="58">
        <v>447.85442999999998</v>
      </c>
      <c r="C50" s="58">
        <v>123.33437000000001</v>
      </c>
      <c r="D50" s="113">
        <v>1201.2112500000001</v>
      </c>
      <c r="E50" s="58">
        <v>206.61135999999999</v>
      </c>
      <c r="F50" s="58">
        <v>461.21</v>
      </c>
      <c r="G50" s="58">
        <v>273.99862999999999</v>
      </c>
      <c r="H50" s="58">
        <v>2413.52835</v>
      </c>
      <c r="I50" s="113">
        <v>18.30724</v>
      </c>
      <c r="J50" s="60"/>
      <c r="K50" s="58">
        <v>5150.6318199999996</v>
      </c>
    </row>
    <row r="51" spans="1:11" ht="15.75" customHeight="1" x14ac:dyDescent="0.2">
      <c r="A51" s="35" t="s">
        <v>62</v>
      </c>
      <c r="B51" s="57">
        <v>360.85262</v>
      </c>
      <c r="C51" s="57">
        <v>87.932389999999998</v>
      </c>
      <c r="D51" s="108">
        <v>740.03430000000003</v>
      </c>
      <c r="E51" s="57">
        <v>197.27874</v>
      </c>
      <c r="F51" s="57">
        <v>310.61810000000003</v>
      </c>
      <c r="G51" s="57">
        <v>233.36057</v>
      </c>
      <c r="H51" s="57">
        <v>2274.9348199999999</v>
      </c>
      <c r="I51" s="108">
        <v>3.09362</v>
      </c>
      <c r="J51" s="60"/>
      <c r="K51" s="57">
        <v>4221.4071000000004</v>
      </c>
    </row>
    <row r="52" spans="1:11" s="41" customFormat="1" ht="15" x14ac:dyDescent="0.2">
      <c r="A52" s="44" t="s">
        <v>63</v>
      </c>
      <c r="B52"/>
      <c r="C52"/>
      <c r="D52"/>
      <c r="E52"/>
      <c r="F52" s="80"/>
      <c r="G52"/>
      <c r="H52"/>
      <c r="I52"/>
      <c r="J52"/>
    </row>
    <row r="53" spans="1:11" s="41" customFormat="1" ht="15" x14ac:dyDescent="0.2"/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J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/>
  <dimension ref="A1:K774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104">
        <f>IF(OR('Tabel A F'!B9&lt;5,'Tabel A Be'!B9&lt;0.5),"-",IFERROR('Tabel A Be'!B9/'Tabel A F'!B9*100,"-"))</f>
        <v>5.6311716039498263</v>
      </c>
      <c r="C9" s="104">
        <f>IF(OR('Tabel A F'!C9&lt;5,'Tabel A Be'!C9&lt;0.5),"-",IFERROR('Tabel A Be'!C9/'Tabel A F'!C9*100,"-"))</f>
        <v>2.2300469483568075</v>
      </c>
      <c r="D9" s="104">
        <f>IF(OR('Tabel A F'!D9&lt;5,'Tabel A Be'!D9&lt;0.5),"-",IFERROR('Tabel A Be'!D9/'Tabel A F'!D9*100,"-"))</f>
        <v>3.5220453952517614</v>
      </c>
      <c r="E9" s="104">
        <f>IF(OR('Tabel A F'!E9&lt;5,'Tabel A Be'!E9&lt;0.5),"-",IFERROR('Tabel A Be'!E9/'Tabel A F'!E9*100,"-"))</f>
        <v>4.0356394129979041</v>
      </c>
      <c r="F9" s="104">
        <f>IF(OR('Tabel A F'!F9&lt;5,'Tabel A Be'!F9&lt;0.5),"-",IFERROR('Tabel A Be'!F9/'Tabel A F'!F9*100,"-"))</f>
        <v>7.8446909667194937</v>
      </c>
      <c r="G9" s="104">
        <f>IF(OR('Tabel A F'!G9&lt;5,'Tabel A Be'!G9&lt;0.5),"-",IFERROR('Tabel A Be'!G9/'Tabel A F'!G9*100,"-"))</f>
        <v>2.1880819366852888</v>
      </c>
      <c r="H9" s="104">
        <f>IF(OR('Tabel A F'!H9&lt;5,'Tabel A Be'!H9&lt;0.5),"-",IFERROR('Tabel A Be'!H9/'Tabel A F'!H9*100,"-"))</f>
        <v>3.5384705813201669</v>
      </c>
      <c r="I9" s="104">
        <f>IF(OR('Tabel A F'!I9&lt;5,'Tabel A Be'!I9&lt;0.5),"-",IFERROR('Tabel A Be'!I9/'Tabel A F'!I9*100,"-"))</f>
        <v>6.4516129032258061</v>
      </c>
      <c r="J9" s="104"/>
      <c r="K9" s="104">
        <f>IF(OR('Tabel A F'!K9&lt;5,'Tabel A Be'!K9&lt;0.5),"-",IFERROR('Tabel A Be'!K9/'Tabel A F'!K9*100,"-"))</f>
        <v>3.826645264847512</v>
      </c>
    </row>
    <row r="10" spans="1:11" ht="15.75" customHeight="1" x14ac:dyDescent="0.2">
      <c r="A10" s="52" t="s">
        <v>230</v>
      </c>
      <c r="B10" s="105">
        <f>IF(OR('Tabel A F'!B10&lt;5,'Tabel A Be'!B10&lt;0.5),"-",IFERROR('Tabel A Be'!B10/'Tabel A F'!B10*100,"-"))</f>
        <v>3.6560595802301963</v>
      </c>
      <c r="C10" s="105">
        <f>IF(OR('Tabel A F'!C10&lt;5,'Tabel A Be'!C10&lt;0.5),"-",IFERROR('Tabel A Be'!C10/'Tabel A F'!C10*100,"-"))</f>
        <v>1.9343493552168818</v>
      </c>
      <c r="D10" s="105">
        <f>IF(OR('Tabel A F'!D10&lt;5,'Tabel A Be'!D10&lt;0.5),"-",IFERROR('Tabel A Be'!D10/'Tabel A F'!D10*100,"-"))</f>
        <v>2.949417490045716</v>
      </c>
      <c r="E10" s="105">
        <f>IF(OR('Tabel A F'!E10&lt;5,'Tabel A Be'!E10&lt;0.5),"-",IFERROR('Tabel A Be'!E10/'Tabel A F'!E10*100,"-"))</f>
        <v>1.879609802522008</v>
      </c>
      <c r="F10" s="105">
        <f>IF(OR('Tabel A F'!F10&lt;5,'Tabel A Be'!F10&lt;0.5),"-",IFERROR('Tabel A Be'!F10/'Tabel A F'!F10*100,"-"))</f>
        <v>2.8311096648226486</v>
      </c>
      <c r="G10" s="105">
        <f>IF(OR('Tabel A F'!G10&lt;5,'Tabel A Be'!G10&lt;0.5),"-",IFERROR('Tabel A Be'!G10/'Tabel A F'!G10*100,"-"))</f>
        <v>2.1186440677966099</v>
      </c>
      <c r="H10" s="105">
        <f>IF(OR('Tabel A F'!H10&lt;5,'Tabel A Be'!H10&lt;0.5),"-",IFERROR('Tabel A Be'!H10/'Tabel A F'!H10*100,"-"))</f>
        <v>3.214372029324096</v>
      </c>
      <c r="I10" s="105">
        <f>IF(OR('Tabel A F'!I10&lt;5,'Tabel A Be'!I10&lt;0.5),"-",IFERROR('Tabel A Be'!I10/'Tabel A F'!I10*100,"-"))</f>
        <v>3.0769230769230771</v>
      </c>
      <c r="J10" s="105"/>
      <c r="K10" s="105">
        <f>IF(OR('Tabel A F'!K10&lt;5,'Tabel A Be'!K10&lt;0.5),"-",IFERROR('Tabel A Be'!K10/'Tabel A F'!K10*100,"-"))</f>
        <v>2.7809896528210145</v>
      </c>
    </row>
    <row r="11" spans="1:11" ht="15.75" customHeight="1" x14ac:dyDescent="0.2">
      <c r="A11" s="50" t="s">
        <v>231</v>
      </c>
      <c r="B11" s="62">
        <f>IF(OR('Tabel A F'!B11&lt;5,'Tabel A Be'!B11&lt;0.5),"-",IFERROR('Tabel A Be'!B11/'Tabel A F'!B11*100,"-"))</f>
        <v>17.213712618526621</v>
      </c>
      <c r="C11" s="62">
        <f>IF(OR('Tabel A F'!C11&lt;5,'Tabel A Be'!C11&lt;0.5),"-",IFERROR('Tabel A Be'!C11/'Tabel A F'!C11*100,"-"))</f>
        <v>6.8249258160237387</v>
      </c>
      <c r="D11" s="62">
        <f>IF(OR('Tabel A F'!D11&lt;5,'Tabel A Be'!D11&lt;0.5),"-",IFERROR('Tabel A Be'!D11/'Tabel A F'!D11*100,"-"))</f>
        <v>11.132291269538698</v>
      </c>
      <c r="E11" s="62">
        <f>IF(OR('Tabel A F'!E11&lt;5,'Tabel A Be'!E11&lt;0.5),"-",IFERROR('Tabel A Be'!E11/'Tabel A F'!E11*100,"-"))</f>
        <v>8.2901554404145088</v>
      </c>
      <c r="F11" s="62">
        <f>IF(OR('Tabel A F'!F11&lt;5,'Tabel A Be'!F11&lt;0.5),"-",IFERROR('Tabel A Be'!F11/'Tabel A F'!F11*100,"-"))</f>
        <v>15.398230088495577</v>
      </c>
      <c r="G11" s="62">
        <f>IF(OR('Tabel A F'!G11&lt;5,'Tabel A Be'!G11&lt;0.5),"-",IFERROR('Tabel A Be'!G11/'Tabel A F'!G11*100,"-"))</f>
        <v>7.8672985781990512</v>
      </c>
      <c r="H11" s="62">
        <f>IF(OR('Tabel A F'!H11&lt;5,'Tabel A Be'!H11&lt;0.5),"-",IFERROR('Tabel A Be'!H11/'Tabel A F'!H11*100,"-"))</f>
        <v>10.372396381232905</v>
      </c>
      <c r="I11" s="62">
        <f>IF(OR('Tabel A F'!I11&lt;5,'Tabel A Be'!I11&lt;0.5),"-",IFERROR('Tabel A Be'!I11/'Tabel A F'!I11*100,"-"))</f>
        <v>7.1428571428571423</v>
      </c>
      <c r="J11" s="105"/>
      <c r="K11" s="62">
        <f>IF(OR('Tabel A F'!K11&lt;5,'Tabel A Be'!K11&lt;0.5),"-",IFERROR('Tabel A Be'!K11/'Tabel A F'!K11*100,"-"))</f>
        <v>10.878587712632255</v>
      </c>
    </row>
    <row r="12" spans="1:11" ht="15.75" customHeight="1" x14ac:dyDescent="0.2">
      <c r="A12" s="52" t="s">
        <v>26</v>
      </c>
      <c r="B12" s="105">
        <f>IF(OR('Tabel A F'!B12&lt;5,'Tabel A Be'!B12&lt;0.5),"-",IFERROR('Tabel A Be'!B12/'Tabel A F'!B12*100,"-"))</f>
        <v>13.45890410958904</v>
      </c>
      <c r="C12" s="105">
        <f>IF(OR('Tabel A F'!C12&lt;5,'Tabel A Be'!C12&lt;0.5),"-",IFERROR('Tabel A Be'!C12/'Tabel A F'!C12*100,"-"))</f>
        <v>10</v>
      </c>
      <c r="D12" s="105">
        <f>IF(OR('Tabel A F'!D12&lt;5,'Tabel A Be'!D12&lt;0.5),"-",IFERROR('Tabel A Be'!D12/'Tabel A F'!D12*100,"-"))</f>
        <v>13.22169457635591</v>
      </c>
      <c r="E12" s="105">
        <f>IF(OR('Tabel A F'!E12&lt;5,'Tabel A Be'!E12&lt;0.5),"-",IFERROR('Tabel A Be'!E12/'Tabel A F'!E12*100,"-"))</f>
        <v>8.0996884735202492</v>
      </c>
      <c r="F12" s="105">
        <f>IF(OR('Tabel A F'!F12&lt;5,'Tabel A Be'!F12&lt;0.5),"-",IFERROR('Tabel A Be'!F12/'Tabel A F'!F12*100,"-"))</f>
        <v>12.417270721714466</v>
      </c>
      <c r="G12" s="105">
        <f>IF(OR('Tabel A F'!G12&lt;5,'Tabel A Be'!G12&lt;0.5),"-",IFERROR('Tabel A Be'!G12/'Tabel A F'!G12*100,"-"))</f>
        <v>7.3717948717948723</v>
      </c>
      <c r="H12" s="105">
        <f>IF(OR('Tabel A F'!H12&lt;5,'Tabel A Be'!H12&lt;0.5),"-",IFERROR('Tabel A Be'!H12/'Tabel A F'!H12*100,"-"))</f>
        <v>9.8732114669789706</v>
      </c>
      <c r="I12" s="105">
        <f>IF(OR('Tabel A F'!I12&lt;5,'Tabel A Be'!I12&lt;0.5),"-",IFERROR('Tabel A Be'!I12/'Tabel A F'!I12*100,"-"))</f>
        <v>10.16949152542373</v>
      </c>
      <c r="J12" s="105"/>
      <c r="K12" s="105">
        <f>IF(OR('Tabel A F'!K12&lt;5,'Tabel A Be'!K12&lt;0.5),"-",IFERROR('Tabel A Be'!K12/'Tabel A F'!K12*100,"-"))</f>
        <v>10.640715308995702</v>
      </c>
    </row>
    <row r="13" spans="1:11" ht="15.75" customHeight="1" x14ac:dyDescent="0.2">
      <c r="A13" s="50" t="s">
        <v>27</v>
      </c>
      <c r="B13" s="104">
        <f>IF(OR('Tabel A F'!B13&lt;5,'Tabel A Be'!B13&lt;0.5),"-",IFERROR('Tabel A Be'!B13/'Tabel A F'!B13*100,"-"))</f>
        <v>5.5873925501432664</v>
      </c>
      <c r="C13" s="104">
        <f>IF(OR('Tabel A F'!C13&lt;5,'Tabel A Be'!C13&lt;0.5),"-",IFERROR('Tabel A Be'!C13/'Tabel A F'!C13*100,"-"))</f>
        <v>2.6607538802660753</v>
      </c>
      <c r="D13" s="104">
        <f>IF(OR('Tabel A F'!D13&lt;5,'Tabel A Be'!D13&lt;0.5),"-",IFERROR('Tabel A Be'!D13/'Tabel A F'!D13*100,"-"))</f>
        <v>4.4208361891706645</v>
      </c>
      <c r="E13" s="104">
        <f>IF(OR('Tabel A F'!E13&lt;5,'Tabel A Be'!E13&lt;0.5),"-",IFERROR('Tabel A Be'!E13/'Tabel A F'!E13*100,"-"))</f>
        <v>2.826379542395693</v>
      </c>
      <c r="F13" s="104">
        <f>IF(OR('Tabel A F'!F13&lt;5,'Tabel A Be'!F13&lt;0.5),"-",IFERROR('Tabel A Be'!F13/'Tabel A F'!F13*100,"-"))</f>
        <v>6.3203463203463208</v>
      </c>
      <c r="G13" s="104">
        <f>IF(OR('Tabel A F'!G13&lt;5,'Tabel A Be'!G13&lt;0.5),"-",IFERROR('Tabel A Be'!G13/'Tabel A F'!G13*100,"-"))</f>
        <v>3.0769230769230771</v>
      </c>
      <c r="H13" s="104">
        <f>IF(OR('Tabel A F'!H13&lt;5,'Tabel A Be'!H13&lt;0.5),"-",IFERROR('Tabel A Be'!H13/'Tabel A F'!H13*100,"-"))</f>
        <v>4.0137931034482754</v>
      </c>
      <c r="I13" s="104">
        <f>IF(OR('Tabel A F'!I13&lt;5,'Tabel A Be'!I13&lt;0.5),"-",IFERROR('Tabel A Be'!I13/'Tabel A F'!I13*100,"-"))</f>
        <v>8.1632653061224492</v>
      </c>
      <c r="J13" s="105"/>
      <c r="K13" s="104">
        <f>IF(OR('Tabel A F'!K13&lt;5,'Tabel A Be'!K13&lt;0.5),"-",IFERROR('Tabel A Be'!K13/'Tabel A F'!K13*100,"-"))</f>
        <v>4.1127138544112718</v>
      </c>
    </row>
    <row r="14" spans="1:11" ht="15.75" customHeight="1" x14ac:dyDescent="0.2">
      <c r="A14" s="52" t="s">
        <v>28</v>
      </c>
      <c r="B14" s="105">
        <f>IF(OR('Tabel A F'!B14&lt;5,'Tabel A Be'!B14&lt;0.5),"-",IFERROR('Tabel A Be'!B14/'Tabel A F'!B14*100,"-"))</f>
        <v>2.2988505747126435</v>
      </c>
      <c r="C14" s="105">
        <f>IF(OR('Tabel A F'!C14&lt;5,'Tabel A Be'!C14&lt;0.5),"-",IFERROR('Tabel A Be'!C14/'Tabel A F'!C14*100,"-"))</f>
        <v>2.4390243902439024</v>
      </c>
      <c r="D14" s="105">
        <f>IF(OR('Tabel A F'!D14&lt;5,'Tabel A Be'!D14&lt;0.5),"-",IFERROR('Tabel A Be'!D14/'Tabel A F'!D14*100,"-"))</f>
        <v>5.4409005628517821</v>
      </c>
      <c r="E14" s="105">
        <f>IF(OR('Tabel A F'!E14&lt;5,'Tabel A Be'!E14&lt;0.5),"-",IFERROR('Tabel A Be'!E14/'Tabel A F'!E14*100,"-"))</f>
        <v>2.8985507246376812</v>
      </c>
      <c r="F14" s="105">
        <f>IF(OR('Tabel A F'!F14&lt;5,'Tabel A Be'!F14&lt;0.5),"-",IFERROR('Tabel A Be'!F14/'Tabel A F'!F14*100,"-"))</f>
        <v>4.4585987261146496</v>
      </c>
      <c r="G14" s="105">
        <f>IF(OR('Tabel A F'!G14&lt;5,'Tabel A Be'!G14&lt;0.5),"-",IFERROR('Tabel A Be'!G14/'Tabel A F'!G14*100,"-"))</f>
        <v>3.6231884057971016</v>
      </c>
      <c r="H14" s="105">
        <f>IF(OR('Tabel A F'!H14&lt;5,'Tabel A Be'!H14&lt;0.5),"-",IFERROR('Tabel A Be'!H14/'Tabel A F'!H14*100,"-"))</f>
        <v>5.4738562091503269</v>
      </c>
      <c r="I14" s="105" t="str">
        <f>IF(OR('Tabel A F'!I14&lt;5,'Tabel A Be'!I14&lt;0.5),"-",IFERROR('Tabel A Be'!I14/'Tabel A F'!I14*100,"-"))</f>
        <v>-</v>
      </c>
      <c r="J14" s="105"/>
      <c r="K14" s="105">
        <f>IF(OR('Tabel A F'!K14&lt;5,'Tabel A Be'!K14&lt;0.5),"-",IFERROR('Tabel A Be'!K14/'Tabel A F'!K14*100,"-"))</f>
        <v>4.7439126784214949</v>
      </c>
    </row>
    <row r="15" spans="1:11" ht="15.75" customHeight="1" x14ac:dyDescent="0.2">
      <c r="A15" s="50" t="s">
        <v>29</v>
      </c>
      <c r="B15" s="104">
        <f>IF(OR('Tabel A F'!B15&lt;5,'Tabel A Be'!B15&lt;0.5),"-",IFERROR('Tabel A Be'!B15/'Tabel A F'!B15*100,"-"))</f>
        <v>21.135646687697161</v>
      </c>
      <c r="C15" s="104">
        <f>IF(OR('Tabel A F'!C15&lt;5,'Tabel A Be'!C15&lt;0.5),"-",IFERROR('Tabel A Be'!C15/'Tabel A F'!C15*100,"-"))</f>
        <v>18.333333333333332</v>
      </c>
      <c r="D15" s="104">
        <f>IF(OR('Tabel A F'!D15&lt;5,'Tabel A Be'!D15&lt;0.5),"-",IFERROR('Tabel A Be'!D15/'Tabel A F'!D15*100,"-"))</f>
        <v>19.873817034700316</v>
      </c>
      <c r="E15" s="104">
        <f>IF(OR('Tabel A F'!E15&lt;5,'Tabel A Be'!E15&lt;0.5),"-",IFERROR('Tabel A Be'!E15/'Tabel A F'!E15*100,"-"))</f>
        <v>20</v>
      </c>
      <c r="F15" s="104">
        <f>IF(OR('Tabel A F'!F15&lt;5,'Tabel A Be'!F15&lt;0.5),"-",IFERROR('Tabel A Be'!F15/'Tabel A F'!F15*100,"-"))</f>
        <v>16.969696969696972</v>
      </c>
      <c r="G15" s="104">
        <f>IF(OR('Tabel A F'!G15&lt;5,'Tabel A Be'!G15&lt;0.5),"-",IFERROR('Tabel A Be'!G15/'Tabel A F'!G15*100,"-"))</f>
        <v>12.389380530973451</v>
      </c>
      <c r="H15" s="104">
        <f>IF(OR('Tabel A F'!H15&lt;5,'Tabel A Be'!H15&lt;0.5),"-",IFERROR('Tabel A Be'!H15/'Tabel A F'!H15*100,"-"))</f>
        <v>13.802083333333334</v>
      </c>
      <c r="I15" s="104">
        <f>IF(OR('Tabel A F'!I15&lt;5,'Tabel A Be'!I15&lt;0.5),"-",IFERROR('Tabel A Be'!I15/'Tabel A F'!I15*100,"-"))</f>
        <v>23.52941176470588</v>
      </c>
      <c r="J15" s="105"/>
      <c r="K15" s="104">
        <f>IF(OR('Tabel A F'!K15&lt;5,'Tabel A Be'!K15&lt;0.5),"-",IFERROR('Tabel A Be'!K15/'Tabel A F'!K15*100,"-"))</f>
        <v>15.228320067029744</v>
      </c>
    </row>
    <row r="16" spans="1:11" ht="15.75" customHeight="1" x14ac:dyDescent="0.2">
      <c r="A16" s="52" t="s">
        <v>30</v>
      </c>
      <c r="B16" s="105">
        <f>IF(OR('Tabel A F'!B16&lt;5,'Tabel A Be'!B16&lt;0.5),"-",IFERROR('Tabel A Be'!B16/'Tabel A F'!B16*100,"-"))</f>
        <v>9.0047393364928912</v>
      </c>
      <c r="C16" s="105">
        <f>IF(OR('Tabel A F'!C16&lt;5,'Tabel A Be'!C16&lt;0.5),"-",IFERROR('Tabel A Be'!C16/'Tabel A F'!C16*100,"-"))</f>
        <v>4.4444444444444446</v>
      </c>
      <c r="D16" s="105">
        <f>IF(OR('Tabel A F'!D16&lt;5,'Tabel A Be'!D16&lt;0.5),"-",IFERROR('Tabel A Be'!D16/'Tabel A F'!D16*100,"-"))</f>
        <v>11.387900355871885</v>
      </c>
      <c r="E16" s="105">
        <f>IF(OR('Tabel A F'!E16&lt;5,'Tabel A Be'!E16&lt;0.5),"-",IFERROR('Tabel A Be'!E16/'Tabel A F'!E16*100,"-"))</f>
        <v>4.8034934497816595</v>
      </c>
      <c r="F16" s="105">
        <f>IF(OR('Tabel A F'!F16&lt;5,'Tabel A Be'!F16&lt;0.5),"-",IFERROR('Tabel A Be'!F16/'Tabel A F'!F16*100,"-"))</f>
        <v>8.5201793721973083</v>
      </c>
      <c r="G16" s="105">
        <f>IF(OR('Tabel A F'!G16&lt;5,'Tabel A Be'!G16&lt;0.5),"-",IFERROR('Tabel A Be'!G16/'Tabel A F'!G16*100,"-"))</f>
        <v>5.6451612903225801</v>
      </c>
      <c r="H16" s="105">
        <f>IF(OR('Tabel A F'!H16&lt;5,'Tabel A Be'!H16&lt;0.5),"-",IFERROR('Tabel A Be'!H16/'Tabel A F'!H16*100,"-"))</f>
        <v>9.2544987146529554</v>
      </c>
      <c r="I16" s="105" t="str">
        <f>IF(OR('Tabel A F'!I16&lt;5,'Tabel A Be'!I16&lt;0.5),"-",IFERROR('Tabel A Be'!I16/'Tabel A F'!I16*100,"-"))</f>
        <v>-</v>
      </c>
      <c r="J16" s="105"/>
      <c r="K16" s="105">
        <f>IF(OR('Tabel A F'!K16&lt;5,'Tabel A Be'!K16&lt;0.5),"-",IFERROR('Tabel A Be'!K16/'Tabel A F'!K16*100,"-"))</f>
        <v>8.5324232081911262</v>
      </c>
    </row>
    <row r="17" spans="1:11" ht="15.75" hidden="1" customHeight="1" x14ac:dyDescent="0.2">
      <c r="A17" s="50" t="s">
        <v>31</v>
      </c>
      <c r="B17" s="104">
        <f>IF(OR('Tabel A F'!B17&lt;5,'Tabel A Be'!B17&lt;0.5),"-",IFERROR('Tabel A Be'!B17/'Tabel A F'!B17*100,"-"))</f>
        <v>4.3165467625899279</v>
      </c>
      <c r="C17" s="104">
        <f>IF(OR('Tabel A F'!C17&lt;5,'Tabel A Be'!C17&lt;0.5),"-",IFERROR('Tabel A Be'!C17/'Tabel A F'!C17*100,"-"))</f>
        <v>2.1367521367521367</v>
      </c>
      <c r="D17" s="104">
        <f>IF(OR('Tabel A F'!D17&lt;5,'Tabel A Be'!D17&lt;0.5),"-",IFERROR('Tabel A Be'!D17/'Tabel A F'!D17*100,"-"))</f>
        <v>3.7356321839080464</v>
      </c>
      <c r="E17" s="104">
        <f>IF(OR('Tabel A F'!E17&lt;5,'Tabel A Be'!E17&lt;0.5),"-",IFERROR('Tabel A Be'!E17/'Tabel A F'!E17*100,"-"))</f>
        <v>1.7241379310344827</v>
      </c>
      <c r="F17" s="104">
        <f>IF(OR('Tabel A F'!F17&lt;5,'Tabel A Be'!F17&lt;0.5),"-",IFERROR('Tabel A Be'!F17/'Tabel A F'!F17*100,"-"))</f>
        <v>3.8961038961038961</v>
      </c>
      <c r="G17" s="104">
        <f>IF(OR('Tabel A F'!G17&lt;5,'Tabel A Be'!G17&lt;0.5),"-",IFERROR('Tabel A Be'!G17/'Tabel A F'!G17*100,"-"))</f>
        <v>3.6956521739130435</v>
      </c>
      <c r="H17" s="104">
        <f>IF(OR('Tabel A F'!H17&lt;5,'Tabel A Be'!H17&lt;0.5),"-",IFERROR('Tabel A Be'!H17/'Tabel A F'!H17*100,"-"))</f>
        <v>6.2653562653562656</v>
      </c>
      <c r="I17" s="104" t="str">
        <f>IF(OR('Tabel A F'!I17&lt;5,'Tabel A Be'!I17&lt;0.5),"-",IFERROR('Tabel A Be'!I17/'Tabel A F'!I17*100,"-"))</f>
        <v>-</v>
      </c>
      <c r="J17" s="105"/>
      <c r="K17" s="104">
        <f>IF(OR('Tabel A F'!K17&lt;5,'Tabel A Be'!K17&lt;0.5),"-",IFERROR('Tabel A Be'!K17/'Tabel A F'!K17*100,"-"))</f>
        <v>4.235880398671096</v>
      </c>
    </row>
    <row r="18" spans="1:11" ht="15.75" hidden="1" customHeight="1" x14ac:dyDescent="0.2">
      <c r="A18" s="52" t="s">
        <v>32</v>
      </c>
      <c r="B18" s="105">
        <f>IF(OR('Tabel A F'!B18&lt;5,'Tabel A Be'!B18&lt;0.5),"-",IFERROR('Tabel A Be'!B18/'Tabel A F'!B18*100,"-"))</f>
        <v>8.3333333333333321</v>
      </c>
      <c r="C18" s="105" t="str">
        <f>IF(OR('Tabel A F'!C18&lt;5,'Tabel A Be'!C18&lt;0.5),"-",IFERROR('Tabel A Be'!C18/'Tabel A F'!C18*100,"-"))</f>
        <v>-</v>
      </c>
      <c r="D18" s="105">
        <f>IF(OR('Tabel A F'!D18&lt;5,'Tabel A Be'!D18&lt;0.5),"-",IFERROR('Tabel A Be'!D18/'Tabel A F'!D18*100,"-"))</f>
        <v>5.1282051282051277</v>
      </c>
      <c r="E18" s="105" t="str">
        <f>IF(OR('Tabel A F'!E18&lt;5,'Tabel A Be'!E18&lt;0.5),"-",IFERROR('Tabel A Be'!E18/'Tabel A F'!E18*100,"-"))</f>
        <v>-</v>
      </c>
      <c r="F18" s="105">
        <f>IF(OR('Tabel A F'!F18&lt;5,'Tabel A Be'!F18&lt;0.5),"-",IFERROR('Tabel A Be'!F18/'Tabel A F'!F18*100,"-"))</f>
        <v>7.1428571428571423</v>
      </c>
      <c r="G18" s="105">
        <f>IF(OR('Tabel A F'!G18&lt;5,'Tabel A Be'!G18&lt;0.5),"-",IFERROR('Tabel A Be'!G18/'Tabel A F'!G18*100,"-"))</f>
        <v>7.1428571428571423</v>
      </c>
      <c r="H18" s="105">
        <f>IF(OR('Tabel A F'!H18&lt;5,'Tabel A Be'!H18&lt;0.5),"-",IFERROR('Tabel A Be'!H18/'Tabel A F'!H18*100,"-"))</f>
        <v>9.89247311827957</v>
      </c>
      <c r="I18" s="105" t="str">
        <f>IF(OR('Tabel A F'!I18&lt;5,'Tabel A Be'!I18&lt;0.5),"-",IFERROR('Tabel A Be'!I18/'Tabel A F'!I18*100,"-"))</f>
        <v>-</v>
      </c>
      <c r="J18" s="105"/>
      <c r="K18" s="105">
        <f>IF(OR('Tabel A F'!K18&lt;5,'Tabel A Be'!K18&lt;0.5),"-",IFERROR('Tabel A Be'!K18/'Tabel A F'!K18*100,"-"))</f>
        <v>8.4548104956268215</v>
      </c>
    </row>
    <row r="19" spans="1:11" ht="15.75" hidden="1" customHeight="1" x14ac:dyDescent="0.2">
      <c r="A19" s="50" t="s">
        <v>33</v>
      </c>
      <c r="B19" s="104" t="str">
        <f>IF(OR('Tabel A F'!B19&lt;5,'Tabel A Be'!B19&lt;0.5),"-",IFERROR('Tabel A Be'!B19/'Tabel A F'!B19*100,"-"))</f>
        <v>-</v>
      </c>
      <c r="C19" s="104" t="str">
        <f>IF(OR('Tabel A F'!C19&lt;5,'Tabel A Be'!C19&lt;0.5),"-",IFERROR('Tabel A Be'!C19/'Tabel A F'!C19*100,"-"))</f>
        <v>-</v>
      </c>
      <c r="D19" s="104" t="str">
        <f>IF(OR('Tabel A F'!D19&lt;5,'Tabel A Be'!D19&lt;0.5),"-",IFERROR('Tabel A Be'!D19/'Tabel A F'!D19*100,"-"))</f>
        <v>-</v>
      </c>
      <c r="E19" s="104" t="str">
        <f>IF(OR('Tabel A F'!E19&lt;5,'Tabel A Be'!E19&lt;0.5),"-",IFERROR('Tabel A Be'!E19/'Tabel A F'!E19*100,"-"))</f>
        <v>-</v>
      </c>
      <c r="F19" s="104">
        <f>IF(OR('Tabel A F'!F19&lt;5,'Tabel A Be'!F19&lt;0.5),"-",IFERROR('Tabel A Be'!F19/'Tabel A F'!F19*100,"-"))</f>
        <v>4.7619047619047619</v>
      </c>
      <c r="G19" s="104" t="str">
        <f>IF(OR('Tabel A F'!G19&lt;5,'Tabel A Be'!G19&lt;0.5),"-",IFERROR('Tabel A Be'!G19/'Tabel A F'!G19*100,"-"))</f>
        <v>-</v>
      </c>
      <c r="H19" s="104">
        <f>IF(OR('Tabel A F'!H19&lt;5,'Tabel A Be'!H19&lt;0.5),"-",IFERROR('Tabel A Be'!H19/'Tabel A F'!H19*100,"-"))</f>
        <v>1.8518518518518516</v>
      </c>
      <c r="I19" s="104" t="str">
        <f>IF(OR('Tabel A F'!I19&lt;5,'Tabel A Be'!I19&lt;0.5),"-",IFERROR('Tabel A Be'!I19/'Tabel A F'!I19*100,"-"))</f>
        <v>-</v>
      </c>
      <c r="J19" s="105"/>
      <c r="K19" s="104">
        <f>IF(OR('Tabel A F'!K19&lt;5,'Tabel A Be'!K19&lt;0.5),"-",IFERROR('Tabel A Be'!K19/'Tabel A F'!K19*100,"-"))</f>
        <v>1.5151515151515151</v>
      </c>
    </row>
    <row r="20" spans="1:11" ht="15.75" hidden="1" customHeight="1" x14ac:dyDescent="0.2">
      <c r="A20" s="52" t="s">
        <v>34</v>
      </c>
      <c r="B20" s="105" t="str">
        <f>IF(OR('Tabel A F'!B20&lt;5,'Tabel A Be'!B20&lt;0.5),"-",IFERROR('Tabel A Be'!B20/'Tabel A F'!B20*100,"-"))</f>
        <v>-</v>
      </c>
      <c r="C20" s="105">
        <f>IF(OR('Tabel A F'!C20&lt;5,'Tabel A Be'!C20&lt;0.5),"-",IFERROR('Tabel A Be'!C20/'Tabel A F'!C20*100,"-"))</f>
        <v>4.7619047619047619</v>
      </c>
      <c r="D20" s="105">
        <f>IF(OR('Tabel A F'!D20&lt;5,'Tabel A Be'!D20&lt;0.5),"-",IFERROR('Tabel A Be'!D20/'Tabel A F'!D20*100,"-"))</f>
        <v>1.8867924528301887</v>
      </c>
      <c r="E20" s="105">
        <f>IF(OR('Tabel A F'!E20&lt;5,'Tabel A Be'!E20&lt;0.5),"-",IFERROR('Tabel A Be'!E20/'Tabel A F'!E20*100,"-"))</f>
        <v>2.1739130434782608</v>
      </c>
      <c r="F20" s="105">
        <f>IF(OR('Tabel A F'!F20&lt;5,'Tabel A Be'!F20&lt;0.5),"-",IFERROR('Tabel A Be'!F20/'Tabel A F'!F20*100,"-"))</f>
        <v>3.8461538461538463</v>
      </c>
      <c r="G20" s="105">
        <f>IF(OR('Tabel A F'!G20&lt;5,'Tabel A Be'!G20&lt;0.5),"-",IFERROR('Tabel A Be'!G20/'Tabel A F'!G20*100,"-"))</f>
        <v>1.3513513513513513</v>
      </c>
      <c r="H20" s="105">
        <f>IF(OR('Tabel A F'!H20&lt;5,'Tabel A Be'!H20&lt;0.5),"-",IFERROR('Tabel A Be'!H20/'Tabel A F'!H20*100,"-"))</f>
        <v>4.2307692307692308</v>
      </c>
      <c r="I20" s="105" t="str">
        <f>IF(OR('Tabel A F'!I20&lt;5,'Tabel A Be'!I20&lt;0.5),"-",IFERROR('Tabel A Be'!I20/'Tabel A F'!I20*100,"-"))</f>
        <v>-</v>
      </c>
      <c r="J20" s="105"/>
      <c r="K20" s="105">
        <f>IF(OR('Tabel A F'!K20&lt;5,'Tabel A Be'!K20&lt;0.5),"-",IFERROR('Tabel A Be'!K20/'Tabel A F'!K20*100,"-"))</f>
        <v>3.1007751937984498</v>
      </c>
    </row>
    <row r="21" spans="1:11" ht="15.75" customHeight="1" x14ac:dyDescent="0.2">
      <c r="A21" s="50" t="s">
        <v>35</v>
      </c>
      <c r="B21" s="104">
        <f>IF(OR('Tabel A F'!B21&lt;5,'Tabel A Be'!B21&lt;0.5),"-",IFERROR('Tabel A Be'!B21/'Tabel A F'!B21*100,"-"))</f>
        <v>3.8888888888888888</v>
      </c>
      <c r="C21" s="104">
        <f>IF(OR('Tabel A F'!C21&lt;5,'Tabel A Be'!C21&lt;0.5),"-",IFERROR('Tabel A Be'!C21/'Tabel A F'!C21*100,"-"))</f>
        <v>2.2058823529411766</v>
      </c>
      <c r="D21" s="104">
        <f>IF(OR('Tabel A F'!D21&lt;5,'Tabel A Be'!D21&lt;0.5),"-",IFERROR('Tabel A Be'!D21/'Tabel A F'!D21*100,"-"))</f>
        <v>3.4188034188034191</v>
      </c>
      <c r="E21" s="104">
        <f>IF(OR('Tabel A F'!E21&lt;5,'Tabel A Be'!E21&lt;0.5),"-",IFERROR('Tabel A Be'!E21/'Tabel A F'!E21*100,"-"))</f>
        <v>1.5384615384615385</v>
      </c>
      <c r="F21" s="104">
        <f>IF(OR('Tabel A F'!F21&lt;5,'Tabel A Be'!F21&lt;0.5),"-",IFERROR('Tabel A Be'!F21/'Tabel A F'!F21*100,"-"))</f>
        <v>4.3999999999999995</v>
      </c>
      <c r="G21" s="104">
        <f>IF(OR('Tabel A F'!G21&lt;5,'Tabel A Be'!G21&lt;0.5),"-",IFERROR('Tabel A Be'!G21/'Tabel A F'!G21*100,"-"))</f>
        <v>3.6231884057971016</v>
      </c>
      <c r="H21" s="104">
        <f>IF(OR('Tabel A F'!H21&lt;5,'Tabel A Be'!H21&lt;0.5),"-",IFERROR('Tabel A Be'!H21/'Tabel A F'!H21*100,"-"))</f>
        <v>6.5255731922398583</v>
      </c>
      <c r="I21" s="104" t="str">
        <f>IF(OR('Tabel A F'!I21&lt;5,'Tabel A Be'!I21&lt;0.5),"-",IFERROR('Tabel A Be'!I21/'Tabel A F'!I21*100,"-"))</f>
        <v>-</v>
      </c>
      <c r="J21" s="105"/>
      <c r="K21" s="104">
        <f>IF(OR('Tabel A F'!K21&lt;5,'Tabel A Be'!K21&lt;0.5),"-",IFERROR('Tabel A Be'!K21/'Tabel A F'!K21*100,"-"))</f>
        <v>4.5939086294416249</v>
      </c>
    </row>
    <row r="22" spans="1:11" ht="15.75" customHeight="1" x14ac:dyDescent="0.2">
      <c r="A22" s="52" t="s">
        <v>36</v>
      </c>
      <c r="B22" s="105">
        <f>IF(OR('Tabel A F'!B22&lt;5,'Tabel A Be'!B22&lt;0.5),"-",IFERROR('Tabel A Be'!B22/'Tabel A F'!B22*100,"-"))</f>
        <v>8.695652173913043</v>
      </c>
      <c r="C22" s="105">
        <f>IF(OR('Tabel A F'!C22&lt;5,'Tabel A Be'!C22&lt;0.5),"-",IFERROR('Tabel A Be'!C22/'Tabel A F'!C22*100,"-"))</f>
        <v>4.3478260869565215</v>
      </c>
      <c r="D22" s="105">
        <f>IF(OR('Tabel A F'!D22&lt;5,'Tabel A Be'!D22&lt;0.5),"-",IFERROR('Tabel A Be'!D22/'Tabel A F'!D22*100,"-"))</f>
        <v>2.2988505747126435</v>
      </c>
      <c r="E22" s="105">
        <f>IF(OR('Tabel A F'!E22&lt;5,'Tabel A Be'!E22&lt;0.5),"-",IFERROR('Tabel A Be'!E22/'Tabel A F'!E22*100,"-"))</f>
        <v>2.7027027027027026</v>
      </c>
      <c r="F22" s="105" t="str">
        <f>IF(OR('Tabel A F'!F22&lt;5,'Tabel A Be'!F22&lt;0.5),"-",IFERROR('Tabel A Be'!F22/'Tabel A F'!F22*100,"-"))</f>
        <v>-</v>
      </c>
      <c r="G22" s="105" t="str">
        <f>IF(OR('Tabel A F'!G22&lt;5,'Tabel A Be'!G22&lt;0.5),"-",IFERROR('Tabel A Be'!G22/'Tabel A F'!G22*100,"-"))</f>
        <v>-</v>
      </c>
      <c r="H22" s="105">
        <f>IF(OR('Tabel A F'!H22&lt;5,'Tabel A Be'!H22&lt;0.5),"-",IFERROR('Tabel A Be'!H22/'Tabel A F'!H22*100,"-"))</f>
        <v>6.0606060606060606</v>
      </c>
      <c r="I22" s="105" t="str">
        <f>IF(OR('Tabel A F'!I22&lt;5,'Tabel A Be'!I22&lt;0.5),"-",IFERROR('Tabel A Be'!I22/'Tabel A F'!I22*100,"-"))</f>
        <v>-</v>
      </c>
      <c r="J22" s="105"/>
      <c r="K22" s="105">
        <f>IF(OR('Tabel A F'!K22&lt;5,'Tabel A Be'!K22&lt;0.5),"-",IFERROR('Tabel A Be'!K22/'Tabel A F'!K22*100,"-"))</f>
        <v>3.9548022598870061</v>
      </c>
    </row>
    <row r="23" spans="1:11" ht="15.75" customHeight="1" x14ac:dyDescent="0.2">
      <c r="A23" s="50" t="s">
        <v>37</v>
      </c>
      <c r="B23" s="104" t="str">
        <f>IF(OR('Tabel A F'!B23&lt;5,'Tabel A Be'!B23&lt;0.5),"-",IFERROR('Tabel A Be'!B23/'Tabel A F'!B23*100,"-"))</f>
        <v>-</v>
      </c>
      <c r="C23" s="104" t="str">
        <f>IF(OR('Tabel A F'!C23&lt;5,'Tabel A Be'!C23&lt;0.5),"-",IFERROR('Tabel A Be'!C23/'Tabel A F'!C23*100,"-"))</f>
        <v>-</v>
      </c>
      <c r="D23" s="104">
        <f>IF(OR('Tabel A F'!D23&lt;5,'Tabel A Be'!D23&lt;0.5),"-",IFERROR('Tabel A Be'!D23/'Tabel A F'!D23*100,"-"))</f>
        <v>7.1428571428571423</v>
      </c>
      <c r="E23" s="104">
        <f>IF(OR('Tabel A F'!E23&lt;5,'Tabel A Be'!E23&lt;0.5),"-",IFERROR('Tabel A Be'!E23/'Tabel A F'!E23*100,"-"))</f>
        <v>10</v>
      </c>
      <c r="F23" s="104">
        <f>IF(OR('Tabel A F'!F23&lt;5,'Tabel A Be'!F23&lt;0.5),"-",IFERROR('Tabel A Be'!F23/'Tabel A F'!F23*100,"-"))</f>
        <v>15.384615384615385</v>
      </c>
      <c r="G23" s="104">
        <f>IF(OR('Tabel A F'!G23&lt;5,'Tabel A Be'!G23&lt;0.5),"-",IFERROR('Tabel A Be'!G23/'Tabel A F'!G23*100,"-"))</f>
        <v>6.8181818181818175</v>
      </c>
      <c r="H23" s="104">
        <f>IF(OR('Tabel A F'!H23&lt;5,'Tabel A Be'!H23&lt;0.5),"-",IFERROR('Tabel A Be'!H23/'Tabel A F'!H23*100,"-"))</f>
        <v>14.715719063545151</v>
      </c>
      <c r="I23" s="104" t="str">
        <f>IF(OR('Tabel A F'!I23&lt;5,'Tabel A Be'!I23&lt;0.5),"-",IFERROR('Tabel A Be'!I23/'Tabel A F'!I23*100,"-"))</f>
        <v>-</v>
      </c>
      <c r="J23" s="105"/>
      <c r="K23" s="104">
        <f>IF(OR('Tabel A F'!K23&lt;5,'Tabel A Be'!K23&lt;0.5),"-",IFERROR('Tabel A Be'!K23/'Tabel A F'!K23*100,"-"))</f>
        <v>13.184079601990051</v>
      </c>
    </row>
    <row r="24" spans="1:11" ht="15.75" customHeight="1" x14ac:dyDescent="0.2">
      <c r="A24" s="52" t="s">
        <v>38</v>
      </c>
      <c r="B24" s="105">
        <f>IF(OR('Tabel A F'!B24&lt;5,'Tabel A Be'!B24&lt;0.5),"-",IFERROR('Tabel A Be'!B24/'Tabel A F'!B24*100,"-"))</f>
        <v>1.639344262295082</v>
      </c>
      <c r="C24" s="105" t="str">
        <f>IF(OR('Tabel A F'!C24&lt;5,'Tabel A Be'!C24&lt;0.5),"-",IFERROR('Tabel A Be'!C24/'Tabel A F'!C24*100,"-"))</f>
        <v>-</v>
      </c>
      <c r="D24" s="105">
        <f>IF(OR('Tabel A F'!D24&lt;5,'Tabel A Be'!D24&lt;0.5),"-",IFERROR('Tabel A Be'!D24/'Tabel A F'!D24*100,"-"))</f>
        <v>1.7777777777777777</v>
      </c>
      <c r="E24" s="105">
        <f>IF(OR('Tabel A F'!E24&lt;5,'Tabel A Be'!E24&lt;0.5),"-",IFERROR('Tabel A Be'!E24/'Tabel A F'!E24*100,"-"))</f>
        <v>2.1052631578947367</v>
      </c>
      <c r="F24" s="105">
        <f>IF(OR('Tabel A F'!F24&lt;5,'Tabel A Be'!F24&lt;0.5),"-",IFERROR('Tabel A Be'!F24/'Tabel A F'!F24*100,"-"))</f>
        <v>2.4193548387096775</v>
      </c>
      <c r="G24" s="105">
        <f>IF(OR('Tabel A F'!G24&lt;5,'Tabel A Be'!G24&lt;0.5),"-",IFERROR('Tabel A Be'!G24/'Tabel A F'!G24*100,"-"))</f>
        <v>2.7918781725888326</v>
      </c>
      <c r="H24" s="105">
        <f>IF(OR('Tabel A F'!H24&lt;5,'Tabel A Be'!H24&lt;0.5),"-",IFERROR('Tabel A Be'!H24/'Tabel A F'!H24*100,"-"))</f>
        <v>5.9847660500544064</v>
      </c>
      <c r="I24" s="105" t="str">
        <f>IF(OR('Tabel A F'!I24&lt;5,'Tabel A Be'!I24&lt;0.5),"-",IFERROR('Tabel A Be'!I24/'Tabel A F'!I24*100,"-"))</f>
        <v>-</v>
      </c>
      <c r="J24" s="105"/>
      <c r="K24" s="105">
        <f>IF(OR('Tabel A F'!K24&lt;5,'Tabel A Be'!K24&lt;0.5),"-",IFERROR('Tabel A Be'!K24/'Tabel A F'!K24*100,"-"))</f>
        <v>3.5559410234171724</v>
      </c>
    </row>
    <row r="25" spans="1:11" ht="15.75" customHeight="1" x14ac:dyDescent="0.2">
      <c r="A25" s="50" t="s">
        <v>39</v>
      </c>
      <c r="B25" s="104">
        <f>IF(OR('Tabel A F'!B25&lt;5,'Tabel A Be'!B25&lt;0.5),"-",IFERROR('Tabel A Be'!B25/'Tabel A F'!B25*100,"-"))</f>
        <v>3.4188034188034191</v>
      </c>
      <c r="C25" s="104">
        <f>IF(OR('Tabel A F'!C25&lt;5,'Tabel A Be'!C25&lt;0.5),"-",IFERROR('Tabel A Be'!C25/'Tabel A F'!C25*100,"-"))</f>
        <v>4</v>
      </c>
      <c r="D25" s="104">
        <f>IF(OR('Tabel A F'!D25&lt;5,'Tabel A Be'!D25&lt;0.5),"-",IFERROR('Tabel A Be'!D25/'Tabel A F'!D25*100,"-"))</f>
        <v>9.9656357388316152</v>
      </c>
      <c r="E25" s="104">
        <f>IF(OR('Tabel A F'!E25&lt;5,'Tabel A Be'!E25&lt;0.5),"-",IFERROR('Tabel A Be'!E25/'Tabel A F'!E25*100,"-"))</f>
        <v>4.8913043478260869</v>
      </c>
      <c r="F25" s="104">
        <f>IF(OR('Tabel A F'!F25&lt;5,'Tabel A Be'!F25&lt;0.5),"-",IFERROR('Tabel A Be'!F25/'Tabel A F'!F25*100,"-"))</f>
        <v>13.223140495867769</v>
      </c>
      <c r="G25" s="104">
        <f>IF(OR('Tabel A F'!G25&lt;5,'Tabel A Be'!G25&lt;0.5),"-",IFERROR('Tabel A Be'!G25/'Tabel A F'!G25*100,"-"))</f>
        <v>1.834862385321101</v>
      </c>
      <c r="H25" s="104">
        <f>IF(OR('Tabel A F'!H25&lt;5,'Tabel A Be'!H25&lt;0.5),"-",IFERROR('Tabel A Be'!H25/'Tabel A F'!H25*100,"-"))</f>
        <v>4.4216770018873008</v>
      </c>
      <c r="I25" s="104">
        <f>IF(OR('Tabel A F'!I25&lt;5,'Tabel A Be'!I25&lt;0.5),"-",IFERROR('Tabel A Be'!I25/'Tabel A F'!I25*100,"-"))</f>
        <v>16.666666666666664</v>
      </c>
      <c r="J25" s="105"/>
      <c r="K25" s="104">
        <f>IF(OR('Tabel A F'!K25&lt;5,'Tabel A Be'!K25&lt;0.5),"-",IFERROR('Tabel A Be'!K25/'Tabel A F'!K25*100,"-"))</f>
        <v>4.7890535917901937</v>
      </c>
    </row>
    <row r="26" spans="1:11" ht="15.75" customHeight="1" x14ac:dyDescent="0.2">
      <c r="A26" s="52" t="s">
        <v>40</v>
      </c>
      <c r="B26" s="105">
        <f>IF(OR('Tabel A F'!B26&lt;5,'Tabel A Be'!B26&lt;0.5),"-",IFERROR('Tabel A Be'!B26/'Tabel A F'!B26*100,"-"))</f>
        <v>1.7931034482758619</v>
      </c>
      <c r="C26" s="105">
        <f>IF(OR('Tabel A F'!C26&lt;5,'Tabel A Be'!C26&lt;0.5),"-",IFERROR('Tabel A Be'!C26/'Tabel A F'!C26*100,"-"))</f>
        <v>0.88235294117647056</v>
      </c>
      <c r="D26" s="105">
        <f>IF(OR('Tabel A F'!D26&lt;5,'Tabel A Be'!D26&lt;0.5),"-",IFERROR('Tabel A Be'!D26/'Tabel A F'!D26*100,"-"))</f>
        <v>2.7115858668857848</v>
      </c>
      <c r="E26" s="105">
        <f>IF(OR('Tabel A F'!E26&lt;5,'Tabel A Be'!E26&lt;0.5),"-",IFERROR('Tabel A Be'!E26/'Tabel A F'!E26*100,"-"))</f>
        <v>1.0554089709762533</v>
      </c>
      <c r="F26" s="105">
        <f>IF(OR('Tabel A F'!F26&lt;5,'Tabel A Be'!F26&lt;0.5),"-",IFERROR('Tabel A Be'!F26/'Tabel A F'!F26*100,"-"))</f>
        <v>1.3621794871794872</v>
      </c>
      <c r="G26" s="105">
        <f>IF(OR('Tabel A F'!G26&lt;5,'Tabel A Be'!G26&lt;0.5),"-",IFERROR('Tabel A Be'!G26/'Tabel A F'!G26*100,"-"))</f>
        <v>1.167883211678832</v>
      </c>
      <c r="H26" s="105">
        <f>IF(OR('Tabel A F'!H26&lt;5,'Tabel A Be'!H26&lt;0.5),"-",IFERROR('Tabel A Be'!H26/'Tabel A F'!H26*100,"-"))</f>
        <v>2.6176987692908771</v>
      </c>
      <c r="I26" s="105" t="str">
        <f>IF(OR('Tabel A F'!I26&lt;5,'Tabel A Be'!I26&lt;0.5),"-",IFERROR('Tabel A Be'!I26/'Tabel A F'!I26*100,"-"))</f>
        <v>-</v>
      </c>
      <c r="J26" s="105"/>
      <c r="K26" s="105">
        <f>IF(OR('Tabel A F'!K26&lt;5,'Tabel A Be'!K26&lt;0.5),"-",IFERROR('Tabel A Be'!K26/'Tabel A F'!K26*100,"-"))</f>
        <v>2.1822962313759859</v>
      </c>
    </row>
    <row r="27" spans="1:11" ht="15.75" customHeight="1" x14ac:dyDescent="0.2">
      <c r="A27" s="50" t="s">
        <v>41</v>
      </c>
      <c r="B27" s="104">
        <f>IF(OR('Tabel A F'!B27&lt;5,'Tabel A Be'!B27&lt;0.5),"-",IFERROR('Tabel A Be'!B27/'Tabel A F'!B27*100,"-"))</f>
        <v>0.77519379844961245</v>
      </c>
      <c r="C27" s="104">
        <f>IF(OR('Tabel A F'!C27&lt;5,'Tabel A Be'!C27&lt;0.5),"-",IFERROR('Tabel A Be'!C27/'Tabel A F'!C27*100,"-"))</f>
        <v>1.098901098901099</v>
      </c>
      <c r="D27" s="104">
        <f>IF(OR('Tabel A F'!D27&lt;5,'Tabel A Be'!D27&lt;0.5),"-",IFERROR('Tabel A Be'!D27/'Tabel A F'!D27*100,"-"))</f>
        <v>2.5641025641025639</v>
      </c>
      <c r="E27" s="104" t="str">
        <f>IF(OR('Tabel A F'!E27&lt;5,'Tabel A Be'!E27&lt;0.5),"-",IFERROR('Tabel A Be'!E27/'Tabel A F'!E27*100,"-"))</f>
        <v>-</v>
      </c>
      <c r="F27" s="104" t="str">
        <f>IF(OR('Tabel A F'!F27&lt;5,'Tabel A Be'!F27&lt;0.5),"-",IFERROR('Tabel A Be'!F27/'Tabel A F'!F27*100,"-"))</f>
        <v>-</v>
      </c>
      <c r="G27" s="104">
        <f>IF(OR('Tabel A F'!G27&lt;5,'Tabel A Be'!G27&lt;0.5),"-",IFERROR('Tabel A Be'!G27/'Tabel A F'!G27*100,"-"))</f>
        <v>0.57803468208092479</v>
      </c>
      <c r="H27" s="104">
        <f>IF(OR('Tabel A F'!H27&lt;5,'Tabel A Be'!H27&lt;0.5),"-",IFERROR('Tabel A Be'!H27/'Tabel A F'!H27*100,"-"))</f>
        <v>3.0588235294117649</v>
      </c>
      <c r="I27" s="104" t="str">
        <f>IF(OR('Tabel A F'!I27&lt;5,'Tabel A Be'!I27&lt;0.5),"-",IFERROR('Tabel A Be'!I27/'Tabel A F'!I27*100,"-"))</f>
        <v>-</v>
      </c>
      <c r="J27" s="105"/>
      <c r="K27" s="104">
        <f>IF(OR('Tabel A F'!K27&lt;5,'Tabel A Be'!K27&lt;0.5),"-",IFERROR('Tabel A Be'!K27/'Tabel A F'!K27*100,"-"))</f>
        <v>2.0187099950763168</v>
      </c>
    </row>
    <row r="28" spans="1:11" ht="15.75" customHeight="1" x14ac:dyDescent="0.2">
      <c r="A28" s="52" t="s">
        <v>191</v>
      </c>
      <c r="B28" s="105">
        <f>IF(OR('Tabel A F'!B28&lt;5,'Tabel A Be'!B28&lt;0.5),"-",IFERROR('Tabel A Be'!B28/'Tabel A F'!B28*100,"-"))</f>
        <v>10.526315789473683</v>
      </c>
      <c r="C28" s="105">
        <f>IF(OR('Tabel A F'!C28&lt;5,'Tabel A Be'!C28&lt;0.5),"-",IFERROR('Tabel A Be'!C28/'Tabel A F'!C28*100,"-"))</f>
        <v>8.0357142857142865</v>
      </c>
      <c r="D28" s="105">
        <f>IF(OR('Tabel A F'!D28&lt;5,'Tabel A Be'!D28&lt;0.5),"-",IFERROR('Tabel A Be'!D28/'Tabel A F'!D28*100,"-"))</f>
        <v>8.8528678304239392</v>
      </c>
      <c r="E28" s="105">
        <f>IF(OR('Tabel A F'!E28&lt;5,'Tabel A Be'!E28&lt;0.5),"-",IFERROR('Tabel A Be'!E28/'Tabel A F'!E28*100,"-"))</f>
        <v>5.1792828685258963</v>
      </c>
      <c r="F28" s="105">
        <f>IF(OR('Tabel A F'!F28&lt;5,'Tabel A Be'!F28&lt;0.5),"-",IFERROR('Tabel A Be'!F28/'Tabel A F'!F28*100,"-"))</f>
        <v>8.125</v>
      </c>
      <c r="G28" s="105">
        <f>IF(OR('Tabel A F'!G28&lt;5,'Tabel A Be'!G28&lt;0.5),"-",IFERROR('Tabel A Be'!G28/'Tabel A F'!G28*100,"-"))</f>
        <v>5.5118110236220472</v>
      </c>
      <c r="H28" s="105">
        <f>IF(OR('Tabel A F'!H28&lt;5,'Tabel A Be'!H28&lt;0.5),"-",IFERROR('Tabel A Be'!H28/'Tabel A F'!H28*100,"-"))</f>
        <v>9.6576151121605669</v>
      </c>
      <c r="I28" s="105" t="str">
        <f>IF(OR('Tabel A F'!I28&lt;5,'Tabel A Be'!I28&lt;0.5),"-",IFERROR('Tabel A Be'!I28/'Tabel A F'!I28*100,"-"))</f>
        <v>-</v>
      </c>
      <c r="J28" s="105"/>
      <c r="K28" s="105">
        <f>IF(OR('Tabel A F'!K28&lt;5,'Tabel A Be'!K28&lt;0.5),"-",IFERROR('Tabel A Be'!K28/'Tabel A F'!K28*100,"-"))</f>
        <v>9.0243187811309706</v>
      </c>
    </row>
    <row r="29" spans="1:11" ht="15.75" customHeight="1" x14ac:dyDescent="0.2">
      <c r="A29" s="50" t="s">
        <v>43</v>
      </c>
      <c r="B29" s="104">
        <f>IF(OR('Tabel A F'!B29&lt;5,'Tabel A Be'!B29&lt;0.5),"-",IFERROR('Tabel A Be'!B29/'Tabel A F'!B29*100,"-"))</f>
        <v>1.3215859030837005</v>
      </c>
      <c r="C29" s="104">
        <f>IF(OR('Tabel A F'!C29&lt;5,'Tabel A Be'!C29&lt;0.5),"-",IFERROR('Tabel A Be'!C29/'Tabel A F'!C29*100,"-"))</f>
        <v>1.7857142857142856</v>
      </c>
      <c r="D29" s="104">
        <f>IF(OR('Tabel A F'!D29&lt;5,'Tabel A Be'!D29&lt;0.5),"-",IFERROR('Tabel A Be'!D29/'Tabel A F'!D29*100,"-"))</f>
        <v>1.4388489208633095</v>
      </c>
      <c r="E29" s="104">
        <f>IF(OR('Tabel A F'!E29&lt;5,'Tabel A Be'!E29&lt;0.5),"-",IFERROR('Tabel A Be'!E29/'Tabel A F'!E29*100,"-"))</f>
        <v>3.1578947368421053</v>
      </c>
      <c r="F29" s="104" t="str">
        <f>IF(OR('Tabel A F'!F29&lt;5,'Tabel A Be'!F29&lt;0.5),"-",IFERROR('Tabel A Be'!F29/'Tabel A F'!F29*100,"-"))</f>
        <v>-</v>
      </c>
      <c r="G29" s="104">
        <f>IF(OR('Tabel A F'!G29&lt;5,'Tabel A Be'!G29&lt;0.5),"-",IFERROR('Tabel A Be'!G29/'Tabel A F'!G29*100,"-"))</f>
        <v>1.3157894736842104</v>
      </c>
      <c r="H29" s="104">
        <f>IF(OR('Tabel A F'!H29&lt;5,'Tabel A Be'!H29&lt;0.5),"-",IFERROR('Tabel A Be'!H29/'Tabel A F'!H29*100,"-"))</f>
        <v>1.5544041450777202</v>
      </c>
      <c r="I29" s="104" t="str">
        <f>IF(OR('Tabel A F'!I29&lt;5,'Tabel A Be'!I29&lt;0.5),"-",IFERROR('Tabel A Be'!I29/'Tabel A F'!I29*100,"-"))</f>
        <v>-</v>
      </c>
      <c r="J29" s="105"/>
      <c r="K29" s="104">
        <f>IF(OR('Tabel A F'!K29&lt;5,'Tabel A Be'!K29&lt;0.5),"-",IFERROR('Tabel A Be'!K29/'Tabel A F'!K29*100,"-"))</f>
        <v>1.5240328253223916</v>
      </c>
    </row>
    <row r="30" spans="1:11" ht="15.75" customHeight="1" x14ac:dyDescent="0.2">
      <c r="A30" s="52" t="s">
        <v>44</v>
      </c>
      <c r="B30" s="105">
        <f>IF(OR('Tabel A F'!B30&lt;5,'Tabel A Be'!B30&lt;0.5),"-",IFERROR('Tabel A Be'!B30/'Tabel A F'!B30*100,"-"))</f>
        <v>4.154302670623145</v>
      </c>
      <c r="C30" s="105">
        <f>IF(OR('Tabel A F'!C30&lt;5,'Tabel A Be'!C30&lt;0.5),"-",IFERROR('Tabel A Be'!C30/'Tabel A F'!C30*100,"-"))</f>
        <v>4.5454545454545459</v>
      </c>
      <c r="D30" s="105">
        <f>IF(OR('Tabel A F'!D30&lt;5,'Tabel A Be'!D30&lt;0.5),"-",IFERROR('Tabel A Be'!D30/'Tabel A F'!D30*100,"-"))</f>
        <v>6.182795698924731</v>
      </c>
      <c r="E30" s="105">
        <f>IF(OR('Tabel A F'!E30&lt;5,'Tabel A Be'!E30&lt;0.5),"-",IFERROR('Tabel A Be'!E30/'Tabel A F'!E30*100,"-"))</f>
        <v>2.6217228464419478</v>
      </c>
      <c r="F30" s="105">
        <f>IF(OR('Tabel A F'!F30&lt;5,'Tabel A Be'!F30&lt;0.5),"-",IFERROR('Tabel A Be'!F30/'Tabel A F'!F30*100,"-"))</f>
        <v>5.0925925925925926</v>
      </c>
      <c r="G30" s="105">
        <f>IF(OR('Tabel A F'!G30&lt;5,'Tabel A Be'!G30&lt;0.5),"-",IFERROR('Tabel A Be'!G30/'Tabel A F'!G30*100,"-"))</f>
        <v>4.4444444444444446</v>
      </c>
      <c r="H30" s="105">
        <f>IF(OR('Tabel A F'!H30&lt;5,'Tabel A Be'!H30&lt;0.5),"-",IFERROR('Tabel A Be'!H30/'Tabel A F'!H30*100,"-"))</f>
        <v>4.6991404011461322</v>
      </c>
      <c r="I30" s="105" t="str">
        <f>IF(OR('Tabel A F'!I30&lt;5,'Tabel A Be'!I30&lt;0.5),"-",IFERROR('Tabel A Be'!I30/'Tabel A F'!I30*100,"-"))</f>
        <v>-</v>
      </c>
      <c r="J30" s="105"/>
      <c r="K30" s="105">
        <f>IF(OR('Tabel A F'!K30&lt;5,'Tabel A Be'!K30&lt;0.5),"-",IFERROR('Tabel A Be'!K30/'Tabel A F'!K30*100,"-"))</f>
        <v>4.5723962743437765</v>
      </c>
    </row>
    <row r="31" spans="1:11" ht="15.75" customHeight="1" x14ac:dyDescent="0.2">
      <c r="A31" s="50" t="s">
        <v>45</v>
      </c>
      <c r="B31" s="104">
        <f>IF(OR('Tabel A F'!B31&lt;5,'Tabel A Be'!B31&lt;0.5),"-",IFERROR('Tabel A Be'!B31/'Tabel A F'!B31*100,"-"))</f>
        <v>4.5454545454545459</v>
      </c>
      <c r="C31" s="104">
        <f>IF(OR('Tabel A F'!C31&lt;5,'Tabel A Be'!C31&lt;0.5),"-",IFERROR('Tabel A Be'!C31/'Tabel A F'!C31*100,"-"))</f>
        <v>1.9607843137254901</v>
      </c>
      <c r="D31" s="104">
        <f>IF(OR('Tabel A F'!D31&lt;5,'Tabel A Be'!D31&lt;0.5),"-",IFERROR('Tabel A Be'!D31/'Tabel A F'!D31*100,"-"))</f>
        <v>0.62893081761006298</v>
      </c>
      <c r="E31" s="104" t="str">
        <f>IF(OR('Tabel A F'!E31&lt;5,'Tabel A Be'!E31&lt;0.5),"-",IFERROR('Tabel A Be'!E31/'Tabel A F'!E31*100,"-"))</f>
        <v>-</v>
      </c>
      <c r="F31" s="104">
        <f>IF(OR('Tabel A F'!F31&lt;5,'Tabel A Be'!F31&lt;0.5),"-",IFERROR('Tabel A Be'!F31/'Tabel A F'!F31*100,"-"))</f>
        <v>3.225806451612903</v>
      </c>
      <c r="G31" s="104">
        <f>IF(OR('Tabel A F'!G31&lt;5,'Tabel A Be'!G31&lt;0.5),"-",IFERROR('Tabel A Be'!G31/'Tabel A F'!G31*100,"-"))</f>
        <v>0.91743119266055051</v>
      </c>
      <c r="H31" s="104">
        <f>IF(OR('Tabel A F'!H31&lt;5,'Tabel A Be'!H31&lt;0.5),"-",IFERROR('Tabel A Be'!H31/'Tabel A F'!H31*100,"-"))</f>
        <v>3.8805970149253728</v>
      </c>
      <c r="I31" s="104" t="str">
        <f>IF(OR('Tabel A F'!I31&lt;5,'Tabel A Be'!I31&lt;0.5),"-",IFERROR('Tabel A Be'!I31/'Tabel A F'!I31*100,"-"))</f>
        <v>-</v>
      </c>
      <c r="J31" s="105"/>
      <c r="K31" s="104">
        <f>IF(OR('Tabel A F'!K31&lt;5,'Tabel A Be'!K31&lt;0.5),"-",IFERROR('Tabel A Be'!K31/'Tabel A F'!K31*100,"-"))</f>
        <v>2.5987525987525988</v>
      </c>
    </row>
    <row r="32" spans="1:11" ht="15.75" customHeight="1" x14ac:dyDescent="0.2">
      <c r="A32" s="52" t="s">
        <v>46</v>
      </c>
      <c r="B32" s="105" t="str">
        <f>IF(OR('Tabel A F'!B32&lt;5,'Tabel A Be'!B32&lt;0.5),"-",IFERROR('Tabel A Be'!B32/'Tabel A F'!B32*100,"-"))</f>
        <v>-</v>
      </c>
      <c r="C32" s="105">
        <f>IF(OR('Tabel A F'!C32&lt;5,'Tabel A Be'!C32&lt;0.5),"-",IFERROR('Tabel A Be'!C32/'Tabel A F'!C32*100,"-"))</f>
        <v>1.5384615384615385</v>
      </c>
      <c r="D32" s="105">
        <f>IF(OR('Tabel A F'!D32&lt;5,'Tabel A Be'!D32&lt;0.5),"-",IFERROR('Tabel A Be'!D32/'Tabel A F'!D32*100,"-"))</f>
        <v>7.1641791044776122</v>
      </c>
      <c r="E32" s="105">
        <f>IF(OR('Tabel A F'!E32&lt;5,'Tabel A Be'!E32&lt;0.5),"-",IFERROR('Tabel A Be'!E32/'Tabel A F'!E32*100,"-"))</f>
        <v>1.9704433497536946</v>
      </c>
      <c r="F32" s="105">
        <f>IF(OR('Tabel A F'!F32&lt;5,'Tabel A Be'!F32&lt;0.5),"-",IFERROR('Tabel A Be'!F32/'Tabel A F'!F32*100,"-"))</f>
        <v>2.3255813953488373</v>
      </c>
      <c r="G32" s="105">
        <f>IF(OR('Tabel A F'!G32&lt;5,'Tabel A Be'!G32&lt;0.5),"-",IFERROR('Tabel A Be'!G32/'Tabel A F'!G32*100,"-"))</f>
        <v>2.6200873362445414</v>
      </c>
      <c r="H32" s="105">
        <f>IF(OR('Tabel A F'!H32&lt;5,'Tabel A Be'!H32&lt;0.5),"-",IFERROR('Tabel A Be'!H32/'Tabel A F'!H32*100,"-"))</f>
        <v>4.918032786885246</v>
      </c>
      <c r="I32" s="105" t="str">
        <f>IF(OR('Tabel A F'!I32&lt;5,'Tabel A Be'!I32&lt;0.5),"-",IFERROR('Tabel A Be'!I32/'Tabel A F'!I32*100,"-"))</f>
        <v>-</v>
      </c>
      <c r="J32" s="105"/>
      <c r="K32" s="105">
        <f>IF(OR('Tabel A F'!K32&lt;5,'Tabel A Be'!K32&lt;0.5),"-",IFERROR('Tabel A Be'!K32/'Tabel A F'!K32*100,"-"))</f>
        <v>3.8198403648802741</v>
      </c>
    </row>
    <row r="33" spans="1:11" ht="15.75" customHeight="1" x14ac:dyDescent="0.2">
      <c r="A33" s="50" t="s">
        <v>47</v>
      </c>
      <c r="B33" s="104">
        <f>IF(OR('Tabel A F'!B33&lt;5,'Tabel A Be'!B33&lt;0.5),"-",IFERROR('Tabel A Be'!B33/'Tabel A F'!B33*100,"-"))</f>
        <v>10.107197549770291</v>
      </c>
      <c r="C33" s="104">
        <f>IF(OR('Tabel A F'!C33&lt;5,'Tabel A Be'!C33&lt;0.5),"-",IFERROR('Tabel A Be'!C33/'Tabel A F'!C33*100,"-"))</f>
        <v>3.5999999999999996</v>
      </c>
      <c r="D33" s="104">
        <f>IF(OR('Tabel A F'!D33&lt;5,'Tabel A Be'!D33&lt;0.5),"-",IFERROR('Tabel A Be'!D33/'Tabel A F'!D33*100,"-"))</f>
        <v>9.3733261917514721</v>
      </c>
      <c r="E33" s="104">
        <f>IF(OR('Tabel A F'!E33&lt;5,'Tabel A Be'!E33&lt;0.5),"-",IFERROR('Tabel A Be'!E33/'Tabel A F'!E33*100,"-"))</f>
        <v>4.3010752688172049</v>
      </c>
      <c r="F33" s="104">
        <f>IF(OR('Tabel A F'!F33&lt;5,'Tabel A Be'!F33&lt;0.5),"-",IFERROR('Tabel A Be'!F33/'Tabel A F'!F33*100,"-"))</f>
        <v>12.476007677543185</v>
      </c>
      <c r="G33" s="104">
        <f>IF(OR('Tabel A F'!G33&lt;5,'Tabel A Be'!G33&lt;0.5),"-",IFERROR('Tabel A Be'!G33/'Tabel A F'!G33*100,"-"))</f>
        <v>4.9335863377609108</v>
      </c>
      <c r="H33" s="104">
        <f>IF(OR('Tabel A F'!H33&lt;5,'Tabel A Be'!H33&lt;0.5),"-",IFERROR('Tabel A Be'!H33/'Tabel A F'!H33*100,"-"))</f>
        <v>6.1212976022566998</v>
      </c>
      <c r="I33" s="104">
        <f>IF(OR('Tabel A F'!I33&lt;5,'Tabel A Be'!I33&lt;0.5),"-",IFERROR('Tabel A Be'!I33/'Tabel A F'!I33*100,"-"))</f>
        <v>3.7037037037037033</v>
      </c>
      <c r="J33" s="105"/>
      <c r="K33" s="104">
        <f>IF(OR('Tabel A F'!K33&lt;5,'Tabel A Be'!K33&lt;0.5),"-",IFERROR('Tabel A Be'!K33/'Tabel A F'!K33*100,"-"))</f>
        <v>7.3291139240506329</v>
      </c>
    </row>
    <row r="34" spans="1:11" ht="15.75" customHeight="1" x14ac:dyDescent="0.2">
      <c r="A34" s="52" t="s">
        <v>48</v>
      </c>
      <c r="B34" s="105">
        <f>IF(OR('Tabel A F'!B34&lt;5,'Tabel A Be'!B34&lt;0.5),"-",IFERROR('Tabel A Be'!B34/'Tabel A F'!B34*100,"-"))</f>
        <v>4.2087542087542094</v>
      </c>
      <c r="C34" s="105">
        <f>IF(OR('Tabel A F'!C34&lt;5,'Tabel A Be'!C34&lt;0.5),"-",IFERROR('Tabel A Be'!C34/'Tabel A F'!C34*100,"-"))</f>
        <v>1.7902813299232736</v>
      </c>
      <c r="D34" s="105">
        <f>IF(OR('Tabel A F'!D34&lt;5,'Tabel A Be'!D34&lt;0.5),"-",IFERROR('Tabel A Be'!D34/'Tabel A F'!D34*100,"-"))</f>
        <v>3.0095759233926129</v>
      </c>
      <c r="E34" s="105">
        <f>IF(OR('Tabel A F'!E34&lt;5,'Tabel A Be'!E34&lt;0.5),"-",IFERROR('Tabel A Be'!E34/'Tabel A F'!E34*100,"-"))</f>
        <v>2.1917808219178081</v>
      </c>
      <c r="F34" s="105">
        <f>IF(OR('Tabel A F'!F34&lt;5,'Tabel A Be'!F34&lt;0.5),"-",IFERROR('Tabel A Be'!F34/'Tabel A F'!F34*100,"-"))</f>
        <v>4.4293015332197614</v>
      </c>
      <c r="G34" s="105">
        <f>IF(OR('Tabel A F'!G34&lt;5,'Tabel A Be'!G34&lt;0.5),"-",IFERROR('Tabel A Be'!G34/'Tabel A F'!G34*100,"-"))</f>
        <v>1.7341040462427744</v>
      </c>
      <c r="H34" s="105">
        <f>IF(OR('Tabel A F'!H34&lt;5,'Tabel A Be'!H34&lt;0.5),"-",IFERROR('Tabel A Be'!H34/'Tabel A F'!H34*100,"-"))</f>
        <v>2.6035627701064614</v>
      </c>
      <c r="I34" s="105">
        <f>IF(OR('Tabel A F'!I34&lt;5,'Tabel A Be'!I34&lt;0.5),"-",IFERROR('Tabel A Be'!I34/'Tabel A F'!I34*100,"-"))</f>
        <v>3.125</v>
      </c>
      <c r="J34" s="105"/>
      <c r="K34" s="105">
        <f>IF(OR('Tabel A F'!K34&lt;5,'Tabel A Be'!K34&lt;0.5),"-",IFERROR('Tabel A Be'!K34/'Tabel A F'!K34*100,"-"))</f>
        <v>2.6850507982583456</v>
      </c>
    </row>
    <row r="35" spans="1:11" ht="15.75" customHeight="1" x14ac:dyDescent="0.2">
      <c r="A35" s="50" t="s">
        <v>49</v>
      </c>
      <c r="B35" s="104">
        <f>IF(OR('Tabel A F'!B35&lt;5,'Tabel A Be'!B35&lt;0.5),"-",IFERROR('Tabel A Be'!B35/'Tabel A F'!B35*100,"-"))</f>
        <v>4.929577464788732</v>
      </c>
      <c r="C35" s="104">
        <f>IF(OR('Tabel A F'!C35&lt;5,'Tabel A Be'!C35&lt;0.5),"-",IFERROR('Tabel A Be'!C35/'Tabel A F'!C35*100,"-"))</f>
        <v>1.7142857142857144</v>
      </c>
      <c r="D35" s="104">
        <f>IF(OR('Tabel A F'!D35&lt;5,'Tabel A Be'!D35&lt;0.5),"-",IFERROR('Tabel A Be'!D35/'Tabel A F'!D35*100,"-"))</f>
        <v>4.3165467625899279</v>
      </c>
      <c r="E35" s="104">
        <f>IF(OR('Tabel A F'!E35&lt;5,'Tabel A Be'!E35&lt;0.5),"-",IFERROR('Tabel A Be'!E35/'Tabel A F'!E35*100,"-"))</f>
        <v>1.7632241813602016</v>
      </c>
      <c r="F35" s="104">
        <f>IF(OR('Tabel A F'!F35&lt;5,'Tabel A Be'!F35&lt;0.5),"-",IFERROR('Tabel A Be'!F35/'Tabel A F'!F35*100,"-"))</f>
        <v>5</v>
      </c>
      <c r="G35" s="104">
        <f>IF(OR('Tabel A F'!G35&lt;5,'Tabel A Be'!G35&lt;0.5),"-",IFERROR('Tabel A Be'!G35/'Tabel A F'!G35*100,"-"))</f>
        <v>2.4305555555555558</v>
      </c>
      <c r="H35" s="104">
        <f>IF(OR('Tabel A F'!H35&lt;5,'Tabel A Be'!H35&lt;0.5),"-",IFERROR('Tabel A Be'!H35/'Tabel A F'!H35*100,"-"))</f>
        <v>2.5537387470145139</v>
      </c>
      <c r="I35" s="104" t="str">
        <f>IF(OR('Tabel A F'!I35&lt;5,'Tabel A Be'!I35&lt;0.5),"-",IFERROR('Tabel A Be'!I35/'Tabel A F'!I35*100,"-"))</f>
        <v>-</v>
      </c>
      <c r="J35" s="105"/>
      <c r="K35" s="104">
        <f>IF(OR('Tabel A F'!K35&lt;5,'Tabel A Be'!K35&lt;0.5),"-",IFERROR('Tabel A Be'!K35/'Tabel A F'!K35*100,"-"))</f>
        <v>2.9988974641675852</v>
      </c>
    </row>
    <row r="36" spans="1:11" ht="15.75" customHeight="1" x14ac:dyDescent="0.2">
      <c r="A36" s="52" t="s">
        <v>50</v>
      </c>
      <c r="B36" s="105">
        <f>IF(OR('Tabel A F'!B36&lt;5,'Tabel A Be'!B36&lt;0.5),"-",IFERROR('Tabel A Be'!B36/'Tabel A F'!B36*100,"-"))</f>
        <v>12.311901504787961</v>
      </c>
      <c r="C36" s="105">
        <f>IF(OR('Tabel A F'!C36&lt;5,'Tabel A Be'!C36&lt;0.5),"-",IFERROR('Tabel A Be'!C36/'Tabel A F'!C36*100,"-"))</f>
        <v>5.3995680345572357</v>
      </c>
      <c r="D36" s="105">
        <f>IF(OR('Tabel A F'!D36&lt;5,'Tabel A Be'!D36&lt;0.5),"-",IFERROR('Tabel A Be'!D36/'Tabel A F'!D36*100,"-"))</f>
        <v>8.9436382045224434</v>
      </c>
      <c r="E36" s="105">
        <f>IF(OR('Tabel A F'!E36&lt;5,'Tabel A Be'!E36&lt;0.5),"-",IFERROR('Tabel A Be'!E36/'Tabel A F'!E36*100,"-"))</f>
        <v>6.1361457334611691</v>
      </c>
      <c r="F36" s="105">
        <f>IF(OR('Tabel A F'!F36&lt;5,'Tabel A Be'!F36&lt;0.5),"-",IFERROR('Tabel A Be'!F36/'Tabel A F'!F36*100,"-"))</f>
        <v>9.6586782861292679</v>
      </c>
      <c r="G36" s="105">
        <f>IF(OR('Tabel A F'!G36&lt;5,'Tabel A Be'!G36&lt;0.5),"-",IFERROR('Tabel A Be'!G36/'Tabel A F'!G36*100,"-"))</f>
        <v>6.5323897659226997</v>
      </c>
      <c r="H36" s="105">
        <f>IF(OR('Tabel A F'!H36&lt;5,'Tabel A Be'!H36&lt;0.5),"-",IFERROR('Tabel A Be'!H36/'Tabel A F'!H36*100,"-"))</f>
        <v>6.1971490698236291</v>
      </c>
      <c r="I36" s="105">
        <f>IF(OR('Tabel A F'!I36&lt;5,'Tabel A Be'!I36&lt;0.5),"-",IFERROR('Tabel A Be'!I36/'Tabel A F'!I36*100,"-"))</f>
        <v>4.1666666666666661</v>
      </c>
      <c r="J36" s="105"/>
      <c r="K36" s="105">
        <f>IF(OR('Tabel A F'!K36&lt;5,'Tabel A Be'!K36&lt;0.5),"-",IFERROR('Tabel A Be'!K36/'Tabel A F'!K36*100,"-"))</f>
        <v>6.9477865627745317</v>
      </c>
    </row>
    <row r="37" spans="1:11" ht="15.75" customHeight="1" x14ac:dyDescent="0.2">
      <c r="A37" s="50" t="s">
        <v>51</v>
      </c>
      <c r="B37" s="104">
        <f>IF(OR('Tabel A F'!B37&lt;5,'Tabel A Be'!B37&lt;0.5),"-",IFERROR('Tabel A Be'!B37/'Tabel A F'!B37*100,"-"))</f>
        <v>7.731958762886598</v>
      </c>
      <c r="C37" s="104">
        <f>IF(OR('Tabel A F'!C37&lt;5,'Tabel A Be'!C37&lt;0.5),"-",IFERROR('Tabel A Be'!C37/'Tabel A F'!C37*100,"-"))</f>
        <v>5.5952380952380958</v>
      </c>
      <c r="D37" s="104">
        <f>IF(OR('Tabel A F'!D37&lt;5,'Tabel A Be'!D37&lt;0.5),"-",IFERROR('Tabel A Be'!D37/'Tabel A F'!D37*100,"-"))</f>
        <v>5.8323019801980198</v>
      </c>
      <c r="E37" s="104">
        <f>IF(OR('Tabel A F'!E37&lt;5,'Tabel A Be'!E37&lt;0.5),"-",IFERROR('Tabel A Be'!E37/'Tabel A F'!E37*100,"-"))</f>
        <v>5.1005394801373223</v>
      </c>
      <c r="F37" s="104">
        <f>IF(OR('Tabel A F'!F37&lt;5,'Tabel A Be'!F37&lt;0.5),"-",IFERROR('Tabel A Be'!F37/'Tabel A F'!F37*100,"-"))</f>
        <v>7.4941451990632322</v>
      </c>
      <c r="G37" s="104">
        <f>IF(OR('Tabel A F'!G37&lt;5,'Tabel A Be'!G37&lt;0.5),"-",IFERROR('Tabel A Be'!G37/'Tabel A F'!G37*100,"-"))</f>
        <v>5.110220440881764</v>
      </c>
      <c r="H37" s="104">
        <f>IF(OR('Tabel A F'!H37&lt;5,'Tabel A Be'!H37&lt;0.5),"-",IFERROR('Tabel A Be'!H37/'Tabel A F'!H37*100,"-"))</f>
        <v>5.4299103504482478</v>
      </c>
      <c r="I37" s="104">
        <f>IF(OR('Tabel A F'!I37&lt;5,'Tabel A Be'!I37&lt;0.5),"-",IFERROR('Tabel A Be'!I37/'Tabel A F'!I37*100,"-"))</f>
        <v>3.4482758620689653</v>
      </c>
      <c r="J37" s="105"/>
      <c r="K37" s="104">
        <f>IF(OR('Tabel A F'!K37&lt;5,'Tabel A Be'!K37&lt;0.5),"-",IFERROR('Tabel A Be'!K37/'Tabel A F'!K37*100,"-"))</f>
        <v>5.6453908785515008</v>
      </c>
    </row>
    <row r="38" spans="1:11" ht="15.75" customHeight="1" x14ac:dyDescent="0.2">
      <c r="A38" s="52" t="s">
        <v>52</v>
      </c>
      <c r="B38" s="105">
        <f>IF(OR('Tabel A F'!B38&lt;5,'Tabel A Be'!B38&lt;0.5),"-",IFERROR('Tabel A Be'!B38/'Tabel A F'!B38*100,"-"))</f>
        <v>8.5158150851581507</v>
      </c>
      <c r="C38" s="105">
        <f>IF(OR('Tabel A F'!C38&lt;5,'Tabel A Be'!C38&lt;0.5),"-",IFERROR('Tabel A Be'!C38/'Tabel A F'!C38*100,"-"))</f>
        <v>5.4838709677419359</v>
      </c>
      <c r="D38" s="105">
        <f>IF(OR('Tabel A F'!D38&lt;5,'Tabel A Be'!D38&lt;0.5),"-",IFERROR('Tabel A Be'!D38/'Tabel A F'!D38*100,"-"))</f>
        <v>7.6707202993451826</v>
      </c>
      <c r="E38" s="105">
        <f>IF(OR('Tabel A F'!E38&lt;5,'Tabel A Be'!E38&lt;0.5),"-",IFERROR('Tabel A Be'!E38/'Tabel A F'!E38*100,"-"))</f>
        <v>5.8823529411764701</v>
      </c>
      <c r="F38" s="105">
        <f>IF(OR('Tabel A F'!F38&lt;5,'Tabel A Be'!F38&lt;0.5),"-",IFERROR('Tabel A Be'!F38/'Tabel A F'!F38*100,"-"))</f>
        <v>12.598425196850393</v>
      </c>
      <c r="G38" s="105">
        <f>IF(OR('Tabel A F'!G38&lt;5,'Tabel A Be'!G38&lt;0.5),"-",IFERROR('Tabel A Be'!G38/'Tabel A F'!G38*100,"-"))</f>
        <v>3.2315978456014358</v>
      </c>
      <c r="H38" s="105">
        <f>IF(OR('Tabel A F'!H38&lt;5,'Tabel A Be'!H38&lt;0.5),"-",IFERROR('Tabel A Be'!H38/'Tabel A F'!H38*100,"-"))</f>
        <v>7.257383966244725</v>
      </c>
      <c r="I38" s="105" t="str">
        <f>IF(OR('Tabel A F'!I38&lt;5,'Tabel A Be'!I38&lt;0.5),"-",IFERROR('Tabel A Be'!I38/'Tabel A F'!I38*100,"-"))</f>
        <v>-</v>
      </c>
      <c r="J38" s="105"/>
      <c r="K38" s="105">
        <f>IF(OR('Tabel A F'!K38&lt;5,'Tabel A Be'!K38&lt;0.5),"-",IFERROR('Tabel A Be'!K38/'Tabel A F'!K38*100,"-"))</f>
        <v>7.0910973084886129</v>
      </c>
    </row>
    <row r="39" spans="1:11" ht="15.75" customHeight="1" x14ac:dyDescent="0.2">
      <c r="A39" s="50" t="s">
        <v>53</v>
      </c>
      <c r="B39" s="104">
        <f>IF(OR('Tabel A F'!B39&lt;5,'Tabel A Be'!B39&lt;0.5),"-",IFERROR('Tabel A Be'!B39/'Tabel A F'!B39*100,"-"))</f>
        <v>9.5375722543352595</v>
      </c>
      <c r="C39" s="104">
        <f>IF(OR('Tabel A F'!C39&lt;5,'Tabel A Be'!C39&lt;0.5),"-",IFERROR('Tabel A Be'!C39/'Tabel A F'!C39*100,"-"))</f>
        <v>2.512562814070352</v>
      </c>
      <c r="D39" s="104">
        <f>IF(OR('Tabel A F'!D39&lt;5,'Tabel A Be'!D39&lt;0.5),"-",IFERROR('Tabel A Be'!D39/'Tabel A F'!D39*100,"-"))</f>
        <v>7.8250863060989646</v>
      </c>
      <c r="E39" s="104">
        <f>IF(OR('Tabel A F'!E39&lt;5,'Tabel A Be'!E39&lt;0.5),"-",IFERROR('Tabel A Be'!E39/'Tabel A F'!E39*100,"-"))</f>
        <v>3.958333333333333</v>
      </c>
      <c r="F39" s="104">
        <f>IF(OR('Tabel A F'!F39&lt;5,'Tabel A Be'!F39&lt;0.5),"-",IFERROR('Tabel A Be'!F39/'Tabel A F'!F39*100,"-"))</f>
        <v>12.333333333333334</v>
      </c>
      <c r="G39" s="104">
        <f>IF(OR('Tabel A F'!G39&lt;5,'Tabel A Be'!G39&lt;0.5),"-",IFERROR('Tabel A Be'!G39/'Tabel A F'!G39*100,"-"))</f>
        <v>5.1330798479087454</v>
      </c>
      <c r="H39" s="104">
        <f>IF(OR('Tabel A F'!H39&lt;5,'Tabel A Be'!H39&lt;0.5),"-",IFERROR('Tabel A Be'!H39/'Tabel A F'!H39*100,"-"))</f>
        <v>9.94475138121547</v>
      </c>
      <c r="I39" s="104" t="str">
        <f>IF(OR('Tabel A F'!I39&lt;5,'Tabel A Be'!I39&lt;0.5),"-",IFERROR('Tabel A Be'!I39/'Tabel A F'!I39*100,"-"))</f>
        <v>-</v>
      </c>
      <c r="J39" s="105"/>
      <c r="K39" s="104">
        <f>IF(OR('Tabel A F'!K39&lt;5,'Tabel A Be'!K39&lt;0.5),"-",IFERROR('Tabel A Be'!K39/'Tabel A F'!K39*100,"-"))</f>
        <v>8.3348976910080719</v>
      </c>
    </row>
    <row r="40" spans="1:11" ht="15.75" customHeight="1" x14ac:dyDescent="0.2">
      <c r="A40" s="52" t="s">
        <v>54</v>
      </c>
      <c r="B40" s="105">
        <f>IF(OR('Tabel A F'!B40&lt;5,'Tabel A Be'!B40&lt;0.5),"-",IFERROR('Tabel A Be'!B40/'Tabel A F'!B40*100,"-"))</f>
        <v>14.432989690721648</v>
      </c>
      <c r="C40" s="105">
        <f>IF(OR('Tabel A F'!C40&lt;5,'Tabel A Be'!C40&lt;0.5),"-",IFERROR('Tabel A Be'!C40/'Tabel A F'!C40*100,"-"))</f>
        <v>4.6692607003891053</v>
      </c>
      <c r="D40" s="105">
        <f>IF(OR('Tabel A F'!D40&lt;5,'Tabel A Be'!D40&lt;0.5),"-",IFERROR('Tabel A Be'!D40/'Tabel A F'!D40*100,"-"))</f>
        <v>7.6329992289899771</v>
      </c>
      <c r="E40" s="105">
        <f>IF(OR('Tabel A F'!E40&lt;5,'Tabel A Be'!E40&lt;0.5),"-",IFERROR('Tabel A Be'!E40/'Tabel A F'!E40*100,"-"))</f>
        <v>5.2742616033755274</v>
      </c>
      <c r="F40" s="105">
        <f>IF(OR('Tabel A F'!F40&lt;5,'Tabel A Be'!F40&lt;0.5),"-",IFERROR('Tabel A Be'!F40/'Tabel A F'!F40*100,"-"))</f>
        <v>9.24170616113744</v>
      </c>
      <c r="G40" s="105">
        <f>IF(OR('Tabel A F'!G40&lt;5,'Tabel A Be'!G40&lt;0.5),"-",IFERROR('Tabel A Be'!G40/'Tabel A F'!G40*100,"-"))</f>
        <v>5.7755775577557751</v>
      </c>
      <c r="H40" s="105">
        <f>IF(OR('Tabel A F'!H40&lt;5,'Tabel A Be'!H40&lt;0.5),"-",IFERROR('Tabel A Be'!H40/'Tabel A F'!H40*100,"-"))</f>
        <v>7.8010603382984103</v>
      </c>
      <c r="I40" s="105">
        <f>IF(OR('Tabel A F'!I40&lt;5,'Tabel A Be'!I40&lt;0.5),"-",IFERROR('Tabel A Be'!I40/'Tabel A F'!I40*100,"-"))</f>
        <v>6.666666666666667</v>
      </c>
      <c r="J40" s="105"/>
      <c r="K40" s="105">
        <f>IF(OR('Tabel A F'!K40&lt;5,'Tabel A Be'!K40&lt;0.5),"-",IFERROR('Tabel A Be'!K40/'Tabel A F'!K40*100,"-"))</f>
        <v>7.6912805447990378</v>
      </c>
    </row>
    <row r="41" spans="1:11" ht="15.75" customHeight="1" x14ac:dyDescent="0.2">
      <c r="A41" s="50" t="s">
        <v>55</v>
      </c>
      <c r="B41" s="104">
        <f>IF(OR('Tabel A F'!B41&lt;5,'Tabel A Be'!B41&lt;0.5),"-",IFERROR('Tabel A Be'!B41/'Tabel A F'!B41*100,"-"))</f>
        <v>20</v>
      </c>
      <c r="C41" s="104">
        <f>IF(OR('Tabel A F'!C41&lt;5,'Tabel A Be'!C41&lt;0.5),"-",IFERROR('Tabel A Be'!C41/'Tabel A F'!C41*100,"-"))</f>
        <v>15</v>
      </c>
      <c r="D41" s="104">
        <f>IF(OR('Tabel A F'!D41&lt;5,'Tabel A Be'!D41&lt;0.5),"-",IFERROR('Tabel A Be'!D41/'Tabel A F'!D41*100,"-"))</f>
        <v>9.4295692665890574</v>
      </c>
      <c r="E41" s="104">
        <f>IF(OR('Tabel A F'!E41&lt;5,'Tabel A Be'!E41&lt;0.5),"-",IFERROR('Tabel A Be'!E41/'Tabel A F'!E41*100,"-"))</f>
        <v>8.6021505376344098</v>
      </c>
      <c r="F41" s="104">
        <f>IF(OR('Tabel A F'!F41&lt;5,'Tabel A Be'!F41&lt;0.5),"-",IFERROR('Tabel A Be'!F41/'Tabel A F'!F41*100,"-"))</f>
        <v>11.538461538461538</v>
      </c>
      <c r="G41" s="104">
        <f>IF(OR('Tabel A F'!G41&lt;5,'Tabel A Be'!G41&lt;0.5),"-",IFERROR('Tabel A Be'!G41/'Tabel A F'!G41*100,"-"))</f>
        <v>6.5088757396449708</v>
      </c>
      <c r="H41" s="104">
        <f>IF(OR('Tabel A F'!H41&lt;5,'Tabel A Be'!H41&lt;0.5),"-",IFERROR('Tabel A Be'!H41/'Tabel A F'!H41*100,"-"))</f>
        <v>7.0840197693574956</v>
      </c>
      <c r="I41" s="104" t="str">
        <f>IF(OR('Tabel A F'!I41&lt;5,'Tabel A Be'!I41&lt;0.5),"-",IFERROR('Tabel A Be'!I41/'Tabel A F'!I41*100,"-"))</f>
        <v>-</v>
      </c>
      <c r="J41" s="105"/>
      <c r="K41" s="104">
        <f>IF(OR('Tabel A F'!K41&lt;5,'Tabel A Be'!K41&lt;0.5),"-",IFERROR('Tabel A Be'!K41/'Tabel A F'!K41*100,"-"))</f>
        <v>9.2054041676207934</v>
      </c>
    </row>
    <row r="42" spans="1:11" ht="15.75" customHeight="1" x14ac:dyDescent="0.2">
      <c r="A42" s="52" t="s">
        <v>56</v>
      </c>
      <c r="B42" s="105">
        <f>IF(OR('Tabel A F'!B42&lt;5,'Tabel A Be'!B42&lt;0.5),"-",IFERROR('Tabel A Be'!B42/'Tabel A F'!B42*100,"-"))</f>
        <v>18.181818181818183</v>
      </c>
      <c r="C42" s="105">
        <f>IF(OR('Tabel A F'!C42&lt;5,'Tabel A Be'!C42&lt;0.5),"-",IFERROR('Tabel A Be'!C42/'Tabel A F'!C42*100,"-"))</f>
        <v>6.25</v>
      </c>
      <c r="D42" s="105">
        <f>IF(OR('Tabel A F'!D42&lt;5,'Tabel A Be'!D42&lt;0.5),"-",IFERROR('Tabel A Be'!D42/'Tabel A F'!D42*100,"-"))</f>
        <v>8.0459770114942533</v>
      </c>
      <c r="E42" s="105">
        <f>IF(OR('Tabel A F'!E42&lt;5,'Tabel A Be'!E42&lt;0.5),"-",IFERROR('Tabel A Be'!E42/'Tabel A F'!E42*100,"-"))</f>
        <v>10</v>
      </c>
      <c r="F42" s="105">
        <f>IF(OR('Tabel A F'!F42&lt;5,'Tabel A Be'!F42&lt;0.5),"-",IFERROR('Tabel A Be'!F42/'Tabel A F'!F42*100,"-"))</f>
        <v>10.714285714285714</v>
      </c>
      <c r="G42" s="105">
        <f>IF(OR('Tabel A F'!G42&lt;5,'Tabel A Be'!G42&lt;0.5),"-",IFERROR('Tabel A Be'!G42/'Tabel A F'!G42*100,"-"))</f>
        <v>7.7777777777777777</v>
      </c>
      <c r="H42" s="105">
        <f>IF(OR('Tabel A F'!H42&lt;5,'Tabel A Be'!H42&lt;0.5),"-",IFERROR('Tabel A Be'!H42/'Tabel A F'!H42*100,"-"))</f>
        <v>5.3545586107091179</v>
      </c>
      <c r="I42" s="105" t="str">
        <f>IF(OR('Tabel A F'!I42&lt;5,'Tabel A Be'!I42&lt;0.5),"-",IFERROR('Tabel A Be'!I42/'Tabel A F'!I42*100,"-"))</f>
        <v>-</v>
      </c>
      <c r="J42" s="105"/>
      <c r="K42" s="105">
        <f>IF(OR('Tabel A F'!K42&lt;5,'Tabel A Be'!K42&lt;0.5),"-",IFERROR('Tabel A Be'!K42/'Tabel A F'!K42*100,"-"))</f>
        <v>7.0388349514563107</v>
      </c>
    </row>
    <row r="43" spans="1:11" ht="15.75" customHeight="1" x14ac:dyDescent="0.2">
      <c r="A43" s="50" t="s">
        <v>57</v>
      </c>
      <c r="B43" s="104">
        <f>IF(OR('Tabel A F'!B43&lt;5,'Tabel A Be'!B43&lt;0.5),"-",IFERROR('Tabel A Be'!B43/'Tabel A F'!B43*100,"-"))</f>
        <v>19.391634980988592</v>
      </c>
      <c r="C43" s="104">
        <f>IF(OR('Tabel A F'!C43&lt;5,'Tabel A Be'!C43&lt;0.5),"-",IFERROR('Tabel A Be'!C43/'Tabel A F'!C43*100,"-"))</f>
        <v>11.627906976744185</v>
      </c>
      <c r="D43" s="104">
        <f>IF(OR('Tabel A F'!D43&lt;5,'Tabel A Be'!D43&lt;0.5),"-",IFERROR('Tabel A Be'!D43/'Tabel A F'!D43*100,"-"))</f>
        <v>13.876967095851217</v>
      </c>
      <c r="E43" s="104">
        <f>IF(OR('Tabel A F'!E43&lt;5,'Tabel A Be'!E43&lt;0.5),"-",IFERROR('Tabel A Be'!E43/'Tabel A F'!E43*100,"-"))</f>
        <v>14.723926380368098</v>
      </c>
      <c r="F43" s="104">
        <f>IF(OR('Tabel A F'!F43&lt;5,'Tabel A Be'!F43&lt;0.5),"-",IFERROR('Tabel A Be'!F43/'Tabel A F'!F43*100,"-"))</f>
        <v>16.403785488958992</v>
      </c>
      <c r="G43" s="104">
        <f>IF(OR('Tabel A F'!G43&lt;5,'Tabel A Be'!G43&lt;0.5),"-",IFERROR('Tabel A Be'!G43/'Tabel A F'!G43*100,"-"))</f>
        <v>9.2936802973977688</v>
      </c>
      <c r="H43" s="104">
        <f>IF(OR('Tabel A F'!H43&lt;5,'Tabel A Be'!H43&lt;0.5),"-",IFERROR('Tabel A Be'!H43/'Tabel A F'!H43*100,"-"))</f>
        <v>10.986547085201794</v>
      </c>
      <c r="I43" s="104" t="str">
        <f>IF(OR('Tabel A F'!I43&lt;5,'Tabel A Be'!I43&lt;0.5),"-",IFERROR('Tabel A Be'!I43/'Tabel A F'!I43*100,"-"))</f>
        <v>-</v>
      </c>
      <c r="J43" s="105"/>
      <c r="K43" s="104">
        <f>IF(OR('Tabel A F'!K43&lt;5,'Tabel A Be'!K43&lt;0.5),"-",IFERROR('Tabel A Be'!K43/'Tabel A F'!K43*100,"-"))</f>
        <v>12.547945205479452</v>
      </c>
    </row>
    <row r="44" spans="1:11" ht="15.75" customHeight="1" x14ac:dyDescent="0.2">
      <c r="A44" s="52" t="s">
        <v>58</v>
      </c>
      <c r="B44" s="105">
        <f>IF(OR('Tabel A F'!B44&lt;5,'Tabel A Be'!B44&lt;0.5),"-",IFERROR('Tabel A Be'!B44/'Tabel A F'!B44*100,"-"))</f>
        <v>14.77832512315271</v>
      </c>
      <c r="C44" s="105">
        <f>IF(OR('Tabel A F'!C44&lt;5,'Tabel A Be'!C44&lt;0.5),"-",IFERROR('Tabel A Be'!C44/'Tabel A F'!C44*100,"-"))</f>
        <v>3.1578947368421053</v>
      </c>
      <c r="D44" s="105">
        <f>IF(OR('Tabel A F'!D44&lt;5,'Tabel A Be'!D44&lt;0.5),"-",IFERROR('Tabel A Be'!D44/'Tabel A F'!D44*100,"-"))</f>
        <v>9.4786729857819907</v>
      </c>
      <c r="E44" s="105">
        <f>IF(OR('Tabel A F'!E44&lt;5,'Tabel A Be'!E44&lt;0.5),"-",IFERROR('Tabel A Be'!E44/'Tabel A F'!E44*100,"-"))</f>
        <v>6.1728395061728394</v>
      </c>
      <c r="F44" s="105">
        <f>IF(OR('Tabel A F'!F44&lt;5,'Tabel A Be'!F44&lt;0.5),"-",IFERROR('Tabel A Be'!F44/'Tabel A F'!F44*100,"-"))</f>
        <v>7.518796992481203</v>
      </c>
      <c r="G44" s="105">
        <f>IF(OR('Tabel A F'!G44&lt;5,'Tabel A Be'!G44&lt;0.5),"-",IFERROR('Tabel A Be'!G44/'Tabel A F'!G44*100,"-"))</f>
        <v>4.9382716049382713</v>
      </c>
      <c r="H44" s="105">
        <f>IF(OR('Tabel A F'!H44&lt;5,'Tabel A Be'!H44&lt;0.5),"-",IFERROR('Tabel A Be'!H44/'Tabel A F'!H44*100,"-"))</f>
        <v>10.46712802768166</v>
      </c>
      <c r="I44" s="105">
        <f>IF(OR('Tabel A F'!I44&lt;5,'Tabel A Be'!I44&lt;0.5),"-",IFERROR('Tabel A Be'!I44/'Tabel A F'!I44*100,"-"))</f>
        <v>60</v>
      </c>
      <c r="J44" s="105"/>
      <c r="K44" s="105">
        <f>IF(OR('Tabel A F'!K44&lt;5,'Tabel A Be'!K44&lt;0.5),"-",IFERROR('Tabel A Be'!K44/'Tabel A F'!K44*100,"-"))</f>
        <v>9.4009983361064897</v>
      </c>
    </row>
    <row r="45" spans="1:11" ht="15.75" customHeight="1" x14ac:dyDescent="0.2">
      <c r="A45" s="50" t="s">
        <v>59</v>
      </c>
      <c r="B45" s="104">
        <f>IF(OR('Tabel A F'!B45&lt;5,'Tabel A Be'!B45&lt;0.5),"-",IFERROR('Tabel A Be'!B45/'Tabel A F'!B45*100,"-"))</f>
        <v>7.4410163339382942</v>
      </c>
      <c r="C45" s="104">
        <f>IF(OR('Tabel A F'!C45&lt;5,'Tabel A Be'!C45&lt;0.5),"-",IFERROR('Tabel A Be'!C45/'Tabel A F'!C45*100,"-"))</f>
        <v>3.7037037037037033</v>
      </c>
      <c r="D45" s="104">
        <f>IF(OR('Tabel A F'!D45&lt;5,'Tabel A Be'!D45&lt;0.5),"-",IFERROR('Tabel A Be'!D45/'Tabel A F'!D45*100,"-"))</f>
        <v>7.9268292682926829</v>
      </c>
      <c r="E45" s="104">
        <f>IF(OR('Tabel A F'!E45&lt;5,'Tabel A Be'!E45&lt;0.5),"-",IFERROR('Tabel A Be'!E45/'Tabel A F'!E45*100,"-"))</f>
        <v>4.9841772151898738</v>
      </c>
      <c r="F45" s="104">
        <f>IF(OR('Tabel A F'!F45&lt;5,'Tabel A Be'!F45&lt;0.5),"-",IFERROR('Tabel A Be'!F45/'Tabel A F'!F45*100,"-"))</f>
        <v>8.7029288702928866</v>
      </c>
      <c r="G45" s="104">
        <f>IF(OR('Tabel A F'!G45&lt;5,'Tabel A Be'!G45&lt;0.5),"-",IFERROR('Tabel A Be'!G45/'Tabel A F'!G45*100,"-"))</f>
        <v>6.0049019607843137</v>
      </c>
      <c r="H45" s="104">
        <f>IF(OR('Tabel A F'!H45&lt;5,'Tabel A Be'!H45&lt;0.5),"-",IFERROR('Tabel A Be'!H45/'Tabel A F'!H45*100,"-"))</f>
        <v>7.3447269695706545</v>
      </c>
      <c r="I45" s="104">
        <f>IF(OR('Tabel A F'!I45&lt;5,'Tabel A Be'!I45&lt;0.5),"-",IFERROR('Tabel A Be'!I45/'Tabel A F'!I45*100,"-"))</f>
        <v>2.2222222222222223</v>
      </c>
      <c r="J45" s="105"/>
      <c r="K45" s="104">
        <f>IF(OR('Tabel A F'!K45&lt;5,'Tabel A Be'!K45&lt;0.5),"-",IFERROR('Tabel A Be'!K45/'Tabel A F'!K45*100,"-"))</f>
        <v>6.966207287143666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J46" s="84"/>
      <c r="K46" s="105"/>
    </row>
    <row r="47" spans="1:11" ht="15.75" customHeight="1" x14ac:dyDescent="0.2">
      <c r="A47" s="53" t="s">
        <v>20</v>
      </c>
      <c r="B47" s="70">
        <f>IF(OR('Tabel A F'!B47&lt;5,'Tabel A Be'!B47&lt;0.5),"-",IFERROR('Tabel A Be'!B47/'Tabel A F'!B47*100,"-"))</f>
        <v>8.9606401786545078</v>
      </c>
      <c r="C47" s="70">
        <f>IF(OR('Tabel A F'!C47&lt;5,'Tabel A Be'!C47&lt;0.5),"-",IFERROR('Tabel A Be'!C47/'Tabel A F'!C47*100,"-"))</f>
        <v>4.2806663301362953</v>
      </c>
      <c r="D47" s="70">
        <f>IF(OR('Tabel A F'!D47&lt;5,'Tabel A Be'!D47&lt;0.5),"-",IFERROR('Tabel A Be'!D47/'Tabel A F'!D47*100,"-"))</f>
        <v>7.2025202520252023</v>
      </c>
      <c r="E47" s="70">
        <f>IF(OR('Tabel A F'!E47&lt;5,'Tabel A Be'!E47&lt;0.5),"-",IFERROR('Tabel A Be'!E47/'Tabel A F'!E47*100,"-"))</f>
        <v>4.4108589567442085</v>
      </c>
      <c r="F47" s="70">
        <f>IF(OR('Tabel A F'!F47&lt;5,'Tabel A Be'!F47&lt;0.5),"-",IFERROR('Tabel A Be'!F47/'Tabel A F'!F47*100,"-"))</f>
        <v>8.0637373249637854</v>
      </c>
      <c r="G47" s="70">
        <f>IF(OR('Tabel A F'!G47&lt;5,'Tabel A Be'!G47&lt;0.5),"-",IFERROR('Tabel A Be'!G47/'Tabel A F'!G47*100,"-"))</f>
        <v>4.4160212782601889</v>
      </c>
      <c r="H47" s="70">
        <f>IF(OR('Tabel A F'!H47&lt;5,'Tabel A Be'!H47&lt;0.5),"-",IFERROR('Tabel A Be'!H47/'Tabel A F'!H47*100,"-"))</f>
        <v>6.2199131997619066</v>
      </c>
      <c r="I47" s="70">
        <f>IF(OR('Tabel A F'!I47&lt;5,'Tabel A Be'!I47&lt;0.5),"-",IFERROR('Tabel A Be'!I47/'Tabel A F'!I47*100,"-"))</f>
        <v>5.3645116918844566</v>
      </c>
      <c r="J47" s="85"/>
      <c r="K47" s="70">
        <f>IF(OR('Tabel A F'!K47&lt;5,'Tabel A Be'!K47&lt;0.5),"-",IFERROR('Tabel A Be'!K47/'Tabel A F'!K47*100,"-"))</f>
        <v>6.2962884941211161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J48" s="84"/>
      <c r="K48" s="85"/>
    </row>
    <row r="49" spans="1:11" ht="15.75" customHeight="1" x14ac:dyDescent="0.2">
      <c r="A49" s="35" t="s">
        <v>60</v>
      </c>
      <c r="B49" s="68">
        <f>IF(OR('Tabel A F'!B49&lt;5,'Tabel A Be'!B49&lt;0.5),"-",IFERROR('Tabel A Be'!B49/'Tabel A F'!B49*100,"-"))</f>
        <v>5.0727411944869827</v>
      </c>
      <c r="C49" s="68">
        <f>IF(OR('Tabel A F'!C49&lt;5,'Tabel A Be'!C49&lt;0.5),"-",IFERROR('Tabel A Be'!C49/'Tabel A F'!C49*100,"-"))</f>
        <v>2.0328381548084442</v>
      </c>
      <c r="D49" s="68">
        <f>IF(OR('Tabel A F'!D49&lt;5,'Tabel A Be'!D49&lt;0.5),"-",IFERROR('Tabel A Be'!D49/'Tabel A F'!D49*100,"-"))</f>
        <v>3.156208780855474</v>
      </c>
      <c r="E49" s="68">
        <f>IF(OR('Tabel A F'!E49&lt;5,'Tabel A Be'!E49&lt;0.5),"-",IFERROR('Tabel A Be'!E49/'Tabel A F'!E49*100,"-"))</f>
        <v>2.5527736867943052</v>
      </c>
      <c r="F49" s="68">
        <f>IF(OR('Tabel A F'!F49&lt;5,'Tabel A Be'!F49&lt;0.5),"-",IFERROR('Tabel A Be'!F49/'Tabel A F'!F49*100,"-"))</f>
        <v>4.2906574394463668</v>
      </c>
      <c r="G49" s="68">
        <f>IF(OR('Tabel A F'!G49&lt;5,'Tabel A Be'!G49&lt;0.5),"-",IFERROR('Tabel A Be'!G49/'Tabel A F'!G49*100,"-"))</f>
        <v>2.1438217420661716</v>
      </c>
      <c r="H49" s="68">
        <f>IF(OR('Tabel A F'!H49&lt;5,'Tabel A Be'!H49&lt;0.5),"-",IFERROR('Tabel A Be'!H49/'Tabel A F'!H49*100,"-"))</f>
        <v>3.4017535512811801</v>
      </c>
      <c r="I49" s="68">
        <f>IF(OR('Tabel A F'!I49&lt;5,'Tabel A Be'!I49&lt;0.5),"-",IFERROR('Tabel A Be'!I49/'Tabel A F'!I49*100,"-"))</f>
        <v>4.1666666666666661</v>
      </c>
      <c r="J49" s="84"/>
      <c r="K49" s="68">
        <f>IF(OR('Tabel A F'!K49&lt;5,'Tabel A Be'!K49&lt;0.5),"-",IFERROR('Tabel A Be'!K49/'Tabel A F'!K49*100,"-"))</f>
        <v>3.2830345720495075</v>
      </c>
    </row>
    <row r="50" spans="1:11" ht="15.75" customHeight="1" x14ac:dyDescent="0.2">
      <c r="A50" s="38" t="s">
        <v>61</v>
      </c>
      <c r="B50" s="69">
        <f>IF(OR('Tabel A F'!B50&lt;5,'Tabel A Be'!B50&lt;0.5),"-",IFERROR('Tabel A Be'!B50/'Tabel A F'!B50*100,"-"))</f>
        <v>12.284431845027168</v>
      </c>
      <c r="C50" s="69">
        <f>IF(OR('Tabel A F'!C50&lt;5,'Tabel A Be'!C50&lt;0.5),"-",IFERROR('Tabel A Be'!C50/'Tabel A F'!C50*100,"-"))</f>
        <v>7.9911209766925646</v>
      </c>
      <c r="D50" s="69">
        <f>IF(OR('Tabel A F'!D50&lt;5,'Tabel A Be'!D50&lt;0.5),"-",IFERROR('Tabel A Be'!D50/'Tabel A F'!D50*100,"-"))</f>
        <v>11.115503201834137</v>
      </c>
      <c r="E50" s="69">
        <f>IF(OR('Tabel A F'!E50&lt;5,'Tabel A Be'!E50&lt;0.5),"-",IFERROR('Tabel A Be'!E50/'Tabel A F'!E50*100,"-"))</f>
        <v>7.0612364488719601</v>
      </c>
      <c r="F50" s="69">
        <f>IF(OR('Tabel A F'!F50&lt;5,'Tabel A Be'!F50&lt;0.5),"-",IFERROR('Tabel A Be'!F50/'Tabel A F'!F50*100,"-"))</f>
        <v>10.691565770572542</v>
      </c>
      <c r="G50" s="69">
        <f>IF(OR('Tabel A F'!G50&lt;5,'Tabel A Be'!G50&lt;0.5),"-",IFERROR('Tabel A Be'!G50/'Tabel A F'!G50*100,"-"))</f>
        <v>6.2865202498488815</v>
      </c>
      <c r="H50" s="69">
        <f>IF(OR('Tabel A F'!H50&lt;5,'Tabel A Be'!H50&lt;0.5),"-",IFERROR('Tabel A Be'!H50/'Tabel A F'!H50*100,"-"))</f>
        <v>8.7504963195992804</v>
      </c>
      <c r="I50" s="69">
        <f>IF(OR('Tabel A F'!I50&lt;5,'Tabel A Be'!I50&lt;0.5),"-",IFERROR('Tabel A Be'!I50/'Tabel A F'!I50*100,"-"))</f>
        <v>10</v>
      </c>
      <c r="J50" s="84"/>
      <c r="K50" s="69">
        <f>IF(OR('Tabel A F'!K50&lt;5,'Tabel A Be'!K50&lt;0.5),"-",IFERROR('Tabel A Be'!K50/'Tabel A F'!K50*100,"-"))</f>
        <v>9.1774365212102769</v>
      </c>
    </row>
    <row r="51" spans="1:11" ht="15.75" customHeight="1" x14ac:dyDescent="0.2">
      <c r="A51" s="35" t="s">
        <v>62</v>
      </c>
      <c r="B51" s="68">
        <f>IF(OR('Tabel A F'!B51&lt;5,'Tabel A Be'!B51&lt;0.5),"-",IFERROR('Tabel A Be'!B51/'Tabel A F'!B51*100,"-"))</f>
        <v>8.5040347610180014</v>
      </c>
      <c r="C51" s="68">
        <f>IF(OR('Tabel A F'!C51&lt;5,'Tabel A Be'!C51&lt;0.5),"-",IFERROR('Tabel A Be'!C51/'Tabel A F'!C51*100,"-"))</f>
        <v>4.5433685176686556</v>
      </c>
      <c r="D51" s="68">
        <f>IF(OR('Tabel A F'!D51&lt;5,'Tabel A Be'!D51&lt;0.5),"-",IFERROR('Tabel A Be'!D51/'Tabel A F'!D51*100,"-"))</f>
        <v>6.0373606079977273</v>
      </c>
      <c r="E51" s="68">
        <f>IF(OR('Tabel A F'!E51&lt;5,'Tabel A Be'!E51&lt;0.5),"-",IFERROR('Tabel A Be'!E51/'Tabel A F'!E51*100,"-"))</f>
        <v>4.7126911947085572</v>
      </c>
      <c r="F51" s="68">
        <f>IF(OR('Tabel A F'!F51&lt;5,'Tabel A Be'!F51&lt;0.5),"-",IFERROR('Tabel A Be'!F51/'Tabel A F'!F51*100,"-"))</f>
        <v>7.8690656839367001</v>
      </c>
      <c r="G51" s="68">
        <f>IF(OR('Tabel A F'!G51&lt;5,'Tabel A Be'!G51&lt;0.5),"-",IFERROR('Tabel A Be'!G51/'Tabel A F'!G51*100,"-"))</f>
        <v>4.5303131245836115</v>
      </c>
      <c r="H51" s="68">
        <f>IF(OR('Tabel A F'!H51&lt;5,'Tabel A Be'!H51&lt;0.5),"-",IFERROR('Tabel A Be'!H51/'Tabel A F'!H51*100,"-"))</f>
        <v>4.9543822913550706</v>
      </c>
      <c r="I51" s="68">
        <f>IF(OR('Tabel A F'!I51&lt;5,'Tabel A Be'!I51&lt;0.5),"-",IFERROR('Tabel A Be'!I51/'Tabel A F'!I51*100,"-"))</f>
        <v>3.2</v>
      </c>
      <c r="J51" s="84"/>
      <c r="K51" s="68">
        <f>IF(OR('Tabel A F'!K51&lt;5,'Tabel A Be'!K51&lt;0.5),"-",IFERROR('Tabel A Be'!K51/'Tabel A F'!K51*100,"-"))</f>
        <v>5.3563412203961418</v>
      </c>
    </row>
    <row r="52" spans="1:11" ht="15.75" customHeight="1" x14ac:dyDescent="0.2">
      <c r="A52" s="44" t="s">
        <v>63</v>
      </c>
    </row>
    <row r="53" spans="1:11" s="41" customFormat="1" ht="15" x14ac:dyDescent="0.2">
      <c r="A53" s="38"/>
      <c r="B53" s="86"/>
      <c r="C53" s="86"/>
      <c r="D53" s="86"/>
      <c r="E53" s="86"/>
      <c r="F53" s="86"/>
      <c r="G53" s="86"/>
      <c r="H53" s="86"/>
      <c r="I53" s="86"/>
      <c r="J53" s="38"/>
      <c r="K53" s="38"/>
    </row>
    <row r="54" spans="1:11" s="41" customFormat="1" ht="15" x14ac:dyDescent="0.2"/>
    <row r="55" spans="1:11" s="41" customFormat="1" ht="15" x14ac:dyDescent="0.2"/>
    <row r="58" spans="1:11" s="44" customFormat="1" ht="11.25" x14ac:dyDescent="0.2"/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98" spans="2:7" x14ac:dyDescent="0.2">
      <c r="B98" s="49"/>
      <c r="C98" s="49"/>
      <c r="D98" s="49"/>
      <c r="E98" s="49"/>
      <c r="F98" s="49"/>
      <c r="G98" s="49"/>
    </row>
    <row r="105" spans="2:7" s="41" customFormat="1" ht="15" x14ac:dyDescent="0.2"/>
    <row r="106" spans="2:7" s="41" customFormat="1" ht="15" x14ac:dyDescent="0.2"/>
    <row r="107" spans="2:7" s="41" customFormat="1" ht="15" x14ac:dyDescent="0.2"/>
    <row r="110" spans="2:7" s="44" customFormat="1" ht="11.25" x14ac:dyDescent="0.2"/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0" spans="2:6" x14ac:dyDescent="0.2">
      <c r="B150" s="49"/>
      <c r="C150" s="49"/>
      <c r="D150" s="49"/>
      <c r="E150" s="49"/>
      <c r="F150" s="49"/>
    </row>
    <row r="157" spans="2:6" s="41" customFormat="1" ht="15" x14ac:dyDescent="0.2"/>
    <row r="158" spans="2:6" s="41" customFormat="1" ht="15" x14ac:dyDescent="0.2"/>
    <row r="159" spans="2:6" s="41" customFormat="1" ht="15" x14ac:dyDescent="0.2"/>
    <row r="162" spans="2:6" s="44" customFormat="1" ht="11.25" x14ac:dyDescent="0.2"/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2" spans="2:6" x14ac:dyDescent="0.2">
      <c r="B202" s="49"/>
      <c r="C202" s="49"/>
      <c r="D202" s="49"/>
      <c r="E202" s="49"/>
      <c r="F202" s="49"/>
    </row>
    <row r="209" spans="2:6" s="41" customFormat="1" ht="15" x14ac:dyDescent="0.2"/>
    <row r="210" spans="2:6" s="41" customFormat="1" ht="15" x14ac:dyDescent="0.2"/>
    <row r="211" spans="2:6" s="41" customFormat="1" ht="15" x14ac:dyDescent="0.2"/>
    <row r="214" spans="2:6" s="44" customFormat="1" ht="11.25" x14ac:dyDescent="0.2"/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54" spans="2:6" x14ac:dyDescent="0.2">
      <c r="B254" s="49"/>
      <c r="C254" s="49"/>
      <c r="D254" s="49"/>
      <c r="E254" s="49"/>
      <c r="F254" s="49"/>
    </row>
    <row r="261" spans="2:6" s="41" customFormat="1" ht="15" x14ac:dyDescent="0.2"/>
    <row r="262" spans="2:6" s="41" customFormat="1" ht="15" x14ac:dyDescent="0.2"/>
    <row r="263" spans="2:6" s="41" customFormat="1" ht="15" x14ac:dyDescent="0.2"/>
    <row r="266" spans="2:6" s="44" customFormat="1" ht="11.25" x14ac:dyDescent="0.2"/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06" spans="2:6" x14ac:dyDescent="0.2">
      <c r="B306" s="49"/>
      <c r="C306" s="49"/>
      <c r="D306" s="49"/>
      <c r="E306" s="49"/>
      <c r="F306" s="49"/>
    </row>
    <row r="313" spans="2:6" s="41" customFormat="1" ht="15" x14ac:dyDescent="0.2"/>
    <row r="314" spans="2:6" s="41" customFormat="1" ht="15" x14ac:dyDescent="0.2"/>
    <row r="315" spans="2:6" s="41" customFormat="1" ht="15" x14ac:dyDescent="0.2"/>
    <row r="318" spans="2:6" s="44" customFormat="1" ht="11.25" x14ac:dyDescent="0.2"/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58" spans="2:6" x14ac:dyDescent="0.2">
      <c r="B358" s="49"/>
      <c r="C358" s="49"/>
      <c r="D358" s="49"/>
      <c r="E358" s="49"/>
      <c r="F358" s="49"/>
    </row>
    <row r="365" spans="2:6" s="41" customFormat="1" ht="15" x14ac:dyDescent="0.2"/>
    <row r="366" spans="2:6" s="41" customFormat="1" ht="15" x14ac:dyDescent="0.2"/>
    <row r="367" spans="2:6" s="41" customFormat="1" ht="15" x14ac:dyDescent="0.2"/>
    <row r="370" spans="2:6" s="44" customFormat="1" ht="11.25" x14ac:dyDescent="0.2"/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0" spans="2:6" x14ac:dyDescent="0.2">
      <c r="B410" s="49"/>
      <c r="C410" s="49"/>
      <c r="D410" s="49"/>
      <c r="E410" s="49"/>
      <c r="F410" s="49"/>
    </row>
    <row r="417" spans="2:6" s="41" customFormat="1" ht="15" x14ac:dyDescent="0.2"/>
    <row r="418" spans="2:6" s="41" customFormat="1" ht="15" x14ac:dyDescent="0.2"/>
    <row r="419" spans="2:6" s="41" customFormat="1" ht="15" x14ac:dyDescent="0.2"/>
    <row r="422" spans="2:6" s="44" customFormat="1" ht="11.25" x14ac:dyDescent="0.2"/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s="41" customFormat="1" ht="15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x14ac:dyDescent="0.2">
      <c r="B473" s="49"/>
      <c r="C473" s="49"/>
      <c r="D473" s="49"/>
      <c r="E473" s="49"/>
      <c r="F473" s="49"/>
    </row>
    <row r="474" spans="2:6" s="44" customFormat="1" ht="11.25" x14ac:dyDescent="0.2"/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14" spans="2:6" x14ac:dyDescent="0.2">
      <c r="B514" s="49"/>
      <c r="C514" s="49"/>
      <c r="D514" s="49"/>
      <c r="E514" s="49"/>
      <c r="F514" s="49"/>
    </row>
    <row r="521" spans="2:6" s="41" customFormat="1" ht="15" x14ac:dyDescent="0.2"/>
    <row r="522" spans="2:6" s="41" customFormat="1" ht="15" x14ac:dyDescent="0.2"/>
    <row r="523" spans="2:6" s="41" customFormat="1" ht="15" x14ac:dyDescent="0.2"/>
    <row r="526" spans="2:6" s="44" customFormat="1" ht="11.25" x14ac:dyDescent="0.2"/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s="41" customFormat="1" ht="15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x14ac:dyDescent="0.2">
      <c r="B577" s="49"/>
      <c r="C577" s="49"/>
      <c r="D577" s="49"/>
      <c r="E577" s="49"/>
      <c r="F577" s="49"/>
    </row>
    <row r="578" spans="2:6" s="44" customFormat="1" ht="11.25" x14ac:dyDescent="0.2"/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18" spans="2:6" x14ac:dyDescent="0.2">
      <c r="B618" s="49"/>
      <c r="C618" s="49"/>
      <c r="D618" s="49"/>
      <c r="E618" s="49"/>
      <c r="F618" s="49"/>
    </row>
    <row r="625" spans="2:6" s="41" customFormat="1" ht="15" x14ac:dyDescent="0.2"/>
    <row r="626" spans="2:6" s="41" customFormat="1" ht="15" x14ac:dyDescent="0.2"/>
    <row r="627" spans="2:6" s="41" customFormat="1" ht="15" x14ac:dyDescent="0.2"/>
    <row r="630" spans="2:6" s="44" customFormat="1" ht="11.25" x14ac:dyDescent="0.2"/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0" spans="2:6" x14ac:dyDescent="0.2">
      <c r="B670" s="49"/>
      <c r="C670" s="49"/>
      <c r="D670" s="49"/>
      <c r="E670" s="49"/>
      <c r="F670" s="49"/>
    </row>
    <row r="677" spans="2:6" s="41" customFormat="1" ht="15" x14ac:dyDescent="0.2"/>
    <row r="678" spans="2:6" s="41" customFormat="1" ht="15" x14ac:dyDescent="0.2"/>
    <row r="679" spans="2:6" s="41" customFormat="1" ht="15" x14ac:dyDescent="0.2"/>
    <row r="682" spans="2:6" s="44" customFormat="1" ht="11.25" x14ac:dyDescent="0.2"/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2" spans="2:6" x14ac:dyDescent="0.2">
      <c r="B722" s="49"/>
      <c r="C722" s="49"/>
      <c r="D722" s="49"/>
      <c r="E722" s="49"/>
      <c r="F722" s="49"/>
    </row>
    <row r="729" spans="2:6" s="41" customFormat="1" ht="15" x14ac:dyDescent="0.2"/>
    <row r="730" spans="2:6" s="41" customFormat="1" ht="15" x14ac:dyDescent="0.2"/>
    <row r="731" spans="2:6" s="41" customFormat="1" ht="15" x14ac:dyDescent="0.2"/>
    <row r="734" spans="2:6" s="44" customFormat="1" ht="11.25" x14ac:dyDescent="0.2"/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  <row r="774" spans="2:6" x14ac:dyDescent="0.2">
      <c r="B774" s="49"/>
      <c r="C774" s="49"/>
      <c r="D774" s="49"/>
      <c r="E774" s="49"/>
      <c r="F774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/>
  <dimension ref="A1:K773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0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62">
        <f>IF(OR('Tabel A F'!B9&lt;5,'Tabel A Br'!B9&lt;0.5),"-",IFERROR('Tabel A Br'!B9/'Tabel A F'!B9*100,"-"))</f>
        <v>5.0715388310648519</v>
      </c>
      <c r="C9" s="62">
        <f>IF(OR('Tabel A F'!C9&lt;5,'Tabel A Br'!C9&lt;0.5),"-",IFERROR('Tabel A Br'!C9/'Tabel A F'!C9*100,"-"))</f>
        <v>2.0566443661971832</v>
      </c>
      <c r="D9" s="62">
        <f>IF(OR('Tabel A F'!D9&lt;5,'Tabel A Br'!D9&lt;0.5),"-",IFERROR('Tabel A Br'!D9/'Tabel A F'!D9*100,"-"))</f>
        <v>3.1774570832246281</v>
      </c>
      <c r="E9" s="62">
        <f>IF(OR('Tabel A F'!E9&lt;5,'Tabel A Br'!E9&lt;0.5),"-",IFERROR('Tabel A Br'!E9/'Tabel A F'!E9*100,"-"))</f>
        <v>3.6243380503144658</v>
      </c>
      <c r="F9" s="62">
        <f>IF(OR('Tabel A F'!F9&lt;5,'Tabel A Br'!F9&lt;0.5),"-",IFERROR('Tabel A Br'!F9/'Tabel A F'!F9*100,"-"))</f>
        <v>7.1220974643423141</v>
      </c>
      <c r="G9" s="62">
        <f>IF(OR('Tabel A F'!G9&lt;5,'Tabel A Br'!G9&lt;0.5),"-",IFERROR('Tabel A Br'!G9/'Tabel A F'!G9*100,"-"))</f>
        <v>1.9034590316573556</v>
      </c>
      <c r="H9" s="62">
        <f>IF(OR('Tabel A F'!H9&lt;5,'Tabel A Br'!H9&lt;0.5),"-",IFERROR('Tabel A Br'!H9/'Tabel A F'!H9*100,"-"))</f>
        <v>3.0616517369070713</v>
      </c>
      <c r="I9" s="62">
        <f>IF(OR('Tabel A F'!I9&lt;5,'Tabel A Br'!I9&lt;0.5),"-",IFERROR('Tabel A Br'!I9/'Tabel A F'!I9*100,"-"))</f>
        <v>1.91741935483871</v>
      </c>
      <c r="K9" s="62">
        <f>IF(OR('Tabel A F'!K9&lt;5,'Tabel A Br'!K9&lt;0.5),"-",IFERROR('Tabel A Br'!K9/'Tabel A F'!K9*100,"-"))</f>
        <v>3.3731552166934184</v>
      </c>
    </row>
    <row r="10" spans="1:11" ht="15.75" customHeight="1" x14ac:dyDescent="0.2">
      <c r="A10" s="52" t="s">
        <v>230</v>
      </c>
      <c r="B10" s="105">
        <f>IF(OR('Tabel A F'!B10&lt;5,'Tabel A Br'!B10&lt;0.5),"-",IFERROR('Tabel A Br'!B10/'Tabel A F'!B10*100,"-"))</f>
        <v>3.3713893026404875</v>
      </c>
      <c r="C10" s="105">
        <f>IF(OR('Tabel A F'!C10&lt;5,'Tabel A Br'!C10&lt;0.5),"-",IFERROR('Tabel A Br'!C10/'Tabel A F'!C10*100,"-"))</f>
        <v>1.6034484173505275</v>
      </c>
      <c r="D10" s="105">
        <f>IF(OR('Tabel A F'!D10&lt;5,'Tabel A Br'!D10&lt;0.5),"-",IFERROR('Tabel A Br'!D10/'Tabel A F'!D10*100,"-"))</f>
        <v>2.6418193481787351</v>
      </c>
      <c r="E10" s="105">
        <f>IF(OR('Tabel A F'!E10&lt;5,'Tabel A Br'!E10&lt;0.5),"-",IFERROR('Tabel A Br'!E10/'Tabel A F'!E10*100,"-"))</f>
        <v>1.6071272900309304</v>
      </c>
      <c r="F10" s="105">
        <f>IF(OR('Tabel A F'!F10&lt;5,'Tabel A Br'!F10&lt;0.5),"-",IFERROR('Tabel A Br'!F10/'Tabel A F'!F10*100,"-"))</f>
        <v>2.4851526195899774</v>
      </c>
      <c r="G10" s="105">
        <f>IF(OR('Tabel A F'!G10&lt;5,'Tabel A Br'!G10&lt;0.5),"-",IFERROR('Tabel A Br'!G10/'Tabel A F'!G10*100,"-"))</f>
        <v>1.7619743114406778</v>
      </c>
      <c r="H10" s="105">
        <f>IF(OR('Tabel A F'!H10&lt;5,'Tabel A Br'!H10&lt;0.5),"-",IFERROR('Tabel A Br'!H10/'Tabel A F'!H10*100,"-"))</f>
        <v>2.8353016192701199</v>
      </c>
      <c r="I10" s="105">
        <f>IF(OR('Tabel A F'!I10&lt;5,'Tabel A Br'!I10&lt;0.5),"-",IFERROR('Tabel A Br'!I10/'Tabel A F'!I10*100,"-"))</f>
        <v>2.3182923076923077</v>
      </c>
      <c r="K10" s="105">
        <f>IF(OR('Tabel A F'!K10&lt;5,'Tabel A Br'!K10&lt;0.5),"-",IFERROR('Tabel A Br'!K10/'Tabel A F'!K10*100,"-"))</f>
        <v>2.4385224584185714</v>
      </c>
    </row>
    <row r="11" spans="1:11" ht="15.75" customHeight="1" x14ac:dyDescent="0.2">
      <c r="A11" s="50" t="s">
        <v>231</v>
      </c>
      <c r="B11" s="62">
        <f>IF(OR('Tabel A F'!B11&lt;5,'Tabel A Br'!B11&lt;0.5),"-",IFERROR('Tabel A Br'!B11/'Tabel A F'!B11*100,"-"))</f>
        <v>15.296359591539021</v>
      </c>
      <c r="C11" s="62">
        <f>IF(OR('Tabel A F'!C11&lt;5,'Tabel A Br'!C11&lt;0.5),"-",IFERROR('Tabel A Br'!C11/'Tabel A F'!C11*100,"-"))</f>
        <v>6.1338635014836784</v>
      </c>
      <c r="D11" s="62">
        <f>IF(OR('Tabel A F'!D11&lt;5,'Tabel A Br'!D11&lt;0.5),"-",IFERROR('Tabel A Br'!D11/'Tabel A F'!D11*100,"-"))</f>
        <v>9.7459588257720178</v>
      </c>
      <c r="E11" s="62">
        <f>IF(OR('Tabel A F'!E11&lt;5,'Tabel A Br'!E11&lt;0.5),"-",IFERROR('Tabel A Br'!E11/'Tabel A F'!E11*100,"-"))</f>
        <v>7.3559430051813477</v>
      </c>
      <c r="F11" s="62">
        <f>IF(OR('Tabel A F'!F11&lt;5,'Tabel A Br'!F11&lt;0.5),"-",IFERROR('Tabel A Br'!F11/'Tabel A F'!F11*100,"-"))</f>
        <v>13.957219469026549</v>
      </c>
      <c r="G11" s="62">
        <f>IF(OR('Tabel A F'!G11&lt;5,'Tabel A Br'!G11&lt;0.5),"-",IFERROR('Tabel A Br'!G11/'Tabel A F'!G11*100,"-"))</f>
        <v>6.6887516587677718</v>
      </c>
      <c r="H11" s="62">
        <f>IF(OR('Tabel A F'!H11&lt;5,'Tabel A Br'!H11&lt;0.5),"-",IFERROR('Tabel A Br'!H11/'Tabel A F'!H11*100,"-"))</f>
        <v>8.6421928255838409</v>
      </c>
      <c r="I11" s="62">
        <f>IF(OR('Tabel A F'!I11&lt;5,'Tabel A Br'!I11&lt;0.5),"-",IFERROR('Tabel A Br'!I11/'Tabel A F'!I11*100,"-"))</f>
        <v>7.1415357142857143</v>
      </c>
      <c r="K11" s="62">
        <f>IF(OR('Tabel A F'!K11&lt;5,'Tabel A Br'!K11&lt;0.5),"-",IFERROR('Tabel A Br'!K11/'Tabel A F'!K11*100,"-"))</f>
        <v>9.3272800023382239</v>
      </c>
    </row>
    <row r="12" spans="1:11" ht="15.75" customHeight="1" x14ac:dyDescent="0.2">
      <c r="A12" s="52" t="s">
        <v>26</v>
      </c>
      <c r="B12" s="105">
        <f>IF(OR('Tabel A F'!B12&lt;5,'Tabel A Br'!B12&lt;0.5),"-",IFERROR('Tabel A Br'!B12/'Tabel A F'!B12*100,"-"))</f>
        <v>11.452684589041095</v>
      </c>
      <c r="C12" s="105">
        <f>IF(OR('Tabel A F'!C12&lt;5,'Tabel A Br'!C12&lt;0.5),"-",IFERROR('Tabel A Br'!C12/'Tabel A F'!C12*100,"-"))</f>
        <v>8.4908387931034479</v>
      </c>
      <c r="D12" s="105">
        <f>IF(OR('Tabel A F'!D12&lt;5,'Tabel A Br'!D12&lt;0.5),"-",IFERROR('Tabel A Br'!D12/'Tabel A F'!D12*100,"-"))</f>
        <v>11.257640589852537</v>
      </c>
      <c r="E12" s="105">
        <f>IF(OR('Tabel A F'!E12&lt;5,'Tabel A Br'!E12&lt;0.5),"-",IFERROR('Tabel A Br'!E12/'Tabel A F'!E12*100,"-"))</f>
        <v>7.022481975967958</v>
      </c>
      <c r="F12" s="105">
        <f>IF(OR('Tabel A F'!F12&lt;5,'Tabel A Br'!F12&lt;0.5),"-",IFERROR('Tabel A Br'!F12/'Tabel A F'!F12*100,"-"))</f>
        <v>10.914122912070596</v>
      </c>
      <c r="G12" s="105">
        <f>IF(OR('Tabel A F'!G12&lt;5,'Tabel A Br'!G12&lt;0.5),"-",IFERROR('Tabel A Br'!G12/'Tabel A F'!G12*100,"-"))</f>
        <v>6.4724056267806267</v>
      </c>
      <c r="H12" s="105">
        <f>IF(OR('Tabel A F'!H12&lt;5,'Tabel A Br'!H12&lt;0.5),"-",IFERROR('Tabel A Br'!H12/'Tabel A F'!H12*100,"-"))</f>
        <v>8.3499049340597793</v>
      </c>
      <c r="I12" s="105">
        <f>IF(OR('Tabel A F'!I12&lt;5,'Tabel A Br'!I12&lt;0.5),"-",IFERROR('Tabel A Br'!I12/'Tabel A F'!I12*100,"-"))</f>
        <v>9.2447033898305087</v>
      </c>
      <c r="K12" s="105">
        <f>IF(OR('Tabel A F'!K12&lt;5,'Tabel A Br'!K12&lt;0.5),"-",IFERROR('Tabel A Br'!K12/'Tabel A F'!K12*100,"-"))</f>
        <v>9.0770061996739599</v>
      </c>
    </row>
    <row r="13" spans="1:11" ht="15.75" customHeight="1" x14ac:dyDescent="0.2">
      <c r="A13" s="50" t="s">
        <v>27</v>
      </c>
      <c r="B13" s="104">
        <f>IF(OR('Tabel A F'!B13&lt;5,'Tabel A Br'!B13&lt;0.5),"-",IFERROR('Tabel A Br'!B13/'Tabel A F'!B13*100,"-"))</f>
        <v>5.0629813753581665</v>
      </c>
      <c r="C13" s="104">
        <f>IF(OR('Tabel A F'!C13&lt;5,'Tabel A Br'!C13&lt;0.5),"-",IFERROR('Tabel A Br'!C13/'Tabel A F'!C13*100,"-"))</f>
        <v>2.3941751662971176</v>
      </c>
      <c r="D13" s="104">
        <f>IF(OR('Tabel A F'!D13&lt;5,'Tabel A Br'!D13&lt;0.5),"-",IFERROR('Tabel A Br'!D13/'Tabel A F'!D13*100,"-"))</f>
        <v>3.7210349554489381</v>
      </c>
      <c r="E13" s="104">
        <f>IF(OR('Tabel A F'!E13&lt;5,'Tabel A Br'!E13&lt;0.5),"-",IFERROR('Tabel A Br'!E13/'Tabel A F'!E13*100,"-"))</f>
        <v>2.5471520861372809</v>
      </c>
      <c r="F13" s="104">
        <f>IF(OR('Tabel A F'!F13&lt;5,'Tabel A Br'!F13&lt;0.5),"-",IFERROR('Tabel A Br'!F13/'Tabel A F'!F13*100,"-"))</f>
        <v>5.5700597402597412</v>
      </c>
      <c r="G13" s="104">
        <f>IF(OR('Tabel A F'!G13&lt;5,'Tabel A Br'!G13&lt;0.5),"-",IFERROR('Tabel A Br'!G13/'Tabel A F'!G13*100,"-"))</f>
        <v>2.7152041958041955</v>
      </c>
      <c r="H13" s="104">
        <f>IF(OR('Tabel A F'!H13&lt;5,'Tabel A Br'!H13&lt;0.5),"-",IFERROR('Tabel A Br'!H13/'Tabel A F'!H13*100,"-"))</f>
        <v>3.2985244137931038</v>
      </c>
      <c r="I13" s="104">
        <f>IF(OR('Tabel A F'!I13&lt;5,'Tabel A Br'!I13&lt;0.5),"-",IFERROR('Tabel A Br'!I13/'Tabel A F'!I13*100,"-"))</f>
        <v>7.219795918367347</v>
      </c>
      <c r="K13" s="104">
        <f>IF(OR('Tabel A F'!K13&lt;5,'Tabel A Br'!K13&lt;0.5),"-",IFERROR('Tabel A Br'!K13/'Tabel A F'!K13*100,"-"))</f>
        <v>3.4853056692385107</v>
      </c>
    </row>
    <row r="14" spans="1:11" ht="15.75" customHeight="1" x14ac:dyDescent="0.2">
      <c r="A14" s="52" t="s">
        <v>28</v>
      </c>
      <c r="B14" s="105">
        <f>IF(OR('Tabel A F'!B14&lt;5,'Tabel A Br'!B14&lt;0.5),"-",IFERROR('Tabel A Br'!B14/'Tabel A F'!B14*100,"-"))</f>
        <v>1.7033793103448276</v>
      </c>
      <c r="C14" s="105">
        <f>IF(OR('Tabel A F'!C14&lt;5,'Tabel A Br'!C14&lt;0.5),"-",IFERROR('Tabel A Br'!C14/'Tabel A F'!C14*100,"-"))</f>
        <v>1.7889999999999999</v>
      </c>
      <c r="D14" s="105">
        <f>IF(OR('Tabel A F'!D14&lt;5,'Tabel A Br'!D14&lt;0.5),"-",IFERROR('Tabel A Br'!D14/'Tabel A F'!D14*100,"-"))</f>
        <v>4.7575422138836778</v>
      </c>
      <c r="E14" s="105">
        <f>IF(OR('Tabel A F'!E14&lt;5,'Tabel A Br'!E14&lt;0.5),"-",IFERROR('Tabel A Br'!E14/'Tabel A F'!E14*100,"-"))</f>
        <v>2.5590289855072461</v>
      </c>
      <c r="F14" s="105">
        <f>IF(OR('Tabel A F'!F14&lt;5,'Tabel A Br'!F14&lt;0.5),"-",IFERROR('Tabel A Br'!F14/'Tabel A F'!F14*100,"-"))</f>
        <v>3.7621464968152871</v>
      </c>
      <c r="G14" s="105">
        <f>IF(OR('Tabel A F'!G14&lt;5,'Tabel A Br'!G14&lt;0.5),"-",IFERROR('Tabel A Br'!G14/'Tabel A F'!G14*100,"-"))</f>
        <v>3.3264710144927538</v>
      </c>
      <c r="H14" s="105">
        <f>IF(OR('Tabel A F'!H14&lt;5,'Tabel A Br'!H14&lt;0.5),"-",IFERROR('Tabel A Br'!H14/'Tabel A F'!H14*100,"-"))</f>
        <v>4.588218954248366</v>
      </c>
      <c r="I14" s="105" t="str">
        <f>IF(OR('Tabel A F'!I14&lt;5,'Tabel A Br'!I14&lt;0.5),"-",IFERROR('Tabel A Br'!I14/'Tabel A F'!I14*100,"-"))</f>
        <v>-</v>
      </c>
      <c r="K14" s="105">
        <f>IF(OR('Tabel A F'!K14&lt;5,'Tabel A Br'!K14&lt;0.5),"-",IFERROR('Tabel A Br'!K14/'Tabel A F'!K14*100,"-"))</f>
        <v>4.030048698572628</v>
      </c>
    </row>
    <row r="15" spans="1:11" ht="15.75" customHeight="1" x14ac:dyDescent="0.2">
      <c r="A15" s="50" t="s">
        <v>29</v>
      </c>
      <c r="B15" s="104">
        <f>IF(OR('Tabel A F'!B15&lt;5,'Tabel A Br'!B15&lt;0.5),"-",IFERROR('Tabel A Br'!B15/'Tabel A F'!B15*100,"-"))</f>
        <v>18.531574132492111</v>
      </c>
      <c r="C15" s="104">
        <f>IF(OR('Tabel A F'!C15&lt;5,'Tabel A Br'!C15&lt;0.5),"-",IFERROR('Tabel A Br'!C15/'Tabel A F'!C15*100,"-"))</f>
        <v>16.945266666666665</v>
      </c>
      <c r="D15" s="104">
        <f>IF(OR('Tabel A F'!D15&lt;5,'Tabel A Br'!D15&lt;0.5),"-",IFERROR('Tabel A Br'!D15/'Tabel A F'!D15*100,"-"))</f>
        <v>17.460340694006309</v>
      </c>
      <c r="E15" s="104">
        <f>IF(OR('Tabel A F'!E15&lt;5,'Tabel A Br'!E15&lt;0.5),"-",IFERROR('Tabel A Br'!E15/'Tabel A F'!E15*100,"-"))</f>
        <v>16.482007999999997</v>
      </c>
      <c r="F15" s="104">
        <f>IF(OR('Tabel A F'!F15&lt;5,'Tabel A Br'!F15&lt;0.5),"-",IFERROR('Tabel A Br'!F15/'Tabel A F'!F15*100,"-"))</f>
        <v>16.357169696969695</v>
      </c>
      <c r="G15" s="104">
        <f>IF(OR('Tabel A F'!G15&lt;5,'Tabel A Br'!G15&lt;0.5),"-",IFERROR('Tabel A Br'!G15/'Tabel A F'!G15*100,"-"))</f>
        <v>10.841761061946904</v>
      </c>
      <c r="H15" s="104">
        <f>IF(OR('Tabel A F'!H15&lt;5,'Tabel A Br'!H15&lt;0.5),"-",IFERROR('Tabel A Br'!H15/'Tabel A F'!H15*100,"-"))</f>
        <v>11.603833984375001</v>
      </c>
      <c r="I15" s="104">
        <f>IF(OR('Tabel A F'!I15&lt;5,'Tabel A Br'!I15&lt;0.5),"-",IFERROR('Tabel A Br'!I15/'Tabel A F'!I15*100,"-"))</f>
        <v>22.710529411764707</v>
      </c>
      <c r="K15" s="104">
        <f>IF(OR('Tabel A F'!K15&lt;5,'Tabel A Br'!K15&lt;0.5),"-",IFERROR('Tabel A Br'!K15/'Tabel A F'!K15*100,"-"))</f>
        <v>13.07680728948471</v>
      </c>
    </row>
    <row r="16" spans="1:11" ht="15.75" customHeight="1" x14ac:dyDescent="0.2">
      <c r="A16" s="52" t="s">
        <v>30</v>
      </c>
      <c r="B16" s="105">
        <f>IF(OR('Tabel A F'!B16&lt;5,'Tabel A Br'!B16&lt;0.5),"-",IFERROR('Tabel A Br'!B16/'Tabel A F'!B16*100,"-"))</f>
        <v>8.4689052132701423</v>
      </c>
      <c r="C16" s="105">
        <f>IF(OR('Tabel A F'!C16&lt;5,'Tabel A Br'!C16&lt;0.5),"-",IFERROR('Tabel A Br'!C16/'Tabel A F'!C16*100,"-"))</f>
        <v>3.4914111111111112</v>
      </c>
      <c r="D16" s="105">
        <f>IF(OR('Tabel A F'!D16&lt;5,'Tabel A Br'!D16&lt;0.5),"-",IFERROR('Tabel A Br'!D16/'Tabel A F'!D16*100,"-"))</f>
        <v>9.9179341637010676</v>
      </c>
      <c r="E16" s="105">
        <f>IF(OR('Tabel A F'!E16&lt;5,'Tabel A Br'!E16&lt;0.5),"-",IFERROR('Tabel A Br'!E16/'Tabel A F'!E16*100,"-"))</f>
        <v>3.284982532751092</v>
      </c>
      <c r="F16" s="105">
        <f>IF(OR('Tabel A F'!F16&lt;5,'Tabel A Br'!F16&lt;0.5),"-",IFERROR('Tabel A Br'!F16/'Tabel A F'!F16*100,"-"))</f>
        <v>7.9259192825112113</v>
      </c>
      <c r="G16" s="105">
        <f>IF(OR('Tabel A F'!G16&lt;5,'Tabel A Br'!G16&lt;0.5),"-",IFERROR('Tabel A Br'!G16/'Tabel A F'!G16*100,"-"))</f>
        <v>4.8717580645161291</v>
      </c>
      <c r="H16" s="105">
        <f>IF(OR('Tabel A F'!H16&lt;5,'Tabel A Br'!H16&lt;0.5),"-",IFERROR('Tabel A Br'!H16/'Tabel A F'!H16*100,"-"))</f>
        <v>7.8353419023136253</v>
      </c>
      <c r="I16" s="105" t="str">
        <f>IF(OR('Tabel A F'!I16&lt;5,'Tabel A Br'!I16&lt;0.5),"-",IFERROR('Tabel A Br'!I16/'Tabel A F'!I16*100,"-"))</f>
        <v>-</v>
      </c>
      <c r="K16" s="105">
        <f>IF(OR('Tabel A F'!K16&lt;5,'Tabel A Br'!K16&lt;0.5),"-",IFERROR('Tabel A Br'!K16/'Tabel A F'!K16*100,"-"))</f>
        <v>7.3207486813527778</v>
      </c>
    </row>
    <row r="17" spans="1:11" ht="15.75" hidden="1" customHeight="1" x14ac:dyDescent="0.2">
      <c r="A17" s="50" t="s">
        <v>31</v>
      </c>
      <c r="B17" s="104">
        <f>IF(OR('Tabel A F'!B17&lt;5,'Tabel A Br'!B17&lt;0.5),"-",IFERROR('Tabel A Br'!B17/'Tabel A F'!B17*100,"-"))</f>
        <v>3.9612517985611517</v>
      </c>
      <c r="C17" s="104">
        <f>IF(OR('Tabel A F'!C17&lt;5,'Tabel A Br'!C17&lt;0.5),"-",IFERROR('Tabel A Br'!C17/'Tabel A F'!C17*100,"-"))</f>
        <v>1.7256068376068374</v>
      </c>
      <c r="D17" s="104">
        <f>IF(OR('Tabel A F'!D17&lt;5,'Tabel A Br'!D17&lt;0.5),"-",IFERROR('Tabel A Br'!D17/'Tabel A F'!D17*100,"-"))</f>
        <v>3.4125028735632181</v>
      </c>
      <c r="E17" s="104">
        <f>IF(OR('Tabel A F'!E17&lt;5,'Tabel A Br'!E17&lt;0.5),"-",IFERROR('Tabel A Br'!E17/'Tabel A F'!E17*100,"-"))</f>
        <v>1.7238146551724138</v>
      </c>
      <c r="F17" s="104">
        <f>IF(OR('Tabel A F'!F17&lt;5,'Tabel A Br'!F17&lt;0.5),"-",IFERROR('Tabel A Br'!F17/'Tabel A F'!F17*100,"-"))</f>
        <v>2.5223961038961038</v>
      </c>
      <c r="G17" s="104">
        <f>IF(OR('Tabel A F'!G17&lt;5,'Tabel A Br'!G17&lt;0.5),"-",IFERROR('Tabel A Br'!G17/'Tabel A F'!G17*100,"-"))</f>
        <v>3.1889391304347829</v>
      </c>
      <c r="H17" s="104">
        <f>IF(OR('Tabel A F'!H17&lt;5,'Tabel A Br'!H17&lt;0.5),"-",IFERROR('Tabel A Br'!H17/'Tabel A F'!H17*100,"-"))</f>
        <v>4.6958587223587225</v>
      </c>
      <c r="I17" s="104" t="str">
        <f>IF(OR('Tabel A F'!I17&lt;5,'Tabel A Br'!I17&lt;0.5),"-",IFERROR('Tabel A Br'!I17/'Tabel A F'!I17*100,"-"))</f>
        <v>-</v>
      </c>
      <c r="K17" s="104">
        <f>IF(OR('Tabel A F'!K17&lt;5,'Tabel A Br'!K17&lt;0.5),"-",IFERROR('Tabel A Br'!K17/'Tabel A F'!K17*100,"-"))</f>
        <v>3.4134850498338873</v>
      </c>
    </row>
    <row r="18" spans="1:11" ht="15.75" hidden="1" customHeight="1" x14ac:dyDescent="0.2">
      <c r="A18" s="52" t="s">
        <v>32</v>
      </c>
      <c r="B18" s="105">
        <f>IF(OR('Tabel A F'!B18&lt;5,'Tabel A Br'!B18&lt;0.5),"-",IFERROR('Tabel A Br'!B18/'Tabel A F'!B18*100,"-"))</f>
        <v>4.4855</v>
      </c>
      <c r="C18" s="105" t="str">
        <f>IF(OR('Tabel A F'!C18&lt;5,'Tabel A Br'!C18&lt;0.5),"-",IFERROR('Tabel A Br'!C18/'Tabel A F'!C18*100,"-"))</f>
        <v>-</v>
      </c>
      <c r="D18" s="105">
        <f>IF(OR('Tabel A F'!D18&lt;5,'Tabel A Br'!D18&lt;0.5),"-",IFERROR('Tabel A Br'!D18/'Tabel A F'!D18*100,"-"))</f>
        <v>4.604282051282051</v>
      </c>
      <c r="E18" s="105" t="str">
        <f>IF(OR('Tabel A F'!E18&lt;5,'Tabel A Br'!E18&lt;0.5),"-",IFERROR('Tabel A Br'!E18/'Tabel A F'!E18*100,"-"))</f>
        <v>-</v>
      </c>
      <c r="F18" s="105">
        <f>IF(OR('Tabel A F'!F18&lt;5,'Tabel A Br'!F18&lt;0.5),"-",IFERROR('Tabel A Br'!F18/'Tabel A F'!F18*100,"-"))</f>
        <v>4.9986071428571428</v>
      </c>
      <c r="G18" s="105">
        <f>IF(OR('Tabel A F'!G18&lt;5,'Tabel A Br'!G18&lt;0.5),"-",IFERROR('Tabel A Br'!G18/'Tabel A F'!G18*100,"-"))</f>
        <v>6.0773877551020412</v>
      </c>
      <c r="H18" s="105">
        <f>IF(OR('Tabel A F'!H18&lt;5,'Tabel A Br'!H18&lt;0.5),"-",IFERROR('Tabel A Br'!H18/'Tabel A F'!H18*100,"-"))</f>
        <v>8.6156989247311824</v>
      </c>
      <c r="I18" s="105" t="str">
        <f>IF(OR('Tabel A F'!I18&lt;5,'Tabel A Br'!I18&lt;0.5),"-",IFERROR('Tabel A Br'!I18/'Tabel A F'!I18*100,"-"))</f>
        <v>-</v>
      </c>
      <c r="K18" s="105">
        <f>IF(OR('Tabel A F'!K18&lt;5,'Tabel A Br'!K18&lt;0.5),"-",IFERROR('Tabel A Br'!K18/'Tabel A F'!K18*100,"-"))</f>
        <v>7.2525349854227397</v>
      </c>
    </row>
    <row r="19" spans="1:11" ht="15.75" hidden="1" customHeight="1" x14ac:dyDescent="0.2">
      <c r="A19" s="50" t="s">
        <v>33</v>
      </c>
      <c r="B19" s="104" t="str">
        <f>IF(OR('Tabel A F'!B19&lt;5,'Tabel A Br'!B19&lt;0.5),"-",IFERROR('Tabel A Br'!B19/'Tabel A F'!B19*100,"-"))</f>
        <v>-</v>
      </c>
      <c r="C19" s="104" t="str">
        <f>IF(OR('Tabel A F'!C19&lt;5,'Tabel A Br'!C19&lt;0.5),"-",IFERROR('Tabel A Br'!C19/'Tabel A F'!C19*100,"-"))</f>
        <v>-</v>
      </c>
      <c r="D19" s="104" t="str">
        <f>IF(OR('Tabel A F'!D19&lt;5,'Tabel A Br'!D19&lt;0.5),"-",IFERROR('Tabel A Br'!D19/'Tabel A F'!D19*100,"-"))</f>
        <v>-</v>
      </c>
      <c r="E19" s="104" t="str">
        <f>IF(OR('Tabel A F'!E19&lt;5,'Tabel A Br'!E19&lt;0.5),"-",IFERROR('Tabel A Br'!E19/'Tabel A F'!E19*100,"-"))</f>
        <v>-</v>
      </c>
      <c r="F19" s="104">
        <f>IF(OR('Tabel A F'!F19&lt;5,'Tabel A Br'!F19&lt;0.5),"-",IFERROR('Tabel A Br'!F19/'Tabel A F'!F19*100,"-"))</f>
        <v>4.0571190476190475</v>
      </c>
      <c r="G19" s="104" t="str">
        <f>IF(OR('Tabel A F'!G19&lt;5,'Tabel A Br'!G19&lt;0.5),"-",IFERROR('Tabel A Br'!G19/'Tabel A F'!G19*100,"-"))</f>
        <v>-</v>
      </c>
      <c r="H19" s="104">
        <f>IF(OR('Tabel A F'!H19&lt;5,'Tabel A Br'!H19&lt;0.5),"-",IFERROR('Tabel A Br'!H19/'Tabel A F'!H19*100,"-"))</f>
        <v>1.7945246913580248</v>
      </c>
      <c r="I19" s="104" t="str">
        <f>IF(OR('Tabel A F'!I19&lt;5,'Tabel A Br'!I19&lt;0.5),"-",IFERROR('Tabel A Br'!I19/'Tabel A F'!I19*100,"-"))</f>
        <v>-</v>
      </c>
      <c r="K19" s="104">
        <f>IF(OR('Tabel A F'!K19&lt;5,'Tabel A Br'!K19&lt;0.5),"-",IFERROR('Tabel A Br'!K19/'Tabel A F'!K19*100,"-"))</f>
        <v>1.3973060606060608</v>
      </c>
    </row>
    <row r="20" spans="1:11" ht="15.75" hidden="1" customHeight="1" x14ac:dyDescent="0.2">
      <c r="A20" s="52" t="s">
        <v>34</v>
      </c>
      <c r="B20" s="105" t="str">
        <f>IF(OR('Tabel A F'!B20&lt;5,'Tabel A Br'!B20&lt;0.5),"-",IFERROR('Tabel A Br'!B20/'Tabel A F'!B20*100,"-"))</f>
        <v>-</v>
      </c>
      <c r="C20" s="105">
        <f>IF(OR('Tabel A F'!C20&lt;5,'Tabel A Br'!C20&lt;0.5),"-",IFERROR('Tabel A Br'!C20/'Tabel A F'!C20*100,"-"))</f>
        <v>4.7610000000000001</v>
      </c>
      <c r="D20" s="105">
        <f>IF(OR('Tabel A F'!D20&lt;5,'Tabel A Br'!D20&lt;0.5),"-",IFERROR('Tabel A Br'!D20/'Tabel A F'!D20*100,"-"))</f>
        <v>1.8864339622641508</v>
      </c>
      <c r="E20" s="105">
        <f>IF(OR('Tabel A F'!E20&lt;5,'Tabel A Br'!E20&lt;0.5),"-",IFERROR('Tabel A Br'!E20/'Tabel A F'!E20*100,"-"))</f>
        <v>2.1735000000000002</v>
      </c>
      <c r="F20" s="105">
        <f>IF(OR('Tabel A F'!F20&lt;5,'Tabel A Br'!F20&lt;0.5),"-",IFERROR('Tabel A Br'!F20/'Tabel A F'!F20*100,"-"))</f>
        <v>3.8454230769230771</v>
      </c>
      <c r="G20" s="105" t="str">
        <f>IF(OR('Tabel A F'!G20&lt;5,'Tabel A Br'!G20&lt;0.5),"-",IFERROR('Tabel A Br'!G20/'Tabel A F'!G20*100,"-"))</f>
        <v>-</v>
      </c>
      <c r="H20" s="105">
        <f>IF(OR('Tabel A F'!H20&lt;5,'Tabel A Br'!H20&lt;0.5),"-",IFERROR('Tabel A Br'!H20/'Tabel A F'!H20*100,"-"))</f>
        <v>3.9814500000000002</v>
      </c>
      <c r="I20" s="105" t="str">
        <f>IF(OR('Tabel A F'!I20&lt;5,'Tabel A Br'!I20&lt;0.5),"-",IFERROR('Tabel A Br'!I20/'Tabel A F'!I20*100,"-"))</f>
        <v>-</v>
      </c>
      <c r="K20" s="105">
        <f>IF(OR('Tabel A F'!K20&lt;5,'Tabel A Br'!K20&lt;0.5),"-",IFERROR('Tabel A Br'!K20/'Tabel A F'!K20*100,"-"))</f>
        <v>2.8765775193798451</v>
      </c>
    </row>
    <row r="21" spans="1:11" ht="15.75" customHeight="1" x14ac:dyDescent="0.2">
      <c r="A21" s="50" t="s">
        <v>35</v>
      </c>
      <c r="B21" s="104">
        <f>IF(OR('Tabel A F'!B21&lt;5,'Tabel A Br'!B21&lt;0.5),"-",IFERROR('Tabel A Br'!B21/'Tabel A F'!B21*100,"-"))</f>
        <v>3.3580055555555557</v>
      </c>
      <c r="C21" s="104">
        <f>IF(OR('Tabel A F'!C21&lt;5,'Tabel A Br'!C21&lt;0.5),"-",IFERROR('Tabel A Br'!C21/'Tabel A F'!C21*100,"-"))</f>
        <v>1.8521066176470586</v>
      </c>
      <c r="D21" s="104">
        <f>IF(OR('Tabel A F'!D21&lt;5,'Tabel A Br'!D21&lt;0.5),"-",IFERROR('Tabel A Br'!D21/'Tabel A F'!D21*100,"-"))</f>
        <v>3.1348269230769228</v>
      </c>
      <c r="E21" s="104">
        <f>IF(OR('Tabel A F'!E21&lt;5,'Tabel A Br'!E21&lt;0.5),"-",IFERROR('Tabel A Br'!E21/'Tabel A F'!E21*100,"-"))</f>
        <v>1.5381723076923077</v>
      </c>
      <c r="F21" s="104">
        <f>IF(OR('Tabel A F'!F21&lt;5,'Tabel A Br'!F21&lt;0.5),"-",IFERROR('Tabel A Br'!F21/'Tabel A F'!F21*100,"-"))</f>
        <v>3.1951599999999996</v>
      </c>
      <c r="G21" s="104">
        <f>IF(OR('Tabel A F'!G21&lt;5,'Tabel A Br'!G21&lt;0.5),"-",IFERROR('Tabel A Br'!G21/'Tabel A F'!G21*100,"-"))</f>
        <v>3.0604449275362313</v>
      </c>
      <c r="H21" s="104">
        <f>IF(OR('Tabel A F'!H21&lt;5,'Tabel A Br'!H21&lt;0.5),"-",IFERROR('Tabel A Br'!H21/'Tabel A F'!H21*100,"-"))</f>
        <v>5.3819041740152844</v>
      </c>
      <c r="I21" s="104" t="str">
        <f>IF(OR('Tabel A F'!I21&lt;5,'Tabel A Br'!I21&lt;0.5),"-",IFERROR('Tabel A Br'!I21/'Tabel A F'!I21*100,"-"))</f>
        <v>-</v>
      </c>
      <c r="K21" s="104">
        <f>IF(OR('Tabel A F'!K21&lt;5,'Tabel A Br'!K21&lt;0.5),"-",IFERROR('Tabel A Br'!K21/'Tabel A F'!K21*100,"-"))</f>
        <v>3.8427248730964467</v>
      </c>
    </row>
    <row r="22" spans="1:11" ht="15.75" customHeight="1" x14ac:dyDescent="0.2">
      <c r="A22" s="52" t="s">
        <v>36</v>
      </c>
      <c r="B22" s="105">
        <f>IF(OR('Tabel A F'!B22&lt;5,'Tabel A Br'!B22&lt;0.5),"-",IFERROR('Tabel A Br'!B22/'Tabel A F'!B22*100,"-"))</f>
        <v>6.0852608695652179</v>
      </c>
      <c r="C22" s="105">
        <f>IF(OR('Tabel A F'!C22&lt;5,'Tabel A Br'!C22&lt;0.5),"-",IFERROR('Tabel A Br'!C22/'Tabel A F'!C22*100,"-"))</f>
        <v>4.3470000000000004</v>
      </c>
      <c r="D22" s="105">
        <f>IF(OR('Tabel A F'!D22&lt;5,'Tabel A Br'!D22&lt;0.5),"-",IFERROR('Tabel A Br'!D22/'Tabel A F'!D22*100,"-"))</f>
        <v>1.9801149425287354</v>
      </c>
      <c r="E22" s="105">
        <f>IF(OR('Tabel A F'!E22&lt;5,'Tabel A Br'!E22&lt;0.5),"-",IFERROR('Tabel A Br'!E22/'Tabel A F'!E22*100,"-"))</f>
        <v>2.7021891891891894</v>
      </c>
      <c r="F22" s="105" t="str">
        <f>IF(OR('Tabel A F'!F22&lt;5,'Tabel A Br'!F22&lt;0.5),"-",IFERROR('Tabel A Br'!F22/'Tabel A F'!F22*100,"-"))</f>
        <v>-</v>
      </c>
      <c r="G22" s="105" t="str">
        <f>IF(OR('Tabel A F'!G22&lt;5,'Tabel A Br'!G22&lt;0.5),"-",IFERROR('Tabel A Br'!G22/'Tabel A F'!G22*100,"-"))</f>
        <v>-</v>
      </c>
      <c r="H22" s="105">
        <f>IF(OR('Tabel A F'!H22&lt;5,'Tabel A Br'!H22&lt;0.5),"-",IFERROR('Tabel A Br'!H22/'Tabel A F'!H22*100,"-"))</f>
        <v>5.4641060606060607</v>
      </c>
      <c r="I22" s="105" t="str">
        <f>IF(OR('Tabel A F'!I22&lt;5,'Tabel A Br'!I22&lt;0.5),"-",IFERROR('Tabel A Br'!I22/'Tabel A F'!I22*100,"-"))</f>
        <v>-</v>
      </c>
      <c r="K22" s="105">
        <f>IF(OR('Tabel A F'!K22&lt;5,'Tabel A Br'!K22&lt;0.5),"-",IFERROR('Tabel A Br'!K22/'Tabel A F'!K22*100,"-"))</f>
        <v>3.4843389830508475</v>
      </c>
    </row>
    <row r="23" spans="1:11" ht="15.75" customHeight="1" x14ac:dyDescent="0.2">
      <c r="A23" s="50" t="s">
        <v>37</v>
      </c>
      <c r="B23" s="104" t="str">
        <f>IF(OR('Tabel A F'!B23&lt;5,'Tabel A Br'!B23&lt;0.5),"-",IFERROR('Tabel A Br'!B23/'Tabel A F'!B23*100,"-"))</f>
        <v>-</v>
      </c>
      <c r="C23" s="104" t="str">
        <f>IF(OR('Tabel A F'!C23&lt;5,'Tabel A Br'!C23&lt;0.5),"-",IFERROR('Tabel A Br'!C23/'Tabel A F'!C23*100,"-"))</f>
        <v>-</v>
      </c>
      <c r="D23" s="104">
        <f>IF(OR('Tabel A F'!D23&lt;5,'Tabel A Br'!D23&lt;0.5),"-",IFERROR('Tabel A Br'!D23/'Tabel A F'!D23*100,"-"))</f>
        <v>6.6470000000000002</v>
      </c>
      <c r="E23" s="104">
        <f>IF(OR('Tabel A F'!E23&lt;5,'Tabel A Br'!E23&lt;0.5),"-",IFERROR('Tabel A Br'!E23/'Tabel A F'!E23*100,"-"))</f>
        <v>9.9981000000000009</v>
      </c>
      <c r="F23" s="104">
        <f>IF(OR('Tabel A F'!F23&lt;5,'Tabel A Br'!F23&lt;0.5),"-",IFERROR('Tabel A Br'!F23/'Tabel A F'!F23*100,"-"))</f>
        <v>14.316615384615384</v>
      </c>
      <c r="G23" s="104">
        <f>IF(OR('Tabel A F'!G23&lt;5,'Tabel A Br'!G23&lt;0.5),"-",IFERROR('Tabel A Br'!G23/'Tabel A F'!G23*100,"-"))</f>
        <v>6.7119999999999997</v>
      </c>
      <c r="H23" s="104">
        <f>IF(OR('Tabel A F'!H23&lt;5,'Tabel A Br'!H23&lt;0.5),"-",IFERROR('Tabel A Br'!H23/'Tabel A F'!H23*100,"-"))</f>
        <v>12.342645484949834</v>
      </c>
      <c r="I23" s="104" t="str">
        <f>IF(OR('Tabel A F'!I23&lt;5,'Tabel A Br'!I23&lt;0.5),"-",IFERROR('Tabel A Br'!I23/'Tabel A F'!I23*100,"-"))</f>
        <v>-</v>
      </c>
      <c r="K23" s="104">
        <f>IF(OR('Tabel A F'!K23&lt;5,'Tabel A Br'!K23&lt;0.5),"-",IFERROR('Tabel A Br'!K23/'Tabel A F'!K23*100,"-"))</f>
        <v>11.324281094527363</v>
      </c>
    </row>
    <row r="24" spans="1:11" ht="15.75" customHeight="1" x14ac:dyDescent="0.2">
      <c r="A24" s="52" t="s">
        <v>38</v>
      </c>
      <c r="B24" s="105">
        <f>IF(OR('Tabel A F'!B24&lt;5,'Tabel A Br'!B24&lt;0.5),"-",IFERROR('Tabel A Br'!B24/'Tabel A F'!B24*100,"-"))</f>
        <v>1.4624918032786884</v>
      </c>
      <c r="C24" s="105" t="str">
        <f>IF(OR('Tabel A F'!C24&lt;5,'Tabel A Br'!C24&lt;0.5),"-",IFERROR('Tabel A Br'!C24/'Tabel A F'!C24*100,"-"))</f>
        <v>-</v>
      </c>
      <c r="D24" s="105">
        <f>IF(OR('Tabel A F'!D24&lt;5,'Tabel A Br'!D24&lt;0.5),"-",IFERROR('Tabel A Br'!D24/'Tabel A F'!D24*100,"-"))</f>
        <v>0.94167111111111113</v>
      </c>
      <c r="E24" s="105">
        <f>IF(OR('Tabel A F'!E24&lt;5,'Tabel A Br'!E24&lt;0.5),"-",IFERROR('Tabel A Br'!E24/'Tabel A F'!E24*100,"-"))</f>
        <v>1.6063368421052631</v>
      </c>
      <c r="F24" s="105">
        <f>IF(OR('Tabel A F'!F24&lt;5,'Tabel A Br'!F24&lt;0.5),"-",IFERROR('Tabel A Br'!F24/'Tabel A F'!F24*100,"-"))</f>
        <v>1.600024193548387</v>
      </c>
      <c r="G24" s="105">
        <f>IF(OR('Tabel A F'!G24&lt;5,'Tabel A Br'!G24&lt;0.5),"-",IFERROR('Tabel A Br'!G24/'Tabel A F'!G24*100,"-"))</f>
        <v>2.2464771573604061</v>
      </c>
      <c r="H24" s="105">
        <f>IF(OR('Tabel A F'!H24&lt;5,'Tabel A Br'!H24&lt;0.5),"-",IFERROR('Tabel A Br'!H24/'Tabel A F'!H24*100,"-"))</f>
        <v>4.6507725788900975</v>
      </c>
      <c r="I24" s="105" t="str">
        <f>IF(OR('Tabel A F'!I24&lt;5,'Tabel A Br'!I24&lt;0.5),"-",IFERROR('Tabel A Br'!I24/'Tabel A F'!I24*100,"-"))</f>
        <v>-</v>
      </c>
      <c r="K24" s="105">
        <f>IF(OR('Tabel A F'!K24&lt;5,'Tabel A Br'!K24&lt;0.5),"-",IFERROR('Tabel A Br'!K24/'Tabel A F'!K24*100,"-"))</f>
        <v>2.7297883781439722</v>
      </c>
    </row>
    <row r="25" spans="1:11" ht="15.75" customHeight="1" x14ac:dyDescent="0.2">
      <c r="A25" s="50" t="s">
        <v>39</v>
      </c>
      <c r="B25" s="104">
        <f>IF(OR('Tabel A F'!B25&lt;5,'Tabel A Br'!B25&lt;0.5),"-",IFERROR('Tabel A Br'!B25/'Tabel A F'!B25*100,"-"))</f>
        <v>2.1163589743589744</v>
      </c>
      <c r="C25" s="104">
        <f>IF(OR('Tabel A F'!C25&lt;5,'Tabel A Br'!C25&lt;0.5),"-",IFERROR('Tabel A Br'!C25/'Tabel A F'!C25*100,"-"))</f>
        <v>3.8146266666666664</v>
      </c>
      <c r="D25" s="104">
        <f>IF(OR('Tabel A F'!D25&lt;5,'Tabel A Br'!D25&lt;0.5),"-",IFERROR('Tabel A Br'!D25/'Tabel A F'!D25*100,"-"))</f>
        <v>8.8385154639175258</v>
      </c>
      <c r="E25" s="104">
        <f>IF(OR('Tabel A F'!E25&lt;5,'Tabel A Br'!E25&lt;0.5),"-",IFERROR('Tabel A Br'!E25/'Tabel A F'!E25*100,"-"))</f>
        <v>3.6921141304347831</v>
      </c>
      <c r="F25" s="104">
        <f>IF(OR('Tabel A F'!F25&lt;5,'Tabel A Br'!F25&lt;0.5),"-",IFERROR('Tabel A Br'!F25/'Tabel A F'!F25*100,"-"))</f>
        <v>10.673491735537191</v>
      </c>
      <c r="G25" s="104">
        <f>IF(OR('Tabel A F'!G25&lt;5,'Tabel A Br'!G25&lt;0.5),"-",IFERROR('Tabel A Br'!G25/'Tabel A F'!G25*100,"-"))</f>
        <v>1.5440623853211008</v>
      </c>
      <c r="H25" s="104">
        <f>IF(OR('Tabel A F'!H25&lt;5,'Tabel A Br'!H25&lt;0.5),"-",IFERROR('Tabel A Br'!H25/'Tabel A F'!H25*100,"-"))</f>
        <v>3.6694672418441625</v>
      </c>
      <c r="I25" s="104" t="str">
        <f>IF(OR('Tabel A F'!I25&lt;5,'Tabel A Br'!I25&lt;0.5),"-",IFERROR('Tabel A Br'!I25/'Tabel A F'!I25*100,"-"))</f>
        <v>-</v>
      </c>
      <c r="K25" s="104">
        <f>IF(OR('Tabel A F'!K25&lt;5,'Tabel A Br'!K25&lt;0.5),"-",IFERROR('Tabel A Br'!K25/'Tabel A F'!K25*100,"-"))</f>
        <v>3.9647417331812997</v>
      </c>
    </row>
    <row r="26" spans="1:11" ht="15.75" customHeight="1" x14ac:dyDescent="0.2">
      <c r="A26" s="52" t="s">
        <v>40</v>
      </c>
      <c r="B26" s="105">
        <f>IF(OR('Tabel A F'!B26&lt;5,'Tabel A Br'!B26&lt;0.5),"-",IFERROR('Tabel A Br'!B26/'Tabel A F'!B26*100,"-"))</f>
        <v>1.6400662068965517</v>
      </c>
      <c r="C26" s="105">
        <f>IF(OR('Tabel A F'!C26&lt;5,'Tabel A Br'!C26&lt;0.5),"-",IFERROR('Tabel A Br'!C26/'Tabel A F'!C26*100,"-"))</f>
        <v>0.6950735294117647</v>
      </c>
      <c r="D26" s="105">
        <f>IF(OR('Tabel A F'!D26&lt;5,'Tabel A Br'!D26&lt;0.5),"-",IFERROR('Tabel A Br'!D26/'Tabel A F'!D26*100,"-"))</f>
        <v>2.1341820049301559</v>
      </c>
      <c r="E26" s="105">
        <f>IF(OR('Tabel A F'!E26&lt;5,'Tabel A Br'!E26&lt;0.5),"-",IFERROR('Tabel A Br'!E26/'Tabel A F'!E26*100,"-"))</f>
        <v>0.5921160949868074</v>
      </c>
      <c r="F26" s="105">
        <f>IF(OR('Tabel A F'!F26&lt;5,'Tabel A Br'!F26&lt;0.5),"-",IFERROR('Tabel A Br'!F26/'Tabel A F'!F26*100,"-"))</f>
        <v>1.128931891025641</v>
      </c>
      <c r="G26" s="105">
        <f>IF(OR('Tabel A F'!G26&lt;5,'Tabel A Br'!G26&lt;0.5),"-",IFERROR('Tabel A Br'!G26/'Tabel A F'!G26*100,"-"))</f>
        <v>0.9771810218978102</v>
      </c>
      <c r="H26" s="105">
        <f>IF(OR('Tabel A F'!H26&lt;5,'Tabel A Br'!H26&lt;0.5),"-",IFERROR('Tabel A Br'!H26/'Tabel A F'!H26*100,"-"))</f>
        <v>2.2127759327993752</v>
      </c>
      <c r="I26" s="105" t="str">
        <f>IF(OR('Tabel A F'!I26&lt;5,'Tabel A Br'!I26&lt;0.5),"-",IFERROR('Tabel A Br'!I26/'Tabel A F'!I26*100,"-"))</f>
        <v>-</v>
      </c>
      <c r="K26" s="105">
        <f>IF(OR('Tabel A F'!K26&lt;5,'Tabel A Br'!K26&lt;0.5),"-",IFERROR('Tabel A Br'!K26/'Tabel A F'!K26*100,"-"))</f>
        <v>1.7944147239263804</v>
      </c>
    </row>
    <row r="27" spans="1:11" ht="15.75" customHeight="1" x14ac:dyDescent="0.2">
      <c r="A27" s="50" t="s">
        <v>41</v>
      </c>
      <c r="B27" s="104">
        <f>IF(OR('Tabel A F'!B27&lt;5,'Tabel A Br'!B27&lt;0.5),"-",IFERROR('Tabel A Br'!B27/'Tabel A F'!B27*100,"-"))</f>
        <v>0.70010852713178295</v>
      </c>
      <c r="C27" s="104">
        <f>IF(OR('Tabel A F'!C27&lt;5,'Tabel A Br'!C27&lt;0.5),"-",IFERROR('Tabel A Br'!C27/'Tabel A F'!C27*100,"-"))</f>
        <v>1.0986923076923076</v>
      </c>
      <c r="D27" s="104">
        <f>IF(OR('Tabel A F'!D27&lt;5,'Tabel A Br'!D27&lt;0.5),"-",IFERROR('Tabel A Br'!D27/'Tabel A F'!D27*100,"-"))</f>
        <v>1.5126388888888889</v>
      </c>
      <c r="E27" s="104" t="str">
        <f>IF(OR('Tabel A F'!E27&lt;5,'Tabel A Br'!E27&lt;0.5),"-",IFERROR('Tabel A Br'!E27/'Tabel A F'!E27*100,"-"))</f>
        <v>-</v>
      </c>
      <c r="F27" s="104" t="str">
        <f>IF(OR('Tabel A F'!F27&lt;5,'Tabel A Br'!F27&lt;0.5),"-",IFERROR('Tabel A Br'!F27/'Tabel A F'!F27*100,"-"))</f>
        <v>-</v>
      </c>
      <c r="G27" s="104">
        <f>IF(OR('Tabel A F'!G27&lt;5,'Tabel A Br'!G27&lt;0.5),"-",IFERROR('Tabel A Br'!G27/'Tabel A F'!G27*100,"-"))</f>
        <v>0.57792485549132944</v>
      </c>
      <c r="H27" s="104">
        <f>IF(OR('Tabel A F'!H27&lt;5,'Tabel A Br'!H27&lt;0.5),"-",IFERROR('Tabel A Br'!H27/'Tabel A F'!H27*100,"-"))</f>
        <v>2.5167941176470587</v>
      </c>
      <c r="I27" s="104" t="str">
        <f>IF(OR('Tabel A F'!I27&lt;5,'Tabel A Br'!I27&lt;0.5),"-",IFERROR('Tabel A Br'!I27/'Tabel A F'!I27*100,"-"))</f>
        <v>-</v>
      </c>
      <c r="K27" s="104">
        <f>IF(OR('Tabel A F'!K27&lt;5,'Tabel A Br'!K27&lt;0.5),"-",IFERROR('Tabel A Br'!K27/'Tabel A F'!K27*100,"-"))</f>
        <v>1.5447887740029542</v>
      </c>
    </row>
    <row r="28" spans="1:11" ht="15.75" customHeight="1" x14ac:dyDescent="0.2">
      <c r="A28" s="52" t="s">
        <v>191</v>
      </c>
      <c r="B28" s="105">
        <f>IF(OR('Tabel A F'!B28&lt;5,'Tabel A Br'!B28&lt;0.5),"-",IFERROR('Tabel A Br'!B28/'Tabel A F'!B28*100,"-"))</f>
        <v>9.6133947368421051</v>
      </c>
      <c r="C28" s="105">
        <f>IF(OR('Tabel A F'!C28&lt;5,'Tabel A Br'!C28&lt;0.5),"-",IFERROR('Tabel A Br'!C28/'Tabel A F'!C28*100,"-"))</f>
        <v>7.3147142857142855</v>
      </c>
      <c r="D28" s="105">
        <f>IF(OR('Tabel A F'!D28&lt;5,'Tabel A Br'!D28&lt;0.5),"-",IFERROR('Tabel A Br'!D28/'Tabel A F'!D28*100,"-"))</f>
        <v>7.9312337905236907</v>
      </c>
      <c r="E28" s="105">
        <f>IF(OR('Tabel A F'!E28&lt;5,'Tabel A Br'!E28&lt;0.5),"-",IFERROR('Tabel A Br'!E28/'Tabel A F'!E28*100,"-"))</f>
        <v>4.7444462151394422</v>
      </c>
      <c r="F28" s="105">
        <f>IF(OR('Tabel A F'!F28&lt;5,'Tabel A Br'!F28&lt;0.5),"-",IFERROR('Tabel A Br'!F28/'Tabel A F'!F28*100,"-"))</f>
        <v>7.2553500000000009</v>
      </c>
      <c r="G28" s="105">
        <f>IF(OR('Tabel A F'!G28&lt;5,'Tabel A Br'!G28&lt;0.5),"-",IFERROR('Tabel A Br'!G28/'Tabel A F'!G28*100,"-"))</f>
        <v>4.6024645669291342</v>
      </c>
      <c r="H28" s="105">
        <f>IF(OR('Tabel A F'!H28&lt;5,'Tabel A Br'!H28&lt;0.5),"-",IFERROR('Tabel A Br'!H28/'Tabel A F'!H28*100,"-"))</f>
        <v>8.3695442739079091</v>
      </c>
      <c r="I28" s="105" t="str">
        <f>IF(OR('Tabel A F'!I28&lt;5,'Tabel A Br'!I28&lt;0.5),"-",IFERROR('Tabel A Br'!I28/'Tabel A F'!I28*100,"-"))</f>
        <v>-</v>
      </c>
      <c r="K28" s="105">
        <f>IF(OR('Tabel A F'!K28&lt;5,'Tabel A Br'!K28&lt;0.5),"-",IFERROR('Tabel A Br'!K28/'Tabel A F'!K28*100,"-"))</f>
        <v>7.9062322004101961</v>
      </c>
    </row>
    <row r="29" spans="1:11" ht="15.75" customHeight="1" x14ac:dyDescent="0.2">
      <c r="A29" s="50" t="s">
        <v>43</v>
      </c>
      <c r="B29" s="104">
        <f>IF(OR('Tabel A F'!B29&lt;5,'Tabel A Br'!B29&lt;0.5),"-",IFERROR('Tabel A Br'!B29/'Tabel A F'!B29*100,"-"))</f>
        <v>1.321339207048458</v>
      </c>
      <c r="C29" s="104" t="str">
        <f>IF(OR('Tabel A F'!C29&lt;5,'Tabel A Br'!C29&lt;0.5),"-",IFERROR('Tabel A Br'!C29/'Tabel A F'!C29*100,"-"))</f>
        <v>-</v>
      </c>
      <c r="D29" s="104">
        <f>IF(OR('Tabel A F'!D29&lt;5,'Tabel A Br'!D29&lt;0.5),"-",IFERROR('Tabel A Br'!D29/'Tabel A F'!D29*100,"-"))</f>
        <v>1.4385827338129498</v>
      </c>
      <c r="E29" s="104">
        <f>IF(OR('Tabel A F'!E29&lt;5,'Tabel A Br'!E29&lt;0.5),"-",IFERROR('Tabel A Br'!E29/'Tabel A F'!E29*100,"-"))</f>
        <v>2.2827894736842107</v>
      </c>
      <c r="F29" s="104" t="str">
        <f>IF(OR('Tabel A F'!F29&lt;5,'Tabel A Br'!F29&lt;0.5),"-",IFERROR('Tabel A Br'!F29/'Tabel A F'!F29*100,"-"))</f>
        <v>-</v>
      </c>
      <c r="G29" s="104" t="str">
        <f>IF(OR('Tabel A F'!G29&lt;5,'Tabel A Br'!G29&lt;0.5),"-",IFERROR('Tabel A Br'!G29/'Tabel A F'!G29*100,"-"))</f>
        <v>-</v>
      </c>
      <c r="H29" s="104">
        <f>IF(OR('Tabel A F'!H29&lt;5,'Tabel A Br'!H29&lt;0.5),"-",IFERROR('Tabel A Br'!H29/'Tabel A F'!H29*100,"-"))</f>
        <v>0.8845077720207255</v>
      </c>
      <c r="I29" s="104" t="str">
        <f>IF(OR('Tabel A F'!I29&lt;5,'Tabel A Br'!I29&lt;0.5),"-",IFERROR('Tabel A Br'!I29/'Tabel A F'!I29*100,"-"))</f>
        <v>-</v>
      </c>
      <c r="K29" s="104">
        <f>IF(OR('Tabel A F'!K29&lt;5,'Tabel A Br'!K29&lt;0.5),"-",IFERROR('Tabel A Br'!K29/'Tabel A F'!K29*100,"-"))</f>
        <v>1.1287538100820635</v>
      </c>
    </row>
    <row r="30" spans="1:11" ht="15.75" customHeight="1" x14ac:dyDescent="0.2">
      <c r="A30" s="52" t="s">
        <v>44</v>
      </c>
      <c r="B30" s="105">
        <f>IF(OR('Tabel A F'!B30&lt;5,'Tabel A Br'!B30&lt;0.5),"-",IFERROR('Tabel A Br'!B30/'Tabel A F'!B30*100,"-"))</f>
        <v>3.8659139465875376</v>
      </c>
      <c r="C30" s="105">
        <f>IF(OR('Tabel A F'!C30&lt;5,'Tabel A Br'!C30&lt;0.5),"-",IFERROR('Tabel A Br'!C30/'Tabel A F'!C30*100,"-"))</f>
        <v>4.4603636363636365</v>
      </c>
      <c r="D30" s="105">
        <f>IF(OR('Tabel A F'!D30&lt;5,'Tabel A Br'!D30&lt;0.5),"-",IFERROR('Tabel A Br'!D30/'Tabel A F'!D30*100,"-"))</f>
        <v>5.0465483870967738</v>
      </c>
      <c r="E30" s="105">
        <f>IF(OR('Tabel A F'!E30&lt;5,'Tabel A Br'!E30&lt;0.5),"-",IFERROR('Tabel A Br'!E30/'Tabel A F'!E30*100,"-"))</f>
        <v>2.0563857677902622</v>
      </c>
      <c r="F30" s="105">
        <f>IF(OR('Tabel A F'!F30&lt;5,'Tabel A Br'!F30&lt;0.5),"-",IFERROR('Tabel A Br'!F30/'Tabel A F'!F30*100,"-"))</f>
        <v>4.5421342592592593</v>
      </c>
      <c r="G30" s="105">
        <f>IF(OR('Tabel A F'!G30&lt;5,'Tabel A Br'!G30&lt;0.5),"-",IFERROR('Tabel A Br'!G30/'Tabel A F'!G30*100,"-"))</f>
        <v>4.1576296296296302</v>
      </c>
      <c r="H30" s="105">
        <f>IF(OR('Tabel A F'!H30&lt;5,'Tabel A Br'!H30&lt;0.5),"-",IFERROR('Tabel A Br'!H30/'Tabel A F'!H30*100,"-"))</f>
        <v>3.9825094555873921</v>
      </c>
      <c r="I30" s="105" t="str">
        <f>IF(OR('Tabel A F'!I30&lt;5,'Tabel A Br'!I30&lt;0.5),"-",IFERROR('Tabel A Br'!I30/'Tabel A F'!I30*100,"-"))</f>
        <v>-</v>
      </c>
      <c r="K30" s="105">
        <f>IF(OR('Tabel A F'!K30&lt;5,'Tabel A Br'!K30&lt;0.5),"-",IFERROR('Tabel A Br'!K30/'Tabel A F'!K30*100,"-"))</f>
        <v>3.9600620942703926</v>
      </c>
    </row>
    <row r="31" spans="1:11" ht="15.75" customHeight="1" x14ac:dyDescent="0.2">
      <c r="A31" s="50" t="s">
        <v>45</v>
      </c>
      <c r="B31" s="104">
        <f>IF(OR('Tabel A F'!B31&lt;5,'Tabel A Br'!B31&lt;0.5),"-",IFERROR('Tabel A Br'!B31/'Tabel A F'!B31*100,"-"))</f>
        <v>4.0116090909090909</v>
      </c>
      <c r="C31" s="104">
        <f>IF(OR('Tabel A F'!C31&lt;5,'Tabel A Br'!C31&lt;0.5),"-",IFERROR('Tabel A Br'!C31/'Tabel A F'!C31*100,"-"))</f>
        <v>1.4174117647058824</v>
      </c>
      <c r="D31" s="104">
        <f>IF(OR('Tabel A F'!D31&lt;5,'Tabel A Br'!D31&lt;0.5),"-",IFERROR('Tabel A Br'!D31/'Tabel A F'!D31*100,"-"))</f>
        <v>0.62881132075471691</v>
      </c>
      <c r="E31" s="104" t="str">
        <f>IF(OR('Tabel A F'!E31&lt;5,'Tabel A Br'!E31&lt;0.5),"-",IFERROR('Tabel A Br'!E31/'Tabel A F'!E31*100,"-"))</f>
        <v>-</v>
      </c>
      <c r="F31" s="104">
        <f>IF(OR('Tabel A F'!F31&lt;5,'Tabel A Br'!F31&lt;0.5),"-",IFERROR('Tabel A Br'!F31/'Tabel A F'!F31*100,"-"))</f>
        <v>2.2353118279569895</v>
      </c>
      <c r="G31" s="104" t="str">
        <f>IF(OR('Tabel A F'!G31&lt;5,'Tabel A Br'!G31&lt;0.5),"-",IFERROR('Tabel A Br'!G31/'Tabel A F'!G31*100,"-"))</f>
        <v>-</v>
      </c>
      <c r="H31" s="104">
        <f>IF(OR('Tabel A F'!H31&lt;5,'Tabel A Br'!H31&lt;0.5),"-",IFERROR('Tabel A Br'!H31/'Tabel A F'!H31*100,"-"))</f>
        <v>3.3995194029850748</v>
      </c>
      <c r="I31" s="104" t="str">
        <f>IF(OR('Tabel A F'!I31&lt;5,'Tabel A Br'!I31&lt;0.5),"-",IFERROR('Tabel A Br'!I31/'Tabel A F'!I31*100,"-"))</f>
        <v>-</v>
      </c>
      <c r="K31" s="104">
        <f>IF(OR('Tabel A F'!K31&lt;5,'Tabel A Br'!K31&lt;0.5),"-",IFERROR('Tabel A Br'!K31/'Tabel A F'!K31*100,"-"))</f>
        <v>2.187989604989605</v>
      </c>
    </row>
    <row r="32" spans="1:11" ht="15.75" customHeight="1" x14ac:dyDescent="0.2">
      <c r="A32" s="52" t="s">
        <v>46</v>
      </c>
      <c r="B32" s="105" t="str">
        <f>IF(OR('Tabel A F'!B32&lt;5,'Tabel A Br'!B32&lt;0.5),"-",IFERROR('Tabel A Br'!B32/'Tabel A F'!B32*100,"-"))</f>
        <v>-</v>
      </c>
      <c r="C32" s="105">
        <f>IF(OR('Tabel A F'!C32&lt;5,'Tabel A Br'!C32&lt;0.5),"-",IFERROR('Tabel A Br'!C32/'Tabel A F'!C32*100,"-"))</f>
        <v>1.4614076923076922</v>
      </c>
      <c r="D32" s="105">
        <f>IF(OR('Tabel A F'!D32&lt;5,'Tabel A Br'!D32&lt;0.5),"-",IFERROR('Tabel A Br'!D32/'Tabel A F'!D32*100,"-"))</f>
        <v>6.1971074626865672</v>
      </c>
      <c r="E32" s="105">
        <f>IF(OR('Tabel A F'!E32&lt;5,'Tabel A Br'!E32&lt;0.5),"-",IFERROR('Tabel A Br'!E32/'Tabel A F'!E32*100,"-"))</f>
        <v>1.4053546798029555</v>
      </c>
      <c r="F32" s="105">
        <f>IF(OR('Tabel A F'!F32&lt;5,'Tabel A Br'!F32&lt;0.5),"-",IFERROR('Tabel A Br'!F32/'Tabel A F'!F32*100,"-"))</f>
        <v>1.2653178294573644</v>
      </c>
      <c r="G32" s="105">
        <f>IF(OR('Tabel A F'!G32&lt;5,'Tabel A Br'!G32&lt;0.5),"-",IFERROR('Tabel A Br'!G32/'Tabel A F'!G32*100,"-"))</f>
        <v>1.3179694323144104</v>
      </c>
      <c r="H32" s="105">
        <f>IF(OR('Tabel A F'!H32&lt;5,'Tabel A Br'!H32&lt;0.5),"-",IFERROR('Tabel A Br'!H32/'Tabel A F'!H32*100,"-"))</f>
        <v>3.9459817850637529</v>
      </c>
      <c r="I32" s="105" t="str">
        <f>IF(OR('Tabel A F'!I32&lt;5,'Tabel A Br'!I32&lt;0.5),"-",IFERROR('Tabel A Br'!I32/'Tabel A F'!I32*100,"-"))</f>
        <v>-</v>
      </c>
      <c r="K32" s="105">
        <f>IF(OR('Tabel A F'!K32&lt;5,'Tabel A Br'!K32&lt;0.5),"-",IFERROR('Tabel A Br'!K32/'Tabel A F'!K32*100,"-"))</f>
        <v>3.0036043329532496</v>
      </c>
    </row>
    <row r="33" spans="1:11" ht="15.75" customHeight="1" x14ac:dyDescent="0.2">
      <c r="A33" s="50" t="s">
        <v>47</v>
      </c>
      <c r="B33" s="104">
        <f>IF(OR('Tabel A F'!B33&lt;5,'Tabel A Br'!B33&lt;0.5),"-",IFERROR('Tabel A Br'!B33/'Tabel A F'!B33*100,"-"))</f>
        <v>8.623294027565084</v>
      </c>
      <c r="C33" s="104">
        <f>IF(OR('Tabel A F'!C33&lt;5,'Tabel A Br'!C33&lt;0.5),"-",IFERROR('Tabel A Br'!C33/'Tabel A F'!C33*100,"-"))</f>
        <v>2.9346959999999997</v>
      </c>
      <c r="D33" s="104">
        <f>IF(OR('Tabel A F'!D33&lt;5,'Tabel A Br'!D33&lt;0.5),"-",IFERROR('Tabel A Br'!D33/'Tabel A F'!D33*100,"-"))</f>
        <v>8.4149217996786287</v>
      </c>
      <c r="E33" s="104">
        <f>IF(OR('Tabel A F'!E33&lt;5,'Tabel A Br'!E33&lt;0.5),"-",IFERROR('Tabel A Br'!E33/'Tabel A F'!E33*100,"-"))</f>
        <v>3.5319634408602147</v>
      </c>
      <c r="F33" s="104">
        <f>IF(OR('Tabel A F'!F33&lt;5,'Tabel A Br'!F33&lt;0.5),"-",IFERROR('Tabel A Br'!F33/'Tabel A F'!F33*100,"-"))</f>
        <v>11.260483685220729</v>
      </c>
      <c r="G33" s="104">
        <f>IF(OR('Tabel A F'!G33&lt;5,'Tabel A Br'!G33&lt;0.5),"-",IFERROR('Tabel A Br'!G33/'Tabel A F'!G33*100,"-"))</f>
        <v>3.9279753320683111</v>
      </c>
      <c r="H33" s="104">
        <f>IF(OR('Tabel A F'!H33&lt;5,'Tabel A Br'!H33&lt;0.5),"-",IFERROR('Tabel A Br'!H33/'Tabel A F'!H33*100,"-"))</f>
        <v>5.2296228490832162</v>
      </c>
      <c r="I33" s="104">
        <f>IF(OR('Tabel A F'!I33&lt;5,'Tabel A Br'!I33&lt;0.5),"-",IFERROR('Tabel A Br'!I33/'Tabel A F'!I33*100,"-"))</f>
        <v>3.3611111111111112</v>
      </c>
      <c r="K33" s="104">
        <f>IF(OR('Tabel A F'!K33&lt;5,'Tabel A Br'!K33&lt;0.5),"-",IFERROR('Tabel A Br'!K33/'Tabel A F'!K33*100,"-"))</f>
        <v>6.3650918987341782</v>
      </c>
    </row>
    <row r="34" spans="1:11" ht="15.75" customHeight="1" x14ac:dyDescent="0.2">
      <c r="A34" s="52" t="s">
        <v>48</v>
      </c>
      <c r="B34" s="105">
        <f>IF(OR('Tabel A F'!B34&lt;5,'Tabel A Br'!B34&lt;0.5),"-",IFERROR('Tabel A Br'!B34/'Tabel A F'!B34*100,"-"))</f>
        <v>3.6759208754208754</v>
      </c>
      <c r="C34" s="105">
        <f>IF(OR('Tabel A F'!C34&lt;5,'Tabel A Br'!C34&lt;0.5),"-",IFERROR('Tabel A Br'!C34/'Tabel A F'!C34*100,"-"))</f>
        <v>1.6719028132992326</v>
      </c>
      <c r="D34" s="105">
        <f>IF(OR('Tabel A F'!D34&lt;5,'Tabel A Br'!D34&lt;0.5),"-",IFERROR('Tabel A Br'!D34/'Tabel A F'!D34*100,"-"))</f>
        <v>2.5419530323757411</v>
      </c>
      <c r="E34" s="105">
        <f>IF(OR('Tabel A F'!E34&lt;5,'Tabel A Br'!E34&lt;0.5),"-",IFERROR('Tabel A Br'!E34/'Tabel A F'!E34*100,"-"))</f>
        <v>2.0767095890410956</v>
      </c>
      <c r="F34" s="105">
        <f>IF(OR('Tabel A F'!F34&lt;5,'Tabel A Br'!F34&lt;0.5),"-",IFERROR('Tabel A Br'!F34/'Tabel A F'!F34*100,"-"))</f>
        <v>3.8698926746166955</v>
      </c>
      <c r="G34" s="105">
        <f>IF(OR('Tabel A F'!G34&lt;5,'Tabel A Br'!G34&lt;0.5),"-",IFERROR('Tabel A Br'!G34/'Tabel A F'!G34*100,"-"))</f>
        <v>1.5203468208092485</v>
      </c>
      <c r="H34" s="105">
        <f>IF(OR('Tabel A F'!H34&lt;5,'Tabel A Br'!H34&lt;0.5),"-",IFERROR('Tabel A Br'!H34/'Tabel A F'!H34*100,"-"))</f>
        <v>2.1930498577000108</v>
      </c>
      <c r="I34" s="105">
        <f>IF(OR('Tabel A F'!I34&lt;5,'Tabel A Br'!I34&lt;0.5),"-",IFERROR('Tabel A Br'!I34/'Tabel A F'!I34*100,"-"))</f>
        <v>3.1244062499999998</v>
      </c>
      <c r="K34" s="105">
        <f>IF(OR('Tabel A F'!K34&lt;5,'Tabel A Br'!K34&lt;0.5),"-",IFERROR('Tabel A Br'!K34/'Tabel A F'!K34*100,"-"))</f>
        <v>2.2913388969521042</v>
      </c>
    </row>
    <row r="35" spans="1:11" ht="15.75" customHeight="1" x14ac:dyDescent="0.2">
      <c r="A35" s="50" t="s">
        <v>49</v>
      </c>
      <c r="B35" s="104">
        <f>IF(OR('Tabel A F'!B35&lt;5,'Tabel A Br'!B35&lt;0.5),"-",IFERROR('Tabel A Br'!B35/'Tabel A F'!B35*100,"-"))</f>
        <v>4.484880281690141</v>
      </c>
      <c r="C35" s="104">
        <f>IF(OR('Tabel A F'!C35&lt;5,'Tabel A Br'!C35&lt;0.5),"-",IFERROR('Tabel A Br'!C35/'Tabel A F'!C35*100,"-"))</f>
        <v>1.7139657142857141</v>
      </c>
      <c r="D35" s="104">
        <f>IF(OR('Tabel A F'!D35&lt;5,'Tabel A Br'!D35&lt;0.5),"-",IFERROR('Tabel A Br'!D35/'Tabel A F'!D35*100,"-"))</f>
        <v>3.4632705035971227</v>
      </c>
      <c r="E35" s="104">
        <f>IF(OR('Tabel A F'!E35&lt;5,'Tabel A Br'!E35&lt;0.5),"-",IFERROR('Tabel A Br'!E35/'Tabel A F'!E35*100,"-"))</f>
        <v>1.6180428211586901</v>
      </c>
      <c r="F35" s="104">
        <f>IF(OR('Tabel A F'!F35&lt;5,'Tabel A Br'!F35&lt;0.5),"-",IFERROR('Tabel A Br'!F35/'Tabel A F'!F35*100,"-"))</f>
        <v>4.2542839285714287</v>
      </c>
      <c r="G35" s="104">
        <f>IF(OR('Tabel A F'!G35&lt;5,'Tabel A Br'!G35&lt;0.5),"-",IFERROR('Tabel A Br'!G35/'Tabel A F'!G35*100,"-"))</f>
        <v>1.8995104166666665</v>
      </c>
      <c r="H35" s="104">
        <f>IF(OR('Tabel A F'!H35&lt;5,'Tabel A Br'!H35&lt;0.5),"-",IFERROR('Tabel A Br'!H35/'Tabel A F'!H35*100,"-"))</f>
        <v>2.1293808561455077</v>
      </c>
      <c r="I35" s="104" t="str">
        <f>IF(OR('Tabel A F'!I35&lt;5,'Tabel A Br'!I35&lt;0.5),"-",IFERROR('Tabel A Br'!I35/'Tabel A F'!I35*100,"-"))</f>
        <v>-</v>
      </c>
      <c r="K35" s="104">
        <f>IF(OR('Tabel A F'!K35&lt;5,'Tabel A Br'!K35&lt;0.5),"-",IFERROR('Tabel A Br'!K35/'Tabel A F'!K35*100,"-"))</f>
        <v>2.5064553472987869</v>
      </c>
    </row>
    <row r="36" spans="1:11" ht="15.75" customHeight="1" x14ac:dyDescent="0.2">
      <c r="A36" s="52" t="s">
        <v>50</v>
      </c>
      <c r="B36" s="105">
        <f>IF(OR('Tabel A F'!B36&lt;5,'Tabel A Br'!B36&lt;0.5),"-",IFERROR('Tabel A Br'!B36/'Tabel A F'!B36*100,"-"))</f>
        <v>10.663497264021887</v>
      </c>
      <c r="C36" s="105">
        <f>IF(OR('Tabel A F'!C36&lt;5,'Tabel A Br'!C36&lt;0.5),"-",IFERROR('Tabel A Br'!C36/'Tabel A F'!C36*100,"-"))</f>
        <v>4.8444902807775376</v>
      </c>
      <c r="D36" s="105">
        <f>IF(OR('Tabel A F'!D36&lt;5,'Tabel A Br'!D36&lt;0.5),"-",IFERROR('Tabel A Br'!D36/'Tabel A F'!D36*100,"-"))</f>
        <v>7.780653391832602</v>
      </c>
      <c r="E36" s="105">
        <f>IF(OR('Tabel A F'!E36&lt;5,'Tabel A Br'!E36&lt;0.5),"-",IFERROR('Tabel A Br'!E36/'Tabel A F'!E36*100,"-"))</f>
        <v>5.2619779482262699</v>
      </c>
      <c r="F36" s="105">
        <f>IF(OR('Tabel A F'!F36&lt;5,'Tabel A Br'!F36&lt;0.5),"-",IFERROR('Tabel A Br'!F36/'Tabel A F'!F36*100,"-"))</f>
        <v>8.0051394335511983</v>
      </c>
      <c r="G36" s="105">
        <f>IF(OR('Tabel A F'!G36&lt;5,'Tabel A Br'!G36&lt;0.5),"-",IFERROR('Tabel A Br'!G36/'Tabel A F'!G36*100,"-"))</f>
        <v>5.5594371257485022</v>
      </c>
      <c r="H36" s="105">
        <f>IF(OR('Tabel A F'!H36&lt;5,'Tabel A Br'!H36&lt;0.5),"-",IFERROR('Tabel A Br'!H36/'Tabel A F'!H36*100,"-"))</f>
        <v>5.4009920270596758</v>
      </c>
      <c r="I36" s="105">
        <f>IF(OR('Tabel A F'!I36&lt;5,'Tabel A Br'!I36&lt;0.5),"-",IFERROR('Tabel A Br'!I36/'Tabel A F'!I36*100,"-"))</f>
        <v>2.2791458333333332</v>
      </c>
      <c r="K36" s="105">
        <f>IF(OR('Tabel A F'!K36&lt;5,'Tabel A Br'!K36&lt;0.5),"-",IFERROR('Tabel A Br'!K36/'Tabel A F'!K36*100,"-"))</f>
        <v>6.015597379779229</v>
      </c>
    </row>
    <row r="37" spans="1:11" ht="15.75" customHeight="1" x14ac:dyDescent="0.2">
      <c r="A37" s="50" t="s">
        <v>51</v>
      </c>
      <c r="B37" s="104">
        <f>IF(OR('Tabel A F'!B37&lt;5,'Tabel A Br'!B37&lt;0.5),"-",IFERROR('Tabel A Br'!B37/'Tabel A F'!B37*100,"-"))</f>
        <v>6.8201793814432987</v>
      </c>
      <c r="C37" s="104">
        <f>IF(OR('Tabel A F'!C37&lt;5,'Tabel A Br'!C37&lt;0.5),"-",IFERROR('Tabel A Br'!C37/'Tabel A F'!C37*100,"-"))</f>
        <v>4.7619785714285712</v>
      </c>
      <c r="D37" s="104">
        <f>IF(OR('Tabel A F'!D37&lt;5,'Tabel A Br'!D37&lt;0.5),"-",IFERROR('Tabel A Br'!D37/'Tabel A F'!D37*100,"-"))</f>
        <v>5.1882954826732668</v>
      </c>
      <c r="E37" s="104">
        <f>IF(OR('Tabel A F'!E37&lt;5,'Tabel A Br'!E37&lt;0.5),"-",IFERROR('Tabel A Br'!E37/'Tabel A F'!E37*100,"-"))</f>
        <v>4.4820809220205984</v>
      </c>
      <c r="F37" s="104">
        <f>IF(OR('Tabel A F'!F37&lt;5,'Tabel A Br'!F37&lt;0.5),"-",IFERROR('Tabel A Br'!F37/'Tabel A F'!F37*100,"-"))</f>
        <v>6.5066329039812647</v>
      </c>
      <c r="G37" s="104">
        <f>IF(OR('Tabel A F'!G37&lt;5,'Tabel A Br'!G37&lt;0.5),"-",IFERROR('Tabel A Br'!G37/'Tabel A F'!G37*100,"-"))</f>
        <v>4.4173046092184363</v>
      </c>
      <c r="H37" s="104">
        <f>IF(OR('Tabel A F'!H37&lt;5,'Tabel A Br'!H37&lt;0.5),"-",IFERROR('Tabel A Br'!H37/'Tabel A F'!H37*100,"-"))</f>
        <v>4.6628658822330884</v>
      </c>
      <c r="I37" s="104">
        <f>IF(OR('Tabel A F'!I37&lt;5,'Tabel A Br'!I37&lt;0.5),"-",IFERROR('Tabel A Br'!I37/'Tabel A F'!I37*100,"-"))</f>
        <v>3.4476206896551722</v>
      </c>
      <c r="K37" s="104">
        <f>IF(OR('Tabel A F'!K37&lt;5,'Tabel A Br'!K37&lt;0.5),"-",IFERROR('Tabel A Br'!K37/'Tabel A F'!K37*100,"-"))</f>
        <v>4.9024925126686787</v>
      </c>
    </row>
    <row r="38" spans="1:11" ht="15.75" customHeight="1" x14ac:dyDescent="0.2">
      <c r="A38" s="52" t="s">
        <v>52</v>
      </c>
      <c r="B38" s="105">
        <f>IF(OR('Tabel A F'!B38&lt;5,'Tabel A Br'!B38&lt;0.5),"-",IFERROR('Tabel A Br'!B38/'Tabel A F'!B38*100,"-"))</f>
        <v>7.7129537712895377</v>
      </c>
      <c r="C38" s="105">
        <f>IF(OR('Tabel A F'!C38&lt;5,'Tabel A Br'!C38&lt;0.5),"-",IFERROR('Tabel A Br'!C38/'Tabel A F'!C38*100,"-"))</f>
        <v>5.1500645161290315</v>
      </c>
      <c r="D38" s="105">
        <f>IF(OR('Tabel A F'!D38&lt;5,'Tabel A Br'!D38&lt;0.5),"-",IFERROR('Tabel A Br'!D38/'Tabel A F'!D38*100,"-"))</f>
        <v>6.5704050514499528</v>
      </c>
      <c r="E38" s="105">
        <f>IF(OR('Tabel A F'!E38&lt;5,'Tabel A Br'!E38&lt;0.5),"-",IFERROR('Tabel A Br'!E38/'Tabel A F'!E38*100,"-"))</f>
        <v>4.6777519872813995</v>
      </c>
      <c r="F38" s="105">
        <f>IF(OR('Tabel A F'!F38&lt;5,'Tabel A Br'!F38&lt;0.5),"-",IFERROR('Tabel A Br'!F38/'Tabel A F'!F38*100,"-"))</f>
        <v>11.210965879265093</v>
      </c>
      <c r="G38" s="105">
        <f>IF(OR('Tabel A F'!G38&lt;5,'Tabel A Br'!G38&lt;0.5),"-",IFERROR('Tabel A Br'!G38/'Tabel A F'!G38*100,"-"))</f>
        <v>2.9339174147217228</v>
      </c>
      <c r="H38" s="105">
        <f>IF(OR('Tabel A F'!H38&lt;5,'Tabel A Br'!H38&lt;0.5),"-",IFERROR('Tabel A Br'!H38/'Tabel A F'!H38*100,"-"))</f>
        <v>5.9652282700421946</v>
      </c>
      <c r="I38" s="105" t="str">
        <f>IF(OR('Tabel A F'!I38&lt;5,'Tabel A Br'!I38&lt;0.5),"-",IFERROR('Tabel A Br'!I38/'Tabel A F'!I38*100,"-"))</f>
        <v>-</v>
      </c>
      <c r="K38" s="105">
        <f>IF(OR('Tabel A F'!K38&lt;5,'Tabel A Br'!K38&lt;0.5),"-",IFERROR('Tabel A Br'!K38/'Tabel A F'!K38*100,"-"))</f>
        <v>6.0344613526570052</v>
      </c>
    </row>
    <row r="39" spans="1:11" ht="15.75" customHeight="1" x14ac:dyDescent="0.2">
      <c r="A39" s="50" t="s">
        <v>53</v>
      </c>
      <c r="B39" s="104">
        <f>IF(OR('Tabel A F'!B39&lt;5,'Tabel A Br'!B39&lt;0.5),"-",IFERROR('Tabel A Br'!B39/'Tabel A F'!B39*100,"-"))</f>
        <v>8.5960722543352599</v>
      </c>
      <c r="C39" s="104">
        <f>IF(OR('Tabel A F'!C39&lt;5,'Tabel A Br'!C39&lt;0.5),"-",IFERROR('Tabel A Br'!C39/'Tabel A F'!C39*100,"-"))</f>
        <v>2.391110552763819</v>
      </c>
      <c r="D39" s="104">
        <f>IF(OR('Tabel A F'!D39&lt;5,'Tabel A Br'!D39&lt;0.5),"-",IFERROR('Tabel A Br'!D39/'Tabel A F'!D39*100,"-"))</f>
        <v>6.855108170310702</v>
      </c>
      <c r="E39" s="104">
        <f>IF(OR('Tabel A F'!E39&lt;5,'Tabel A Br'!E39&lt;0.5),"-",IFERROR('Tabel A Br'!E39/'Tabel A F'!E39*100,"-"))</f>
        <v>3.4351020833333328</v>
      </c>
      <c r="F39" s="104">
        <f>IF(OR('Tabel A F'!F39&lt;5,'Tabel A Br'!F39&lt;0.5),"-",IFERROR('Tabel A Br'!F39/'Tabel A F'!F39*100,"-"))</f>
        <v>10.801886666666666</v>
      </c>
      <c r="G39" s="104">
        <f>IF(OR('Tabel A F'!G39&lt;5,'Tabel A Br'!G39&lt;0.5),"-",IFERROR('Tabel A Br'!G39/'Tabel A F'!G39*100,"-"))</f>
        <v>4.2936634980988586</v>
      </c>
      <c r="H39" s="104">
        <f>IF(OR('Tabel A F'!H39&lt;5,'Tabel A Br'!H39&lt;0.5),"-",IFERROR('Tabel A Br'!H39/'Tabel A F'!H39*100,"-"))</f>
        <v>8.4945655090765584</v>
      </c>
      <c r="I39" s="104" t="str">
        <f>IF(OR('Tabel A F'!I39&lt;5,'Tabel A Br'!I39&lt;0.5),"-",IFERROR('Tabel A Br'!I39/'Tabel A F'!I39*100,"-"))</f>
        <v>-</v>
      </c>
      <c r="K39" s="104">
        <f>IF(OR('Tabel A F'!K39&lt;5,'Tabel A Br'!K39&lt;0.5),"-",IFERROR('Tabel A Br'!K39/'Tabel A F'!K39*100,"-"))</f>
        <v>7.2048462549277268</v>
      </c>
    </row>
    <row r="40" spans="1:11" ht="15.75" customHeight="1" x14ac:dyDescent="0.2">
      <c r="A40" s="52" t="s">
        <v>54</v>
      </c>
      <c r="B40" s="105">
        <f>IF(OR('Tabel A F'!B40&lt;5,'Tabel A Br'!B40&lt;0.5),"-",IFERROR('Tabel A Br'!B40/'Tabel A F'!B40*100,"-"))</f>
        <v>11.836412371134021</v>
      </c>
      <c r="C40" s="105">
        <f>IF(OR('Tabel A F'!C40&lt;5,'Tabel A Br'!C40&lt;0.5),"-",IFERROR('Tabel A Br'!C40/'Tabel A F'!C40*100,"-"))</f>
        <v>4.0225875486381328</v>
      </c>
      <c r="D40" s="105">
        <f>IF(OR('Tabel A F'!D40&lt;5,'Tabel A Br'!D40&lt;0.5),"-",IFERROR('Tabel A Br'!D40/'Tabel A F'!D40*100,"-"))</f>
        <v>6.3738049344641485</v>
      </c>
      <c r="E40" s="105">
        <f>IF(OR('Tabel A F'!E40&lt;5,'Tabel A Br'!E40&lt;0.5),"-",IFERROR('Tabel A Br'!E40/'Tabel A F'!E40*100,"-"))</f>
        <v>4.4011286919831232</v>
      </c>
      <c r="F40" s="105">
        <f>IF(OR('Tabel A F'!F40&lt;5,'Tabel A Br'!F40&lt;0.5),"-",IFERROR('Tabel A Br'!F40/'Tabel A F'!F40*100,"-"))</f>
        <v>8.3586492890995263</v>
      </c>
      <c r="G40" s="105">
        <f>IF(OR('Tabel A F'!G40&lt;5,'Tabel A Br'!G40&lt;0.5),"-",IFERROR('Tabel A Br'!G40/'Tabel A F'!G40*100,"-"))</f>
        <v>4.7621452145214525</v>
      </c>
      <c r="H40" s="105">
        <f>IF(OR('Tabel A F'!H40&lt;5,'Tabel A Br'!H40&lt;0.5),"-",IFERROR('Tabel A Br'!H40/'Tabel A F'!H40*100,"-"))</f>
        <v>6.7008664478667006</v>
      </c>
      <c r="I40" s="105">
        <f>IF(OR('Tabel A F'!I40&lt;5,'Tabel A Br'!I40&lt;0.5),"-",IFERROR('Tabel A Br'!I40/'Tabel A F'!I40*100,"-"))</f>
        <v>6.6654000000000009</v>
      </c>
      <c r="K40" s="105">
        <f>IF(OR('Tabel A F'!K40&lt;5,'Tabel A Br'!K40&lt;0.5),"-",IFERROR('Tabel A Br'!K40/'Tabel A F'!K40*100,"-"))</f>
        <v>6.5475518760849241</v>
      </c>
    </row>
    <row r="41" spans="1:11" ht="15.75" customHeight="1" x14ac:dyDescent="0.2">
      <c r="A41" s="50" t="s">
        <v>55</v>
      </c>
      <c r="B41" s="104">
        <f>IF(OR('Tabel A F'!B41&lt;5,'Tabel A Br'!B41&lt;0.5),"-",IFERROR('Tabel A Br'!B41/'Tabel A F'!B41*100,"-"))</f>
        <v>17.999454736842104</v>
      </c>
      <c r="C41" s="104">
        <f>IF(OR('Tabel A F'!C41&lt;5,'Tabel A Br'!C41&lt;0.5),"-",IFERROR('Tabel A Br'!C41/'Tabel A F'!C41*100,"-"))</f>
        <v>13.956633333333333</v>
      </c>
      <c r="D41" s="104">
        <f>IF(OR('Tabel A F'!D41&lt;5,'Tabel A Br'!D41&lt;0.5),"-",IFERROR('Tabel A Br'!D41/'Tabel A F'!D41*100,"-"))</f>
        <v>8.4557846332945275</v>
      </c>
      <c r="E41" s="104">
        <f>IF(OR('Tabel A F'!E41&lt;5,'Tabel A Br'!E41&lt;0.5),"-",IFERROR('Tabel A Br'!E41/'Tabel A F'!E41*100,"-"))</f>
        <v>7.9526827956989248</v>
      </c>
      <c r="F41" s="104">
        <f>IF(OR('Tabel A F'!F41&lt;5,'Tabel A Br'!F41&lt;0.5),"-",IFERROR('Tabel A Br'!F41/'Tabel A F'!F41*100,"-"))</f>
        <v>10.475987179487181</v>
      </c>
      <c r="G41" s="104">
        <f>IF(OR('Tabel A F'!G41&lt;5,'Tabel A Br'!G41&lt;0.5),"-",IFERROR('Tabel A Br'!G41/'Tabel A F'!G41*100,"-"))</f>
        <v>5.9824852071005923</v>
      </c>
      <c r="H41" s="104">
        <f>IF(OR('Tabel A F'!H41&lt;5,'Tabel A Br'!H41&lt;0.5),"-",IFERROR('Tabel A Br'!H41/'Tabel A F'!H41*100,"-"))</f>
        <v>6.1402392915980233</v>
      </c>
      <c r="I41" s="104" t="str">
        <f>IF(OR('Tabel A F'!I41&lt;5,'Tabel A Br'!I41&lt;0.5),"-",IFERROR('Tabel A Br'!I41/'Tabel A F'!I41*100,"-"))</f>
        <v>-</v>
      </c>
      <c r="K41" s="104">
        <f>IF(OR('Tabel A F'!K41&lt;5,'Tabel A Br'!K41&lt;0.5),"-",IFERROR('Tabel A Br'!K41/'Tabel A F'!K41*100,"-"))</f>
        <v>8.1712049461873146</v>
      </c>
    </row>
    <row r="42" spans="1:11" ht="15.75" customHeight="1" x14ac:dyDescent="0.2">
      <c r="A42" s="52" t="s">
        <v>56</v>
      </c>
      <c r="B42" s="105">
        <f>IF(OR('Tabel A F'!B42&lt;5,'Tabel A Br'!B42&lt;0.5),"-",IFERROR('Tabel A Br'!B42/'Tabel A F'!B42*100,"-"))</f>
        <v>13.783121212121211</v>
      </c>
      <c r="C42" s="105">
        <f>IF(OR('Tabel A F'!C42&lt;5,'Tabel A Br'!C42&lt;0.5),"-",IFERROR('Tabel A Br'!C42/'Tabel A F'!C42*100,"-"))</f>
        <v>6.1045937500000003</v>
      </c>
      <c r="D42" s="105">
        <f>IF(OR('Tabel A F'!D42&lt;5,'Tabel A Br'!D42&lt;0.5),"-",IFERROR('Tabel A Br'!D42/'Tabel A F'!D42*100,"-"))</f>
        <v>7.5408390804597696</v>
      </c>
      <c r="E42" s="105">
        <f>IF(OR('Tabel A F'!E42&lt;5,'Tabel A Br'!E42&lt;0.5),"-",IFERROR('Tabel A Br'!E42/'Tabel A F'!E42*100,"-"))</f>
        <v>8.7935874999999992</v>
      </c>
      <c r="F42" s="105">
        <f>IF(OR('Tabel A F'!F42&lt;5,'Tabel A Br'!F42&lt;0.5),"-",IFERROR('Tabel A Br'!F42/'Tabel A F'!F42*100,"-"))</f>
        <v>7.8287142857142857</v>
      </c>
      <c r="G42" s="105">
        <f>IF(OR('Tabel A F'!G42&lt;5,'Tabel A Br'!G42&lt;0.5),"-",IFERROR('Tabel A Br'!G42/'Tabel A F'!G42*100,"-"))</f>
        <v>4.9599111111111105</v>
      </c>
      <c r="H42" s="105">
        <f>IF(OR('Tabel A F'!H42&lt;5,'Tabel A Br'!H42&lt;0.5),"-",IFERROR('Tabel A Br'!H42/'Tabel A F'!H42*100,"-"))</f>
        <v>4.4436208393632413</v>
      </c>
      <c r="I42" s="105" t="str">
        <f>IF(OR('Tabel A F'!I42&lt;5,'Tabel A Br'!I42&lt;0.5),"-",IFERROR('Tabel A Br'!I42/'Tabel A F'!I42*100,"-"))</f>
        <v>-</v>
      </c>
      <c r="K42" s="105">
        <f>IF(OR('Tabel A F'!K42&lt;5,'Tabel A Br'!K42&lt;0.5),"-",IFERROR('Tabel A Br'!K42/'Tabel A F'!K42*100,"-"))</f>
        <v>5.8057847896440133</v>
      </c>
    </row>
    <row r="43" spans="1:11" ht="15.75" customHeight="1" x14ac:dyDescent="0.2">
      <c r="A43" s="50" t="s">
        <v>57</v>
      </c>
      <c r="B43" s="104">
        <f>IF(OR('Tabel A F'!B43&lt;5,'Tabel A Br'!B43&lt;0.5),"-",IFERROR('Tabel A Br'!B43/'Tabel A F'!B43*100,"-"))</f>
        <v>16.797817490494296</v>
      </c>
      <c r="C43" s="104">
        <f>IF(OR('Tabel A F'!C43&lt;5,'Tabel A Br'!C43&lt;0.5),"-",IFERROR('Tabel A Br'!C43/'Tabel A F'!C43*100,"-"))</f>
        <v>9.7625697674418621</v>
      </c>
      <c r="D43" s="104">
        <f>IF(OR('Tabel A F'!D43&lt;5,'Tabel A Br'!D43&lt;0.5),"-",IFERROR('Tabel A Br'!D43/'Tabel A F'!D43*100,"-"))</f>
        <v>11.720639484978539</v>
      </c>
      <c r="E43" s="104">
        <f>IF(OR('Tabel A F'!E43&lt;5,'Tabel A Br'!E43&lt;0.5),"-",IFERROR('Tabel A Br'!E43/'Tabel A F'!E43*100,"-"))</f>
        <v>12.02542944785276</v>
      </c>
      <c r="F43" s="104">
        <f>IF(OR('Tabel A F'!F43&lt;5,'Tabel A Br'!F43&lt;0.5),"-",IFERROR('Tabel A Br'!F43/'Tabel A F'!F43*100,"-"))</f>
        <v>13.936555205047318</v>
      </c>
      <c r="G43" s="104">
        <f>IF(OR('Tabel A F'!G43&lt;5,'Tabel A Br'!G43&lt;0.5),"-",IFERROR('Tabel A Br'!G43/'Tabel A F'!G43*100,"-"))</f>
        <v>8.2696542750929378</v>
      </c>
      <c r="H43" s="104">
        <f>IF(OR('Tabel A F'!H43&lt;5,'Tabel A Br'!H43&lt;0.5),"-",IFERROR('Tabel A Br'!H43/'Tabel A F'!H43*100,"-"))</f>
        <v>9.3912595291479821</v>
      </c>
      <c r="I43" s="104" t="str">
        <f>IF(OR('Tabel A F'!I43&lt;5,'Tabel A Br'!I43&lt;0.5),"-",IFERROR('Tabel A Br'!I43/'Tabel A F'!I43*100,"-"))</f>
        <v>-</v>
      </c>
      <c r="K43" s="104">
        <f>IF(OR('Tabel A F'!K43&lt;5,'Tabel A Br'!K43&lt;0.5),"-",IFERROR('Tabel A Br'!K43/'Tabel A F'!K43*100,"-"))</f>
        <v>10.706564931506851</v>
      </c>
    </row>
    <row r="44" spans="1:11" ht="15.75" customHeight="1" x14ac:dyDescent="0.2">
      <c r="A44" s="52" t="s">
        <v>58</v>
      </c>
      <c r="B44" s="105">
        <f>IF(OR('Tabel A F'!B44&lt;5,'Tabel A Br'!B44&lt;0.5),"-",IFERROR('Tabel A Br'!B44/'Tabel A F'!B44*100,"-"))</f>
        <v>12.744955665024632</v>
      </c>
      <c r="C44" s="105">
        <f>IF(OR('Tabel A F'!C44&lt;5,'Tabel A Br'!C44&lt;0.5),"-",IFERROR('Tabel A Br'!C44/'Tabel A F'!C44*100,"-"))</f>
        <v>2.2342105263157896</v>
      </c>
      <c r="D44" s="105">
        <f>IF(OR('Tabel A F'!D44&lt;5,'Tabel A Br'!D44&lt;0.5),"-",IFERROR('Tabel A Br'!D44/'Tabel A F'!D44*100,"-"))</f>
        <v>8.5439905213270126</v>
      </c>
      <c r="E44" s="105">
        <f>IF(OR('Tabel A F'!E44&lt;5,'Tabel A Br'!E44&lt;0.5),"-",IFERROR('Tabel A Br'!E44/'Tabel A F'!E44*100,"-"))</f>
        <v>4.9762345679012343</v>
      </c>
      <c r="F44" s="105">
        <f>IF(OR('Tabel A F'!F44&lt;5,'Tabel A Br'!F44&lt;0.5),"-",IFERROR('Tabel A Br'!F44/'Tabel A F'!F44*100,"-"))</f>
        <v>6.1630375939849626</v>
      </c>
      <c r="G44" s="105">
        <f>IF(OR('Tabel A F'!G44&lt;5,'Tabel A Br'!G44&lt;0.5),"-",IFERROR('Tabel A Br'!G44/'Tabel A F'!G44*100,"-"))</f>
        <v>4.6262592592592595</v>
      </c>
      <c r="H44" s="105">
        <f>IF(OR('Tabel A F'!H44&lt;5,'Tabel A Br'!H44&lt;0.5),"-",IFERROR('Tabel A Br'!H44/'Tabel A F'!H44*100,"-"))</f>
        <v>9.0135787197231831</v>
      </c>
      <c r="I44" s="105">
        <f>IF(OR('Tabel A F'!I44&lt;5,'Tabel A Br'!I44&lt;0.5),"-",IFERROR('Tabel A Br'!I44/'Tabel A F'!I44*100,"-"))</f>
        <v>48.786799999999999</v>
      </c>
      <c r="K44" s="105">
        <f>IF(OR('Tabel A F'!K44&lt;5,'Tabel A Br'!K44&lt;0.5),"-",IFERROR('Tabel A Br'!K44/'Tabel A F'!K44*100,"-"))</f>
        <v>8.1028801996672222</v>
      </c>
    </row>
    <row r="45" spans="1:11" ht="15.75" customHeight="1" x14ac:dyDescent="0.2">
      <c r="A45" s="50" t="s">
        <v>59</v>
      </c>
      <c r="B45" s="104">
        <f>IF(OR('Tabel A F'!B45&lt;5,'Tabel A Br'!B45&lt;0.5),"-",IFERROR('Tabel A Br'!B45/'Tabel A F'!B45*100,"-"))</f>
        <v>6.3875744101633396</v>
      </c>
      <c r="C45" s="104">
        <f>IF(OR('Tabel A F'!C45&lt;5,'Tabel A Br'!C45&lt;0.5),"-",IFERROR('Tabel A Br'!C45/'Tabel A F'!C45*100,"-"))</f>
        <v>2.8239309764309763</v>
      </c>
      <c r="D45" s="104">
        <f>IF(OR('Tabel A F'!D45&lt;5,'Tabel A Br'!D45&lt;0.5),"-",IFERROR('Tabel A Br'!D45/'Tabel A F'!D45*100,"-"))</f>
        <v>6.8446527977044482</v>
      </c>
      <c r="E45" s="104">
        <f>IF(OR('Tabel A F'!E45&lt;5,'Tabel A Br'!E45&lt;0.5),"-",IFERROR('Tabel A Br'!E45/'Tabel A F'!E45*100,"-"))</f>
        <v>4.1868750000000006</v>
      </c>
      <c r="F45" s="104">
        <f>IF(OR('Tabel A F'!F45&lt;5,'Tabel A Br'!F45&lt;0.5),"-",IFERROR('Tabel A Br'!F45/'Tabel A F'!F45*100,"-"))</f>
        <v>7.5468301255230115</v>
      </c>
      <c r="G45" s="104">
        <f>IF(OR('Tabel A F'!G45&lt;5,'Tabel A Br'!G45&lt;0.5),"-",IFERROR('Tabel A Br'!G45/'Tabel A F'!G45*100,"-"))</f>
        <v>5.0077855392156856</v>
      </c>
      <c r="H45" s="104">
        <f>IF(OR('Tabel A F'!H45&lt;5,'Tabel A Br'!H45&lt;0.5),"-",IFERROR('Tabel A Br'!H45/'Tabel A F'!H45*100,"-"))</f>
        <v>6.207845518966236</v>
      </c>
      <c r="I45" s="104">
        <f>IF(OR('Tabel A F'!I45&lt;5,'Tabel A Br'!I45&lt;0.5),"-",IFERROR('Tabel A Br'!I45/'Tabel A F'!I45*100,"-"))</f>
        <v>1.5509666666666666</v>
      </c>
      <c r="K45" s="104">
        <f>IF(OR('Tabel A F'!K45&lt;5,'Tabel A Br'!K45&lt;0.5),"-",IFERROR('Tabel A Br'!K45/'Tabel A F'!K45*100,"-"))</f>
        <v>5.9027243722861993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K46" s="105"/>
    </row>
    <row r="47" spans="1:11" ht="15.75" customHeight="1" x14ac:dyDescent="0.2">
      <c r="A47" s="53" t="s">
        <v>20</v>
      </c>
      <c r="B47" s="70">
        <f>IF(OR('Tabel A F'!B47&lt;5,'Tabel A Br'!B47&lt;0.5),"-",IFERROR('Tabel A Br'!B47/'Tabel A F'!B47*100,"-"))</f>
        <v>7.8470562947799385</v>
      </c>
      <c r="C47" s="70">
        <f>IF(OR('Tabel A F'!C47&lt;5,'Tabel A Br'!C47&lt;0.5),"-",IFERROR('Tabel A Br'!C47/'Tabel A F'!C47*100,"-"))</f>
        <v>3.7064265522463384</v>
      </c>
      <c r="D47" s="70">
        <f>IF(OR('Tabel A F'!D47&lt;5,'Tabel A Br'!D47&lt;0.5),"-",IFERROR('Tabel A Br'!D47/'Tabel A F'!D47*100,"-"))</f>
        <v>6.2405009720972098</v>
      </c>
      <c r="E47" s="70">
        <f>IF(OR('Tabel A F'!E47&lt;5,'Tabel A Br'!E47&lt;0.5),"-",IFERROR('Tabel A Br'!E47/'Tabel A F'!E47*100,"-"))</f>
        <v>3.7847272468849202</v>
      </c>
      <c r="F47" s="70">
        <f>IF(OR('Tabel A F'!F47&lt;5,'Tabel A Br'!F47&lt;0.5),"-",IFERROR('Tabel A Br'!F47/'Tabel A F'!F47*100,"-"))</f>
        <v>7.060889521970064</v>
      </c>
      <c r="G47" s="70">
        <f>IF(OR('Tabel A F'!G47&lt;5,'Tabel A Br'!G47&lt;0.5),"-",IFERROR('Tabel A Br'!G47/'Tabel A F'!G47*100,"-"))</f>
        <v>3.7747162246733947</v>
      </c>
      <c r="H47" s="70">
        <f>IF(OR('Tabel A F'!H47&lt;5,'Tabel A Br'!H47&lt;0.5),"-",IFERROR('Tabel A Br'!H47/'Tabel A F'!H47*100,"-"))</f>
        <v>5.2894459867892589</v>
      </c>
      <c r="I47" s="70">
        <f>IF(OR('Tabel A F'!I47&lt;5,'Tabel A Br'!I47&lt;0.5),"-",IFERROR('Tabel A Br'!I47/'Tabel A F'!I47*100,"-"))</f>
        <v>4.4878184319119674</v>
      </c>
      <c r="J47" s="85"/>
      <c r="K47" s="70">
        <f>IF(OR('Tabel A F'!K47&lt;5,'Tabel A Br'!K47&lt;0.5),"-",IFERROR('Tabel A Br'!K47/'Tabel A F'!K47*100,"-"))</f>
        <v>5.4058097841951778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K48" s="85"/>
    </row>
    <row r="49" spans="1:11" ht="15.75" customHeight="1" x14ac:dyDescent="0.2">
      <c r="A49" s="35" t="s">
        <v>60</v>
      </c>
      <c r="B49" s="68">
        <f>IF(OR('Tabel A F'!B49&lt;5,'Tabel A Br'!B49&lt;0.5),"-",IFERROR('Tabel A Br'!B49/'Tabel A F'!B49*100,"-"))</f>
        <v>4.5908495405819298</v>
      </c>
      <c r="C49" s="68">
        <f>IF(OR('Tabel A F'!C49&lt;5,'Tabel A Br'!C49&lt;0.5),"-",IFERROR('Tabel A Br'!C49/'Tabel A F'!C49*100,"-"))</f>
        <v>1.7543956215793588</v>
      </c>
      <c r="D49" s="68">
        <f>IF(OR('Tabel A F'!D49&lt;5,'Tabel A Br'!D49&lt;0.5),"-",IFERROR('Tabel A Br'!D49/'Tabel A F'!D49*100,"-"))</f>
        <v>2.8352524967024682</v>
      </c>
      <c r="E49" s="68">
        <f>IF(OR('Tabel A F'!E49&lt;5,'Tabel A Br'!E49&lt;0.5),"-",IFERROR('Tabel A Br'!E49/'Tabel A F'!E49*100,"-"))</f>
        <v>2.2369486172475863</v>
      </c>
      <c r="F49" s="68">
        <f>IF(OR('Tabel A F'!F49&lt;5,'Tabel A Br'!F49&lt;0.5),"-",IFERROR('Tabel A Br'!F49/'Tabel A F'!F49*100,"-"))</f>
        <v>3.8350544405997695</v>
      </c>
      <c r="G49" s="68">
        <f>IF(OR('Tabel A F'!G49&lt;5,'Tabel A Br'!G49&lt;0.5),"-",IFERROR('Tabel A Br'!G49/'Tabel A F'!G49*100,"-"))</f>
        <v>1.8132756583389604</v>
      </c>
      <c r="H49" s="68">
        <f>IF(OR('Tabel A F'!H49&lt;5,'Tabel A Br'!H49&lt;0.5),"-",IFERROR('Tabel A Br'!H49/'Tabel A F'!H49*100,"-"))</f>
        <v>2.9661686943519334</v>
      </c>
      <c r="I49" s="68">
        <f>IF(OR('Tabel A F'!I49&lt;5,'Tabel A Br'!I49&lt;0.5),"-",IFERROR('Tabel A Br'!I49/'Tabel A F'!I49*100,"-"))</f>
        <v>2.1888437500000002</v>
      </c>
      <c r="K49" s="68">
        <f>IF(OR('Tabel A F'!K49&lt;5,'Tabel A Br'!K49&lt;0.5),"-",IFERROR('Tabel A Br'!K49/'Tabel A F'!K49*100,"-"))</f>
        <v>2.8872625811125325</v>
      </c>
    </row>
    <row r="50" spans="1:11" ht="15.75" customHeight="1" x14ac:dyDescent="0.2">
      <c r="A50" s="38" t="s">
        <v>61</v>
      </c>
      <c r="B50" s="116">
        <f>IF(OR('Tabel A F'!B50&lt;5,'Tabel A Br'!B50&lt;0.5),"-",IFERROR('Tabel A Br'!B50/'Tabel A F'!B50*100,"-"))</f>
        <v>10.580071580439403</v>
      </c>
      <c r="C50" s="116">
        <f>IF(OR('Tabel A F'!C50&lt;5,'Tabel A Br'!C50&lt;0.5),"-",IFERROR('Tabel A Br'!C50/'Tabel A F'!C50*100,"-"))</f>
        <v>6.8443046614872367</v>
      </c>
      <c r="D50" s="116">
        <f>IF(OR('Tabel A F'!D50&lt;5,'Tabel A Br'!D50&lt;0.5),"-",IFERROR('Tabel A Br'!D50/'Tabel A F'!D50*100,"-"))</f>
        <v>9.4964918175349844</v>
      </c>
      <c r="E50" s="116">
        <f>IF(OR('Tabel A F'!E50&lt;5,'Tabel A Br'!E50&lt;0.5),"-",IFERROR('Tabel A Br'!E50/'Tabel A F'!E50*100,"-"))</f>
        <v>6.053658365074714</v>
      </c>
      <c r="F50" s="116">
        <f>IF(OR('Tabel A F'!F50&lt;5,'Tabel A Br'!F50&lt;0.5),"-",IFERROR('Tabel A Br'!F50/'Tabel A F'!F50*100,"-"))</f>
        <v>9.464600861892059</v>
      </c>
      <c r="G50" s="116">
        <f>IF(OR('Tabel A F'!G50&lt;5,'Tabel A Br'!G50&lt;0.5),"-",IFERROR('Tabel A Br'!G50/'Tabel A F'!G50*100,"-"))</f>
        <v>5.5208267177110617</v>
      </c>
      <c r="H50" s="116">
        <f>IF(OR('Tabel A F'!H50&lt;5,'Tabel A Br'!H50&lt;0.5),"-",IFERROR('Tabel A Br'!H50/'Tabel A F'!H50*100,"-"))</f>
        <v>7.3715779908982624</v>
      </c>
      <c r="I50" s="116">
        <f>IF(OR('Tabel A F'!I50&lt;5,'Tabel A Br'!I50&lt;0.5),"-",IFERROR('Tabel A Br'!I50/'Tabel A F'!I50*100,"-"))</f>
        <v>9.1536200000000001</v>
      </c>
      <c r="K50" s="116">
        <f>IF(OR('Tabel A F'!K50&lt;5,'Tabel A Br'!K50&lt;0.5),"-",IFERROR('Tabel A Br'!K50/'Tabel A F'!K50*100,"-"))</f>
        <v>7.8312784248137435</v>
      </c>
    </row>
    <row r="51" spans="1:11" ht="15.75" customHeight="1" x14ac:dyDescent="0.2">
      <c r="A51" s="35" t="s">
        <v>62</v>
      </c>
      <c r="B51" s="68">
        <f>IF(OR('Tabel A F'!B51&lt;5,'Tabel A Br'!B51&lt;0.5),"-",IFERROR('Tabel A Br'!B51/'Tabel A F'!B51*100,"-"))</f>
        <v>7.4664312021518731</v>
      </c>
      <c r="C51" s="68">
        <f>IF(OR('Tabel A F'!C51&lt;5,'Tabel A Br'!C51&lt;0.5),"-",IFERROR('Tabel A Br'!C51/'Tabel A F'!C51*100,"-"))</f>
        <v>4.0354469940339603</v>
      </c>
      <c r="D51" s="68">
        <f>IF(OR('Tabel A F'!D51&lt;5,'Tabel A Br'!D51&lt;0.5),"-",IFERROR('Tabel A Br'!D51/'Tabel A F'!D51*100,"-"))</f>
        <v>5.2562987428084389</v>
      </c>
      <c r="E51" s="68">
        <f>IF(OR('Tabel A F'!E51&lt;5,'Tabel A Br'!E51&lt;0.5),"-",IFERROR('Tabel A Br'!E51/'Tabel A F'!E51*100,"-"))</f>
        <v>4.0776920214964862</v>
      </c>
      <c r="F51" s="68">
        <f>IF(OR('Tabel A F'!F51&lt;5,'Tabel A Br'!F51&lt;0.5),"-",IFERROR('Tabel A Br'!F51/'Tabel A F'!F51*100,"-"))</f>
        <v>6.733537827877738</v>
      </c>
      <c r="G51" s="68">
        <f>IF(OR('Tabel A F'!G51&lt;5,'Tabel A Br'!G51&lt;0.5),"-",IFERROR('Tabel A Br'!G51/'Tabel A F'!G51*100,"-"))</f>
        <v>3.8867516655562957</v>
      </c>
      <c r="H51" s="68">
        <f>IF(OR('Tabel A F'!H51&lt;5,'Tabel A Br'!H51&lt;0.5),"-",IFERROR('Tabel A Br'!H51/'Tabel A F'!H51*100,"-"))</f>
        <v>4.2531685985641641</v>
      </c>
      <c r="I51" s="68">
        <f>IF(OR('Tabel A F'!I51&lt;5,'Tabel A Br'!I51&lt;0.5),"-",IFERROR('Tabel A Br'!I51/'Tabel A F'!I51*100,"-"))</f>
        <v>2.4748960000000002</v>
      </c>
      <c r="K51" s="68">
        <f>IF(OR('Tabel A F'!K51&lt;5,'Tabel A Br'!K51&lt;0.5),"-",IFERROR('Tabel A Br'!K51/'Tabel A F'!K51*100,"-"))</f>
        <v>4.6220966594037076</v>
      </c>
    </row>
    <row r="52" spans="1:11" s="41" customFormat="1" ht="15" x14ac:dyDescent="0.2">
      <c r="A52" s="44" t="s">
        <v>63</v>
      </c>
      <c r="B52"/>
      <c r="C52"/>
      <c r="D52"/>
      <c r="E52"/>
      <c r="F52"/>
      <c r="G52"/>
      <c r="H52"/>
      <c r="I52"/>
      <c r="J52"/>
      <c r="K52"/>
    </row>
    <row r="53" spans="1:11" s="41" customFormat="1" ht="15" x14ac:dyDescent="0.2">
      <c r="K53"/>
    </row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2"/>
  <dimension ref="A2:Z52"/>
  <sheetViews>
    <sheetView showGridLines="0" workbookViewId="0">
      <selection activeCell="A3" sqref="A3:L3"/>
    </sheetView>
  </sheetViews>
  <sheetFormatPr defaultRowHeight="12.75" x14ac:dyDescent="0.2"/>
  <cols>
    <col min="1" max="1" width="17.140625" customWidth="1"/>
    <col min="2" max="5" width="9.7109375" customWidth="1"/>
    <col min="6" max="6" width="1.140625" customWidth="1"/>
    <col min="7" max="10" width="9.7109375" customWidth="1"/>
    <col min="11" max="11" width="1.140625" customWidth="1"/>
    <col min="12" max="12" width="9.7109375" customWidth="1"/>
    <col min="17" max="17" width="9.140625" customWidth="1"/>
    <col min="18" max="23" width="9.140625" hidden="1" customWidth="1"/>
    <col min="24" max="24" width="9.42578125" hidden="1" customWidth="1"/>
    <col min="25" max="25" width="15.42578125" hidden="1" customWidth="1"/>
    <col min="26" max="26" width="25.5703125" hidden="1" customWidth="1"/>
    <col min="27" max="27" width="9.140625" customWidth="1"/>
  </cols>
  <sheetData>
    <row r="2" spans="1:26" ht="15.75" x14ac:dyDescent="0.25">
      <c r="A2" s="3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6" ht="15.75" x14ac:dyDescent="0.2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26" ht="15.75" x14ac:dyDescent="0.25">
      <c r="A4" s="3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ht="17.25" customHeight="1" x14ac:dyDescent="0.2">
      <c r="A5" s="44"/>
      <c r="B5" s="136" t="s">
        <v>219</v>
      </c>
      <c r="C5" s="136"/>
      <c r="D5" s="136"/>
      <c r="E5" s="136"/>
      <c r="G5" s="136" t="s">
        <v>195</v>
      </c>
      <c r="H5" s="136"/>
      <c r="I5" s="136"/>
      <c r="J5" s="136"/>
      <c r="Y5" t="s">
        <v>172</v>
      </c>
      <c r="Z5" t="s">
        <v>173</v>
      </c>
    </row>
    <row r="6" spans="1:26" ht="15.75" customHeight="1" x14ac:dyDescent="0.2">
      <c r="A6" s="44"/>
      <c r="B6" s="47" t="s">
        <v>96</v>
      </c>
      <c r="C6" s="47" t="s">
        <v>97</v>
      </c>
      <c r="D6" s="47" t="s">
        <v>98</v>
      </c>
      <c r="E6" s="47" t="s">
        <v>99</v>
      </c>
      <c r="F6" s="47"/>
      <c r="G6" s="47" t="s">
        <v>96</v>
      </c>
      <c r="H6" s="47" t="s">
        <v>97</v>
      </c>
      <c r="I6" s="47" t="s">
        <v>98</v>
      </c>
      <c r="J6" s="47" t="s">
        <v>99</v>
      </c>
      <c r="K6" s="44"/>
      <c r="L6" s="47" t="s">
        <v>176</v>
      </c>
      <c r="T6" s="47" t="s">
        <v>96</v>
      </c>
      <c r="U6" s="47" t="s">
        <v>97</v>
      </c>
      <c r="V6" s="47" t="s">
        <v>98</v>
      </c>
      <c r="W6" s="47" t="s">
        <v>99</v>
      </c>
      <c r="X6" s="66" t="s">
        <v>100</v>
      </c>
      <c r="Y6" s="66" t="s">
        <v>100</v>
      </c>
      <c r="Z6" t="s">
        <v>165</v>
      </c>
    </row>
    <row r="7" spans="1:26" ht="15.75" hidden="1" customHeight="1" x14ac:dyDescent="0.2">
      <c r="A7" s="44"/>
      <c r="B7" s="66"/>
      <c r="C7" s="66"/>
      <c r="D7" s="66"/>
      <c r="E7" s="66"/>
      <c r="F7" s="47"/>
      <c r="G7" s="47"/>
      <c r="H7" s="47"/>
      <c r="I7" s="47"/>
      <c r="J7" s="47"/>
      <c r="K7" s="44"/>
      <c r="L7" s="47"/>
      <c r="S7" s="47"/>
      <c r="T7" s="47"/>
      <c r="U7" s="47"/>
      <c r="V7" s="47"/>
      <c r="W7" s="44"/>
      <c r="X7" s="66" t="s">
        <v>101</v>
      </c>
      <c r="Y7" s="66" t="s">
        <v>101</v>
      </c>
      <c r="Z7" t="s">
        <v>166</v>
      </c>
    </row>
    <row r="8" spans="1:26" ht="3.75" customHeight="1" x14ac:dyDescent="0.2">
      <c r="A8" s="44"/>
      <c r="B8" s="66"/>
      <c r="C8" s="47"/>
      <c r="D8" s="47"/>
      <c r="E8" s="47"/>
      <c r="F8" s="47"/>
      <c r="G8" s="47"/>
      <c r="H8" s="47"/>
      <c r="I8" s="47"/>
      <c r="J8" s="47"/>
      <c r="K8" s="47"/>
      <c r="L8" s="47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2">
      <c r="A9" s="50" t="s">
        <v>229</v>
      </c>
      <c r="B9" s="57">
        <v>246.90013999999999</v>
      </c>
      <c r="C9" s="57">
        <v>82.037670000000006</v>
      </c>
      <c r="D9" s="108">
        <v>171.25864999999999</v>
      </c>
      <c r="E9" s="57">
        <v>74.635440000000003</v>
      </c>
      <c r="F9" s="58"/>
      <c r="G9" s="62">
        <f>IF(OR('Tabel B1'!T9&lt;5,'Tabel B1'!B9&lt;0.5),"-",IFERROR('Tabel B1'!B9/'Tabel B1'!T9*100,"-"))</f>
        <v>4.3209684984249206</v>
      </c>
      <c r="H9" s="62">
        <f>IF(OR('Tabel B1'!U9&lt;5,'Tabel B1'!C9&lt;0.5),"-",IFERROR('Tabel B1'!C9/'Tabel B1'!U9*100,"-"))</f>
        <v>3.9708455953533401</v>
      </c>
      <c r="I9" s="62">
        <f>IF(OR('Tabel B1'!V9&lt;5,'Tabel B1'!D9&lt;0.5),"-",IFERROR('Tabel B1'!D9/'Tabel B1'!V9*100,"-"))</f>
        <v>6.3783482309124766</v>
      </c>
      <c r="J9" s="62">
        <f>IF(OR('Tabel B1'!W9&lt;5,'Tabel B1'!E9&lt;0.5),"-",IFERROR('Tabel B1'!E9/'Tabel B1'!W9*100,"-"))</f>
        <v>9.1464999999999996</v>
      </c>
      <c r="K9" s="58"/>
      <c r="L9" s="62">
        <f>IF(OR('Tabel B1'!X9&lt;5,'Tabel B1'!Z9&lt;0.5),"-",IFERROR('Tabel B1'!Z9/'Tabel B1'!X9*100,"-"))</f>
        <v>3.3731552166934184</v>
      </c>
      <c r="R9" s="50" t="s">
        <v>24</v>
      </c>
      <c r="S9" s="51"/>
      <c r="T9" s="57">
        <v>5714</v>
      </c>
      <c r="U9" s="57">
        <v>2066</v>
      </c>
      <c r="V9" s="108">
        <v>2685</v>
      </c>
      <c r="W9" s="57">
        <v>816</v>
      </c>
      <c r="X9" s="57">
        <v>31150</v>
      </c>
      <c r="Y9" s="57">
        <v>1192</v>
      </c>
      <c r="Z9" s="108">
        <v>1050.73785</v>
      </c>
    </row>
    <row r="10" spans="1:26" ht="15.75" customHeight="1" x14ac:dyDescent="0.2">
      <c r="A10" s="52" t="s">
        <v>230</v>
      </c>
      <c r="B10" s="58">
        <v>127.86315999999999</v>
      </c>
      <c r="C10" s="58">
        <v>102.68696</v>
      </c>
      <c r="D10" s="113">
        <v>31.760120000000001</v>
      </c>
      <c r="E10" s="58">
        <v>53.5533</v>
      </c>
      <c r="F10" s="58"/>
      <c r="G10" s="63">
        <f>IF(OR('Tabel B1'!T10&lt;5,'Tabel B1'!B10&lt;0.5),"-",IFERROR('Tabel B1'!B10/'Tabel B1'!T10*100,"-"))</f>
        <v>4.0681883550747688</v>
      </c>
      <c r="H10" s="63">
        <f>IF(OR('Tabel B1'!U10&lt;5,'Tabel B1'!C10&lt;0.5),"-",IFERROR('Tabel B1'!C10/'Tabel B1'!U10*100,"-"))</f>
        <v>3.543373360938578</v>
      </c>
      <c r="I10" s="63">
        <f>IF(OR('Tabel B1'!V10&lt;5,'Tabel B1'!D10&lt;0.5),"-",IFERROR('Tabel B1'!D10/'Tabel B1'!V10*100,"-"))</f>
        <v>4.234682666666667</v>
      </c>
      <c r="J10" s="63">
        <f>IF(OR('Tabel B1'!W10&lt;5,'Tabel B1'!E10&lt;0.5),"-",IFERROR('Tabel B1'!E10/'Tabel B1'!W10*100,"-"))</f>
        <v>3.2029485645933011</v>
      </c>
      <c r="K10" s="58"/>
      <c r="L10" s="63">
        <f>IF(OR('Tabel B1'!X10&lt;5,'Tabel B1'!Z10&lt;0.5),"-",IFERROR('Tabel B1'!Z10/'Tabel B1'!X10*100,"-"))</f>
        <v>2.4385224584185714</v>
      </c>
      <c r="R10" s="52" t="s">
        <v>25</v>
      </c>
      <c r="S10" s="51"/>
      <c r="T10" s="58">
        <v>3143</v>
      </c>
      <c r="U10" s="58">
        <v>2898</v>
      </c>
      <c r="V10" s="113">
        <v>750</v>
      </c>
      <c r="W10" s="58">
        <v>1672</v>
      </c>
      <c r="X10" s="58">
        <v>33729</v>
      </c>
      <c r="Y10" s="58">
        <v>938</v>
      </c>
      <c r="Z10" s="113">
        <v>822.48924</v>
      </c>
    </row>
    <row r="11" spans="1:26" ht="15.75" customHeight="1" x14ac:dyDescent="0.2">
      <c r="A11" s="50" t="s">
        <v>231</v>
      </c>
      <c r="B11" s="57">
        <v>515.01341000000002</v>
      </c>
      <c r="C11" s="57">
        <v>207.73716999999999</v>
      </c>
      <c r="D11" s="108">
        <v>178.60226</v>
      </c>
      <c r="E11" s="57">
        <v>139.64198999999999</v>
      </c>
      <c r="F11" s="58"/>
      <c r="G11" s="62">
        <f>IF(OR('Tabel B1'!T11&lt;5,'Tabel B1'!B11&lt;0.5),"-",IFERROR('Tabel B1'!B11/'Tabel B1'!T11*100,"-"))</f>
        <v>9.9117284449576601</v>
      </c>
      <c r="H11" s="62">
        <f>IF(OR('Tabel B1'!U11&lt;5,'Tabel B1'!C11&lt;0.5),"-",IFERROR('Tabel B1'!C11/'Tabel B1'!U11*100,"-"))</f>
        <v>11.339365174672489</v>
      </c>
      <c r="I11" s="62">
        <f>IF(OR('Tabel B1'!V11&lt;5,'Tabel B1'!D11&lt;0.5),"-",IFERROR('Tabel B1'!D11/'Tabel B1'!V11*100,"-"))</f>
        <v>16.537246296296296</v>
      </c>
      <c r="J11" s="62">
        <f>IF(OR('Tabel B1'!W11&lt;5,'Tabel B1'!E11&lt;0.5),"-",IFERROR('Tabel B1'!E11/'Tabel B1'!W11*100,"-"))</f>
        <v>16.467215801886791</v>
      </c>
      <c r="K11" s="58"/>
      <c r="L11" s="62">
        <f>IF(OR('Tabel B1'!X11&lt;5,'Tabel B1'!Z11&lt;0.5),"-",IFERROR('Tabel B1'!Z11/'Tabel B1'!X11*100,"-"))</f>
        <v>9.3272800023382239</v>
      </c>
      <c r="R11" s="50" t="s">
        <v>159</v>
      </c>
      <c r="S11" s="51"/>
      <c r="T11" s="57">
        <v>5196</v>
      </c>
      <c r="U11" s="57">
        <v>1832</v>
      </c>
      <c r="V11" s="108">
        <v>1080</v>
      </c>
      <c r="W11" s="57">
        <v>848</v>
      </c>
      <c r="X11" s="57">
        <v>17107</v>
      </c>
      <c r="Y11" s="57">
        <v>1861</v>
      </c>
      <c r="Z11" s="108">
        <v>1595.61779</v>
      </c>
    </row>
    <row r="12" spans="1:26" ht="15.75" customHeight="1" x14ac:dyDescent="0.2">
      <c r="A12" s="52" t="s">
        <v>26</v>
      </c>
      <c r="B12" s="58">
        <v>1205.15499</v>
      </c>
      <c r="C12" s="58">
        <v>718.26421000000005</v>
      </c>
      <c r="D12" s="113">
        <v>249.78855999999999</v>
      </c>
      <c r="E12" s="58">
        <v>249.33076</v>
      </c>
      <c r="F12" s="58"/>
      <c r="G12" s="63">
        <f>IF(OR('Tabel B1'!T12&lt;5,'Tabel B1'!B12&lt;0.5),"-",IFERROR('Tabel B1'!B12/'Tabel B1'!T12*100,"-"))</f>
        <v>9.7709987838495209</v>
      </c>
      <c r="H12" s="63">
        <f>IF(OR('Tabel B1'!U12&lt;5,'Tabel B1'!C12&lt;0.5),"-",IFERROR('Tabel B1'!C12/'Tabel B1'!U12*100,"-"))</f>
        <v>13.09267608457893</v>
      </c>
      <c r="I12" s="63">
        <f>IF(OR('Tabel B1'!V12&lt;5,'Tabel B1'!D12&lt;0.5),"-",IFERROR('Tabel B1'!D12/'Tabel B1'!V12*100,"-"))</f>
        <v>12.908969509043928</v>
      </c>
      <c r="J12" s="63">
        <f>IF(OR('Tabel B1'!W12&lt;5,'Tabel B1'!E12&lt;0.5),"-",IFERROR('Tabel B1'!E12/'Tabel B1'!W12*100,"-"))</f>
        <v>12.074128813559321</v>
      </c>
      <c r="K12" s="58"/>
      <c r="L12" s="63">
        <f>IF(OR('Tabel B1'!X12&lt;5,'Tabel B1'!Z12&lt;0.5),"-",IFERROR('Tabel B1'!Z12/'Tabel B1'!X12*100,"-"))</f>
        <v>9.0770061996739599</v>
      </c>
      <c r="R12" s="52" t="s">
        <v>26</v>
      </c>
      <c r="S12" s="51"/>
      <c r="T12" s="58">
        <v>12334</v>
      </c>
      <c r="U12" s="58">
        <v>5486</v>
      </c>
      <c r="V12" s="113">
        <v>1935</v>
      </c>
      <c r="W12" s="58">
        <v>2065</v>
      </c>
      <c r="X12" s="58">
        <v>40486</v>
      </c>
      <c r="Y12" s="58">
        <v>4308</v>
      </c>
      <c r="Z12" s="113">
        <v>3674.9167299999999</v>
      </c>
    </row>
    <row r="13" spans="1:26" ht="15.75" customHeight="1" x14ac:dyDescent="0.2">
      <c r="A13" s="50" t="s">
        <v>27</v>
      </c>
      <c r="B13" s="57">
        <v>140.70729</v>
      </c>
      <c r="C13" s="57">
        <v>81.058440000000004</v>
      </c>
      <c r="D13" s="108">
        <v>30.979230000000001</v>
      </c>
      <c r="E13" s="57">
        <v>46.955030000000001</v>
      </c>
      <c r="F13" s="58"/>
      <c r="G13" s="62">
        <f>IF(OR('Tabel B1'!T13&lt;5,'Tabel B1'!B13&lt;0.5),"-",IFERROR('Tabel B1'!B13/'Tabel B1'!T13*100,"-"))</f>
        <v>4.5026332799999995</v>
      </c>
      <c r="H13" s="62">
        <f>IF(OR('Tabel B1'!U13&lt;5,'Tabel B1'!C13&lt;0.5),"-",IFERROR('Tabel B1'!C13/'Tabel B1'!U13*100,"-"))</f>
        <v>4.5284044692737435</v>
      </c>
      <c r="I13" s="62">
        <f>IF(OR('Tabel B1'!V13&lt;5,'Tabel B1'!D13&lt;0.5),"-",IFERROR('Tabel B1'!D13/'Tabel B1'!V13*100,"-"))</f>
        <v>7.5559097560975621</v>
      </c>
      <c r="J13" s="62">
        <f>IF(OR('Tabel B1'!W13&lt;5,'Tabel B1'!E13&lt;0.5),"-",IFERROR('Tabel B1'!E13/'Tabel B1'!W13*100,"-"))</f>
        <v>6.5215319444444448</v>
      </c>
      <c r="K13" s="58"/>
      <c r="L13" s="62">
        <f>IF(OR('Tabel B1'!X13&lt;5,'Tabel B1'!Z13&lt;0.5),"-",IFERROR('Tabel B1'!Z13/'Tabel B1'!X13*100,"-"))</f>
        <v>3.4853056692385107</v>
      </c>
      <c r="R13" s="50" t="s">
        <v>27</v>
      </c>
      <c r="S13" s="51"/>
      <c r="T13" s="57">
        <v>3125</v>
      </c>
      <c r="U13" s="57">
        <v>1790</v>
      </c>
      <c r="V13" s="108">
        <v>410</v>
      </c>
      <c r="W13" s="57">
        <v>720</v>
      </c>
      <c r="X13" s="57">
        <v>14905</v>
      </c>
      <c r="Y13" s="57">
        <v>613</v>
      </c>
      <c r="Z13" s="108">
        <v>519.48481000000004</v>
      </c>
    </row>
    <row r="14" spans="1:26" ht="15.75" customHeight="1" x14ac:dyDescent="0.2">
      <c r="A14" s="52" t="s">
        <v>28</v>
      </c>
      <c r="B14" s="58">
        <v>34.05227</v>
      </c>
      <c r="C14" s="58">
        <v>16.098050000000001</v>
      </c>
      <c r="D14" s="113">
        <v>0.59440000000000004</v>
      </c>
      <c r="E14" s="58">
        <v>2.88592</v>
      </c>
      <c r="F14" s="58"/>
      <c r="G14" s="63">
        <f>IF(OR('Tabel B1'!T14&lt;5,'Tabel B1'!B14&lt;0.5),"-",IFERROR('Tabel B1'!B14/'Tabel B1'!T14*100,"-"))</f>
        <v>5.3795055292259084</v>
      </c>
      <c r="H14" s="63">
        <f>IF(OR('Tabel B1'!U14&lt;5,'Tabel B1'!C14&lt;0.5),"-",IFERROR('Tabel B1'!C14/'Tabel B1'!U14*100,"-"))</f>
        <v>4.0044900497512446</v>
      </c>
      <c r="I14" s="63">
        <f>IF(OR('Tabel B1'!V14&lt;5,'Tabel B1'!D14&lt;0.5),"-",IFERROR('Tabel B1'!D14/'Tabel B1'!V14*100,"-"))</f>
        <v>0.9744262295081968</v>
      </c>
      <c r="J14" s="63">
        <f>IF(OR('Tabel B1'!W14&lt;5,'Tabel B1'!E14&lt;0.5),"-",IFERROR('Tabel B1'!E14/'Tabel B1'!W14*100,"-"))</f>
        <v>2.5539115044247787</v>
      </c>
      <c r="K14" s="58"/>
      <c r="L14" s="63">
        <f>IF(OR('Tabel B1'!X14&lt;5,'Tabel B1'!Z14&lt;0.5),"-",IFERROR('Tabel B1'!Z14/'Tabel B1'!X14*100,"-"))</f>
        <v>4.030048698572628</v>
      </c>
      <c r="R14" s="52" t="s">
        <v>28</v>
      </c>
      <c r="S14" s="51"/>
      <c r="T14" s="58">
        <v>633</v>
      </c>
      <c r="U14" s="58">
        <v>402</v>
      </c>
      <c r="V14" s="113">
        <v>61</v>
      </c>
      <c r="W14" s="58">
        <v>113</v>
      </c>
      <c r="X14" s="58">
        <v>2382</v>
      </c>
      <c r="Y14" s="58">
        <v>113</v>
      </c>
      <c r="Z14" s="113">
        <v>95.995760000000004</v>
      </c>
    </row>
    <row r="15" spans="1:26" ht="15.75" customHeight="1" x14ac:dyDescent="0.2">
      <c r="A15" s="50" t="s">
        <v>29</v>
      </c>
      <c r="B15" s="57">
        <v>280.19772</v>
      </c>
      <c r="C15" s="57">
        <v>89.109960000000001</v>
      </c>
      <c r="D15" s="108">
        <v>45.507390000000001</v>
      </c>
      <c r="E15" s="57">
        <v>19.08314</v>
      </c>
      <c r="F15" s="58"/>
      <c r="G15" s="62">
        <f>IF(OR('Tabel B1'!T15&lt;5,'Tabel B1'!B15&lt;0.5),"-",IFERROR('Tabel B1'!B15/'Tabel B1'!T15*100,"-"))</f>
        <v>13.032452093023256</v>
      </c>
      <c r="H15" s="62">
        <f>IF(OR('Tabel B1'!U15&lt;5,'Tabel B1'!C15&lt;0.5),"-",IFERROR('Tabel B1'!C15/'Tabel B1'!U15*100,"-"))</f>
        <v>18.335382716049384</v>
      </c>
      <c r="I15" s="62">
        <f>IF(OR('Tabel B1'!V15&lt;5,'Tabel B1'!D15&lt;0.5),"-",IFERROR('Tabel B1'!D15/'Tabel B1'!V15*100,"-"))</f>
        <v>19.282792372881357</v>
      </c>
      <c r="J15" s="62">
        <f>IF(OR('Tabel B1'!W15&lt;5,'Tabel B1'!E15&lt;0.5),"-",IFERROR('Tabel B1'!E15/'Tabel B1'!W15*100,"-"))</f>
        <v>17.34830909090909</v>
      </c>
      <c r="K15" s="58"/>
      <c r="L15" s="62">
        <f>IF(OR('Tabel B1'!X15&lt;5,'Tabel B1'!Z15&lt;0.5),"-",IFERROR('Tabel B1'!Z15/'Tabel B1'!X15*100,"-"))</f>
        <v>13.07680728948471</v>
      </c>
      <c r="R15" s="50" t="s">
        <v>29</v>
      </c>
      <c r="S15" s="51"/>
      <c r="T15" s="57">
        <v>2150</v>
      </c>
      <c r="U15" s="57">
        <v>486</v>
      </c>
      <c r="V15" s="108">
        <v>236</v>
      </c>
      <c r="W15" s="57">
        <v>110</v>
      </c>
      <c r="X15" s="57">
        <v>4774</v>
      </c>
      <c r="Y15" s="57">
        <v>727</v>
      </c>
      <c r="Z15" s="108">
        <v>624.28678000000002</v>
      </c>
    </row>
    <row r="16" spans="1:26" ht="15.75" customHeight="1" x14ac:dyDescent="0.2">
      <c r="A16" s="52" t="s">
        <v>30</v>
      </c>
      <c r="B16" s="58">
        <v>85.169340000000005</v>
      </c>
      <c r="C16" s="58">
        <v>39.80977</v>
      </c>
      <c r="D16" s="113">
        <v>11.19379</v>
      </c>
      <c r="E16" s="58">
        <v>8.6022599999999994</v>
      </c>
      <c r="F16" s="58"/>
      <c r="G16" s="63">
        <f>IF(OR('Tabel B1'!T16&lt;5,'Tabel B1'!B16&lt;0.5),"-",IFERROR('Tabel B1'!B16/'Tabel B1'!T16*100,"-"))</f>
        <v>9.5481322869955161</v>
      </c>
      <c r="H16" s="63">
        <f>IF(OR('Tabel B1'!U16&lt;5,'Tabel B1'!C16&lt;0.5),"-",IFERROR('Tabel B1'!C16/'Tabel B1'!U16*100,"-"))</f>
        <v>11.2775552407932</v>
      </c>
      <c r="I16" s="63">
        <f>IF(OR('Tabel B1'!V16&lt;5,'Tabel B1'!D16&lt;0.5),"-",IFERROR('Tabel B1'!D16/'Tabel B1'!V16*100,"-"))</f>
        <v>10.084495495495496</v>
      </c>
      <c r="J16" s="63">
        <f>IF(OR('Tabel B1'!W16&lt;5,'Tabel B1'!E16&lt;0.5),"-",IFERROR('Tabel B1'!E16/'Tabel B1'!W16*100,"-"))</f>
        <v>6.8271904761904754</v>
      </c>
      <c r="K16" s="58"/>
      <c r="L16" s="63">
        <f>IF(OR('Tabel B1'!X16&lt;5,'Tabel B1'!Z16&lt;0.5),"-",IFERROR('Tabel B1'!Z16/'Tabel B1'!X16*100,"-"))</f>
        <v>7.3207486813527778</v>
      </c>
      <c r="R16" s="52" t="s">
        <v>30</v>
      </c>
      <c r="S16" s="51"/>
      <c r="T16" s="58">
        <v>892</v>
      </c>
      <c r="U16" s="58">
        <v>353</v>
      </c>
      <c r="V16" s="113">
        <v>111</v>
      </c>
      <c r="W16" s="58">
        <v>126</v>
      </c>
      <c r="X16" s="58">
        <v>3223</v>
      </c>
      <c r="Y16" s="58">
        <v>275</v>
      </c>
      <c r="Z16" s="113">
        <v>235.94773000000001</v>
      </c>
    </row>
    <row r="17" spans="1:26" ht="15.75" hidden="1" customHeight="1" x14ac:dyDescent="0.2">
      <c r="A17" s="50" t="s">
        <v>31</v>
      </c>
      <c r="B17" s="57">
        <v>18.82056</v>
      </c>
      <c r="C17" s="57">
        <v>4.9990600000000001</v>
      </c>
      <c r="D17" s="108">
        <v>3.5065200000000001</v>
      </c>
      <c r="E17" s="57">
        <v>2.7530700000000001</v>
      </c>
      <c r="F17" s="58"/>
      <c r="G17" s="62">
        <f>IF(OR('Tabel B1'!T17&lt;5,'Tabel B1'!B17&lt;0.5),"-",IFERROR('Tabel B1'!B17/'Tabel B1'!T17*100,"-"))</f>
        <v>6.6977081850533802</v>
      </c>
      <c r="H17" s="62">
        <f>IF(OR('Tabel B1'!U17&lt;5,'Tabel B1'!C17&lt;0.5),"-",IFERROR('Tabel B1'!C17/'Tabel B1'!U17*100,"-"))</f>
        <v>6.3279240506329115</v>
      </c>
      <c r="I17" s="62">
        <f>IF(OR('Tabel B1'!V17&lt;5,'Tabel B1'!D17&lt;0.5),"-",IFERROR('Tabel B1'!D17/'Tabel B1'!V17*100,"-"))</f>
        <v>9.4770810810810815</v>
      </c>
      <c r="J17" s="62">
        <f>IF(OR('Tabel B1'!W17&lt;5,'Tabel B1'!E17&lt;0.5),"-",IFERROR('Tabel B1'!E17/'Tabel B1'!W17*100,"-"))</f>
        <v>7.4407297297297292</v>
      </c>
      <c r="K17" s="58"/>
      <c r="L17" s="62">
        <f>IF(OR('Tabel B1'!X17&lt;5,'Tabel B1'!Z17&lt;0.5),"-",IFERROR('Tabel B1'!Z17/'Tabel B1'!X17*100,"-"))</f>
        <v>3.4134850498338873</v>
      </c>
      <c r="R17" s="50" t="s">
        <v>31</v>
      </c>
      <c r="S17" s="51"/>
      <c r="T17" s="57">
        <v>281</v>
      </c>
      <c r="U17" s="57">
        <v>79</v>
      </c>
      <c r="V17" s="108">
        <v>37</v>
      </c>
      <c r="W17" s="57">
        <v>37</v>
      </c>
      <c r="X17" s="57">
        <v>2408</v>
      </c>
      <c r="Y17" s="57">
        <v>102</v>
      </c>
      <c r="Z17" s="108">
        <v>82.196719999999999</v>
      </c>
    </row>
    <row r="18" spans="1:26" ht="15.75" hidden="1" customHeight="1" x14ac:dyDescent="0.2">
      <c r="A18" s="52" t="s">
        <v>32</v>
      </c>
      <c r="B18" s="58">
        <v>27.310549999999999</v>
      </c>
      <c r="C18" s="58">
        <v>0.79586000000000001</v>
      </c>
      <c r="D18" s="113">
        <v>0</v>
      </c>
      <c r="E18" s="58">
        <v>0.99980999999999998</v>
      </c>
      <c r="F18" s="58"/>
      <c r="G18" s="63">
        <f>IF(OR('Tabel B1'!T18&lt;5,'Tabel B1'!B18&lt;0.5),"-",IFERROR('Tabel B1'!B18/'Tabel B1'!T18*100,"-"))</f>
        <v>10.92422</v>
      </c>
      <c r="H18" s="63">
        <f>IF(OR('Tabel B1'!U18&lt;5,'Tabel B1'!C18&lt;0.5),"-",IFERROR('Tabel B1'!C18/'Tabel B1'!U18*100,"-"))</f>
        <v>4.1887368421052633</v>
      </c>
      <c r="I18" s="63" t="str">
        <f>IF(OR('Tabel B1'!V18&lt;5,'Tabel B1'!D18&lt;0.5),"-",IFERROR('Tabel B1'!D18/'Tabel B1'!V18*100,"-"))</f>
        <v>-</v>
      </c>
      <c r="J18" s="63">
        <f>IF(OR('Tabel B1'!W18&lt;5,'Tabel B1'!E18&lt;0.5),"-",IFERROR('Tabel B1'!E18/'Tabel B1'!W18*100,"-"))</f>
        <v>11.109</v>
      </c>
      <c r="K18" s="58"/>
      <c r="L18" s="63">
        <f>IF(OR('Tabel B1'!X18&lt;5,'Tabel B1'!Z18&lt;0.5),"-",IFERROR('Tabel B1'!Z18/'Tabel B1'!X18*100,"-"))</f>
        <v>7.2525349854227397</v>
      </c>
      <c r="R18" s="52" t="s">
        <v>32</v>
      </c>
      <c r="S18" s="51"/>
      <c r="T18" s="58">
        <v>250</v>
      </c>
      <c r="U18" s="58">
        <v>19</v>
      </c>
      <c r="V18" s="113">
        <v>3</v>
      </c>
      <c r="W18" s="58">
        <v>9</v>
      </c>
      <c r="X18" s="58">
        <v>686</v>
      </c>
      <c r="Y18" s="58">
        <v>58</v>
      </c>
      <c r="Z18" s="113">
        <v>49.752389999999998</v>
      </c>
    </row>
    <row r="19" spans="1:26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8"/>
      <c r="G19" s="62" t="str">
        <f>IF(OR('Tabel B1'!T19&lt;5,'Tabel B1'!B19&lt;0.5),"-",IFERROR('Tabel B1'!B19/'Tabel B1'!T19*100,"-"))</f>
        <v>-</v>
      </c>
      <c r="H19" s="62" t="str">
        <f>IF(OR('Tabel B1'!U19&lt;5,'Tabel B1'!C19&lt;0.5),"-",IFERROR('Tabel B1'!C19/'Tabel B1'!U19*100,"-"))</f>
        <v>-</v>
      </c>
      <c r="I19" s="62" t="str">
        <f>IF(OR('Tabel B1'!V19&lt;5,'Tabel B1'!D19&lt;0.5),"-",IFERROR('Tabel B1'!D19/'Tabel B1'!V19*100,"-"))</f>
        <v>-</v>
      </c>
      <c r="J19" s="62" t="str">
        <f>IF(OR('Tabel B1'!W19&lt;5,'Tabel B1'!E19&lt;0.5),"-",IFERROR('Tabel B1'!E19/'Tabel B1'!W19*100,"-"))</f>
        <v>-</v>
      </c>
      <c r="K19" s="58"/>
      <c r="L19" s="62">
        <f>IF(OR('Tabel B1'!X19&lt;5,'Tabel B1'!Z19&lt;0.5),"-",IFERROR('Tabel B1'!Z19/'Tabel B1'!X19*100,"-"))</f>
        <v>1.3973060606060608</v>
      </c>
      <c r="R19" s="50" t="s">
        <v>33</v>
      </c>
      <c r="S19" s="51"/>
      <c r="T19" s="57">
        <v>53</v>
      </c>
      <c r="U19" s="57">
        <v>9</v>
      </c>
      <c r="V19" s="108">
        <v>3</v>
      </c>
      <c r="W19" s="57">
        <v>17</v>
      </c>
      <c r="X19" s="57">
        <v>330</v>
      </c>
      <c r="Y19" s="57">
        <v>5</v>
      </c>
      <c r="Z19" s="108">
        <v>4.61111</v>
      </c>
    </row>
    <row r="20" spans="1:26" ht="15.75" hidden="1" customHeight="1" x14ac:dyDescent="0.2">
      <c r="A20" s="52" t="s">
        <v>34</v>
      </c>
      <c r="B20" s="58">
        <v>4.9529100000000001</v>
      </c>
      <c r="C20" s="58">
        <v>0.99980999999999998</v>
      </c>
      <c r="D20" s="113">
        <v>0</v>
      </c>
      <c r="E20" s="58">
        <v>0</v>
      </c>
      <c r="F20" s="58"/>
      <c r="G20" s="63">
        <f>IF(OR('Tabel B1'!T20&lt;5,'Tabel B1'!B20&lt;0.5),"-",IFERROR('Tabel B1'!B20/'Tabel B1'!T20*100,"-"))</f>
        <v>5.8269529411764704</v>
      </c>
      <c r="H20" s="63">
        <f>IF(OR('Tabel B1'!U20&lt;5,'Tabel B1'!C20&lt;0.5),"-",IFERROR('Tabel B1'!C20/'Tabel B1'!U20*100,"-"))</f>
        <v>11.109</v>
      </c>
      <c r="I20" s="63" t="str">
        <f>IF(OR('Tabel B1'!V20&lt;5,'Tabel B1'!D20&lt;0.5),"-",IFERROR('Tabel B1'!D20/'Tabel B1'!V20*100,"-"))</f>
        <v>-</v>
      </c>
      <c r="J20" s="63" t="str">
        <f>IF(OR('Tabel B1'!W20&lt;5,'Tabel B1'!E20&lt;0.5),"-",IFERROR('Tabel B1'!E20/'Tabel B1'!W20*100,"-"))</f>
        <v>-</v>
      </c>
      <c r="K20" s="58"/>
      <c r="L20" s="63">
        <f>IF(OR('Tabel B1'!X20&lt;5,'Tabel B1'!Z20&lt;0.5),"-",IFERROR('Tabel B1'!Z20/'Tabel B1'!X20*100,"-"))</f>
        <v>2.8765775193798451</v>
      </c>
      <c r="R20" s="52" t="s">
        <v>34</v>
      </c>
      <c r="S20" s="51"/>
      <c r="T20" s="58">
        <v>85</v>
      </c>
      <c r="U20" s="58">
        <v>9</v>
      </c>
      <c r="V20" s="113">
        <v>4</v>
      </c>
      <c r="W20" s="58">
        <v>4</v>
      </c>
      <c r="X20" s="58">
        <v>516</v>
      </c>
      <c r="Y20" s="58">
        <v>16</v>
      </c>
      <c r="Z20" s="113">
        <v>14.84314</v>
      </c>
    </row>
    <row r="21" spans="1:26" ht="15.75" customHeight="1" x14ac:dyDescent="0.2">
      <c r="A21" s="50" t="s">
        <v>35</v>
      </c>
      <c r="B21" s="108">
        <v>51.084009999999999</v>
      </c>
      <c r="C21" s="108">
        <v>6.79474</v>
      </c>
      <c r="D21" s="108">
        <v>3.5065200000000001</v>
      </c>
      <c r="E21" s="57">
        <v>3.7528800000000002</v>
      </c>
      <c r="F21" s="58"/>
      <c r="G21" s="62">
        <f>IF(OR('Tabel B1'!T21&lt;5,'Tabel B1'!B21&lt;0.5),"-",IFERROR('Tabel B1'!B21/'Tabel B1'!T21*100,"-"))</f>
        <v>7.635875934230195</v>
      </c>
      <c r="H21" s="62">
        <f>IF(OR('Tabel B1'!U21&lt;5,'Tabel B1'!C21&lt;0.5),"-",IFERROR('Tabel B1'!C21/'Tabel B1'!U21*100,"-"))</f>
        <v>5.8575344827586209</v>
      </c>
      <c r="I21" s="62">
        <f>IF(OR('Tabel B1'!V21&lt;5,'Tabel B1'!D21&lt;0.5),"-",IFERROR('Tabel B1'!D21/'Tabel B1'!V21*100,"-"))</f>
        <v>7.4606808510638309</v>
      </c>
      <c r="J21" s="62">
        <f>IF(OR('Tabel B1'!W21&lt;5,'Tabel B1'!E21&lt;0.5),"-",IFERROR('Tabel B1'!E21/'Tabel B1'!W21*100,"-"))</f>
        <v>5.6013134328358216</v>
      </c>
      <c r="K21" s="58"/>
      <c r="L21" s="62">
        <f>IF(OR('Tabel B1'!X21&lt;5,'Tabel B1'!Z21&lt;0.5),"-",IFERROR('Tabel B1'!Z21/'Tabel B1'!X21*100,"-"))</f>
        <v>3.8427248730964467</v>
      </c>
      <c r="R21" s="50" t="s">
        <v>35</v>
      </c>
      <c r="S21" s="51"/>
      <c r="T21" s="57">
        <v>669</v>
      </c>
      <c r="U21" s="57">
        <v>116</v>
      </c>
      <c r="V21" s="108">
        <v>47</v>
      </c>
      <c r="W21" s="57">
        <v>67</v>
      </c>
      <c r="X21" s="57">
        <v>3940</v>
      </c>
      <c r="Y21" s="57">
        <v>181</v>
      </c>
      <c r="Z21" s="108">
        <v>151.40335999999999</v>
      </c>
    </row>
    <row r="22" spans="1:26" ht="15.75" customHeight="1" x14ac:dyDescent="0.2">
      <c r="A22" s="52" t="s">
        <v>36</v>
      </c>
      <c r="B22" s="58">
        <v>4.21319</v>
      </c>
      <c r="C22" s="58">
        <v>0</v>
      </c>
      <c r="D22" s="113">
        <v>0.99980999999999998</v>
      </c>
      <c r="E22" s="58">
        <v>0</v>
      </c>
      <c r="F22" s="58"/>
      <c r="G22" s="63">
        <f>IF(OR('Tabel B1'!T22&lt;5,'Tabel B1'!B22&lt;0.5),"-",IFERROR('Tabel B1'!B22/'Tabel B1'!T22*100,"-"))</f>
        <v>8.59834693877551</v>
      </c>
      <c r="H22" s="63" t="str">
        <f>IF(OR('Tabel B1'!U22&lt;5,'Tabel B1'!C22&lt;0.5),"-",IFERROR('Tabel B1'!C22/'Tabel B1'!U22*100,"-"))</f>
        <v>-</v>
      </c>
      <c r="I22" s="63" t="str">
        <f>IF(OR('Tabel B1'!V22&lt;5,'Tabel B1'!D22&lt;0.5),"-",IFERROR('Tabel B1'!D22/'Tabel B1'!V22*100,"-"))</f>
        <v>-</v>
      </c>
      <c r="J22" s="63" t="str">
        <f>IF(OR('Tabel B1'!W22&lt;5,'Tabel B1'!E22&lt;0.5),"-",IFERROR('Tabel B1'!E22/'Tabel B1'!W22*100,"-"))</f>
        <v>-</v>
      </c>
      <c r="K22" s="58"/>
      <c r="L22" s="63">
        <f>IF(OR('Tabel B1'!X22&lt;5,'Tabel B1'!Z22&lt;0.5),"-",IFERROR('Tabel B1'!Z22/'Tabel B1'!X22*100,"-"))</f>
        <v>3.4843389830508475</v>
      </c>
      <c r="R22" s="52" t="s">
        <v>36</v>
      </c>
      <c r="S22" s="51"/>
      <c r="T22" s="58">
        <v>49</v>
      </c>
      <c r="U22" s="58">
        <v>30</v>
      </c>
      <c r="V22" s="113">
        <v>4</v>
      </c>
      <c r="W22" s="58">
        <v>4</v>
      </c>
      <c r="X22" s="58">
        <v>354</v>
      </c>
      <c r="Y22" s="58">
        <v>14</v>
      </c>
      <c r="Z22" s="113">
        <v>12.33456</v>
      </c>
    </row>
    <row r="23" spans="1:26" ht="15.75" customHeight="1" x14ac:dyDescent="0.2">
      <c r="A23" s="50" t="s">
        <v>37</v>
      </c>
      <c r="B23" s="57">
        <v>22.536639999999998</v>
      </c>
      <c r="C23" s="57">
        <v>1.8611599999999999</v>
      </c>
      <c r="D23" s="108">
        <v>0.94367999999999996</v>
      </c>
      <c r="E23" s="57">
        <v>0.99980999999999998</v>
      </c>
      <c r="F23" s="58"/>
      <c r="G23" s="62">
        <f>IF(OR('Tabel B1'!T23&lt;5,'Tabel B1'!B23&lt;0.5),"-",IFERROR('Tabel B1'!B23/'Tabel B1'!T23*100,"-"))</f>
        <v>14.729830065359476</v>
      </c>
      <c r="H23" s="62">
        <f>IF(OR('Tabel B1'!U23&lt;5,'Tabel B1'!C23&lt;0.5),"-",IFERROR('Tabel B1'!C23/'Tabel B1'!U23*100,"-"))</f>
        <v>10.339777777777776</v>
      </c>
      <c r="I23" s="62" t="str">
        <f>IF(OR('Tabel B1'!V23&lt;5,'Tabel B1'!D23&lt;0.5),"-",IFERROR('Tabel B1'!D23/'Tabel B1'!V23*100,"-"))</f>
        <v>-</v>
      </c>
      <c r="J23" s="62">
        <f>IF(OR('Tabel B1'!W23&lt;5,'Tabel B1'!E23&lt;0.5),"-",IFERROR('Tabel B1'!E23/'Tabel B1'!W23*100,"-"))</f>
        <v>16.663499999999999</v>
      </c>
      <c r="K23" s="58"/>
      <c r="L23" s="62">
        <f>IF(OR('Tabel B1'!X23&lt;5,'Tabel B1'!Z23&lt;0.5),"-",IFERROR('Tabel B1'!Z23/'Tabel B1'!X23*100,"-"))</f>
        <v>11.324281094527363</v>
      </c>
      <c r="R23" s="50" t="s">
        <v>37</v>
      </c>
      <c r="S23" s="51"/>
      <c r="T23" s="57">
        <v>153</v>
      </c>
      <c r="U23" s="57">
        <v>18</v>
      </c>
      <c r="V23" s="108">
        <v>3</v>
      </c>
      <c r="W23" s="108">
        <v>6</v>
      </c>
      <c r="X23" s="57">
        <v>402</v>
      </c>
      <c r="Y23" s="57">
        <v>53</v>
      </c>
      <c r="Z23" s="108">
        <v>45.523609999999998</v>
      </c>
    </row>
    <row r="24" spans="1:26" ht="15.75" customHeight="1" x14ac:dyDescent="0.2">
      <c r="A24" s="52" t="s">
        <v>38</v>
      </c>
      <c r="B24" s="58">
        <v>21.67342</v>
      </c>
      <c r="C24" s="58">
        <v>0</v>
      </c>
      <c r="D24" s="113">
        <v>0.99980999999999998</v>
      </c>
      <c r="E24" s="58">
        <v>0.67673000000000005</v>
      </c>
      <c r="F24" s="58"/>
      <c r="G24" s="63">
        <f>IF(OR('Tabel B1'!T24&lt;5,'Tabel B1'!B24&lt;0.5),"-",IFERROR('Tabel B1'!B24/'Tabel B1'!T24*100,"-"))</f>
        <v>6.8155408805031445</v>
      </c>
      <c r="H24" s="63" t="str">
        <f>IF(OR('Tabel B1'!U24&lt;5,'Tabel B1'!C24&lt;0.5),"-",IFERROR('Tabel B1'!C24/'Tabel B1'!U24*100,"-"))</f>
        <v>-</v>
      </c>
      <c r="I24" s="63">
        <f>IF(OR('Tabel B1'!V24&lt;5,'Tabel B1'!D24&lt;0.5),"-",IFERROR('Tabel B1'!D24/'Tabel B1'!V24*100,"-"))</f>
        <v>1.9227115384615385</v>
      </c>
      <c r="J24" s="63">
        <f>IF(OR('Tabel B1'!W24&lt;5,'Tabel B1'!E24&lt;0.5),"-",IFERROR('Tabel B1'!E24/'Tabel B1'!W24*100,"-"))</f>
        <v>1.6918250000000004</v>
      </c>
      <c r="K24" s="58"/>
      <c r="L24" s="63">
        <f>IF(OR('Tabel B1'!X24&lt;5,'Tabel B1'!Z24&lt;0.5),"-",IFERROR('Tabel B1'!Z24/'Tabel B1'!X24*100,"-"))</f>
        <v>2.7297883781439722</v>
      </c>
      <c r="R24" s="52" t="s">
        <v>38</v>
      </c>
      <c r="S24" s="51"/>
      <c r="T24" s="58">
        <v>318</v>
      </c>
      <c r="U24" s="58">
        <v>51</v>
      </c>
      <c r="V24" s="113">
        <v>52</v>
      </c>
      <c r="W24" s="58">
        <v>40</v>
      </c>
      <c r="X24" s="58">
        <v>2306</v>
      </c>
      <c r="Y24" s="58">
        <v>82</v>
      </c>
      <c r="Z24" s="113">
        <v>62.948920000000001</v>
      </c>
    </row>
    <row r="25" spans="1:26" ht="15.75" customHeight="1" x14ac:dyDescent="0.2">
      <c r="A25" s="50" t="s">
        <v>39</v>
      </c>
      <c r="B25" s="57">
        <v>69.974429999999998</v>
      </c>
      <c r="C25" s="57">
        <v>19.27524</v>
      </c>
      <c r="D25" s="108">
        <v>1.76885</v>
      </c>
      <c r="E25" s="57">
        <v>19.215990000000001</v>
      </c>
      <c r="F25" s="58"/>
      <c r="G25" s="62">
        <f>IF(OR('Tabel B1'!T25&lt;5,'Tabel B1'!B25&lt;0.5),"-",IFERROR('Tabel B1'!B25/'Tabel B1'!T25*100,"-"))</f>
        <v>5.4838894984326014</v>
      </c>
      <c r="H25" s="62">
        <f>IF(OR('Tabel B1'!U25&lt;5,'Tabel B1'!C25&lt;0.5),"-",IFERROR('Tabel B1'!C25/'Tabel B1'!U25*100,"-"))</f>
        <v>11.473357142857143</v>
      </c>
      <c r="I25" s="62">
        <f>IF(OR('Tabel B1'!V25&lt;5,'Tabel B1'!D25&lt;0.5),"-",IFERROR('Tabel B1'!D25/'Tabel B1'!V25*100,"-"))</f>
        <v>3.2756481481481483</v>
      </c>
      <c r="J25" s="62">
        <f>IF(OR('Tabel B1'!W25&lt;5,'Tabel B1'!E25&lt;0.5),"-",IFERROR('Tabel B1'!E25/'Tabel B1'!W25*100,"-"))</f>
        <v>11.438089285714288</v>
      </c>
      <c r="K25" s="58"/>
      <c r="L25" s="62">
        <f>IF(OR('Tabel B1'!X25&lt;5,'Tabel B1'!Z25&lt;0.5),"-",IFERROR('Tabel B1'!Z25/'Tabel B1'!X25*100,"-"))</f>
        <v>3.9647417331812997</v>
      </c>
      <c r="R25" s="50" t="s">
        <v>39</v>
      </c>
      <c r="S25" s="51"/>
      <c r="T25" s="57">
        <v>1276</v>
      </c>
      <c r="U25" s="57">
        <v>168</v>
      </c>
      <c r="V25" s="108">
        <v>54</v>
      </c>
      <c r="W25" s="57">
        <v>168</v>
      </c>
      <c r="X25" s="57">
        <v>5262</v>
      </c>
      <c r="Y25" s="57">
        <v>252</v>
      </c>
      <c r="Z25" s="108">
        <v>208.62470999999999</v>
      </c>
    </row>
    <row r="26" spans="1:26" ht="15.75" customHeight="1" x14ac:dyDescent="0.2">
      <c r="A26" s="52" t="s">
        <v>40</v>
      </c>
      <c r="B26" s="58">
        <v>75.647729999999996</v>
      </c>
      <c r="C26" s="58">
        <v>43.101730000000003</v>
      </c>
      <c r="D26" s="113">
        <v>8.9371899999999993</v>
      </c>
      <c r="E26" s="58">
        <v>10.64367</v>
      </c>
      <c r="F26" s="58"/>
      <c r="G26" s="63">
        <f>IF(OR('Tabel B1'!T26&lt;5,'Tabel B1'!B26&lt;0.5),"-",IFERROR('Tabel B1'!B26/'Tabel B1'!T26*100,"-"))</f>
        <v>3.1625305183946488</v>
      </c>
      <c r="H26" s="63">
        <f>IF(OR('Tabel B1'!U26&lt;5,'Tabel B1'!C26&lt;0.5),"-",IFERROR('Tabel B1'!C26/'Tabel B1'!U26*100,"-"))</f>
        <v>2.3617386301369865</v>
      </c>
      <c r="I26" s="63">
        <f>IF(OR('Tabel B1'!V26&lt;5,'Tabel B1'!D26&lt;0.5),"-",IFERROR('Tabel B1'!D26/'Tabel B1'!V26*100,"-"))</f>
        <v>1.6990855513307983</v>
      </c>
      <c r="J26" s="63">
        <f>IF(OR('Tabel B1'!W26&lt;5,'Tabel B1'!E26&lt;0.5),"-",IFERROR('Tabel B1'!E26/'Tabel B1'!W26*100,"-"))</f>
        <v>1.1323053191489363</v>
      </c>
      <c r="K26" s="58"/>
      <c r="L26" s="63">
        <f>IF(OR('Tabel B1'!X26&lt;5,'Tabel B1'!Z26&lt;0.5),"-",IFERROR('Tabel B1'!Z26/'Tabel B1'!X26*100,"-"))</f>
        <v>1.7944147239263804</v>
      </c>
      <c r="R26" s="52" t="s">
        <v>40</v>
      </c>
      <c r="S26" s="51"/>
      <c r="T26" s="58">
        <v>2392</v>
      </c>
      <c r="U26" s="58">
        <v>1825</v>
      </c>
      <c r="V26" s="113">
        <v>526</v>
      </c>
      <c r="W26" s="58">
        <v>940</v>
      </c>
      <c r="X26" s="58">
        <v>11410</v>
      </c>
      <c r="Y26" s="58">
        <v>249</v>
      </c>
      <c r="Z26" s="113">
        <v>204.74271999999999</v>
      </c>
    </row>
    <row r="27" spans="1:26" ht="15.75" customHeight="1" x14ac:dyDescent="0.2">
      <c r="A27" s="50" t="s">
        <v>41</v>
      </c>
      <c r="B27" s="57">
        <v>12.50234</v>
      </c>
      <c r="C27" s="57">
        <v>6.4423399999999997</v>
      </c>
      <c r="D27" s="108">
        <v>0.90314000000000005</v>
      </c>
      <c r="E27" s="57">
        <v>0</v>
      </c>
      <c r="F27" s="58"/>
      <c r="G27" s="62">
        <f>IF(OR('Tabel B1'!T27&lt;5,'Tabel B1'!B27&lt;0.5),"-",IFERROR('Tabel B1'!B27/'Tabel B1'!T27*100,"-"))</f>
        <v>3.9192288401253919</v>
      </c>
      <c r="H27" s="62">
        <f>IF(OR('Tabel B1'!U27&lt;5,'Tabel B1'!C27&lt;0.5),"-",IFERROR('Tabel B1'!C27/'Tabel B1'!U27*100,"-"))</f>
        <v>2.1053398692810457</v>
      </c>
      <c r="I27" s="62">
        <f>IF(OR('Tabel B1'!V27&lt;5,'Tabel B1'!D27&lt;0.5),"-",IFERROR('Tabel B1'!D27/'Tabel B1'!V27*100,"-"))</f>
        <v>1.2371780821917808</v>
      </c>
      <c r="J27" s="62" t="str">
        <f>IF(OR('Tabel B1'!W27&lt;5,'Tabel B1'!E27&lt;0.5),"-",IFERROR('Tabel B1'!E27/'Tabel B1'!W27*100,"-"))</f>
        <v>-</v>
      </c>
      <c r="K27" s="58"/>
      <c r="L27" s="62">
        <f>IF(OR('Tabel B1'!X27&lt;5,'Tabel B1'!Z27&lt;0.5),"-",IFERROR('Tabel B1'!Z27/'Tabel B1'!X27*100,"-"))</f>
        <v>1.5447887740029542</v>
      </c>
      <c r="R27" s="50" t="s">
        <v>41</v>
      </c>
      <c r="S27" s="51"/>
      <c r="T27" s="57">
        <v>319</v>
      </c>
      <c r="U27" s="57">
        <v>306</v>
      </c>
      <c r="V27" s="108">
        <v>73</v>
      </c>
      <c r="W27" s="57">
        <v>58</v>
      </c>
      <c r="X27" s="57">
        <v>2031</v>
      </c>
      <c r="Y27" s="57">
        <v>41</v>
      </c>
      <c r="Z27" s="108">
        <v>31.374659999999999</v>
      </c>
    </row>
    <row r="28" spans="1:26" ht="15.75" customHeight="1" x14ac:dyDescent="0.2">
      <c r="A28" s="52" t="s">
        <v>191</v>
      </c>
      <c r="B28" s="58">
        <v>267.12718000000001</v>
      </c>
      <c r="C28" s="58">
        <v>108.77128</v>
      </c>
      <c r="D28" s="113">
        <v>9.3981200000000005</v>
      </c>
      <c r="E28" s="58">
        <v>6.7591799999999997</v>
      </c>
      <c r="F28" s="58"/>
      <c r="G28" s="63">
        <f>IF(OR('Tabel B1'!T28&lt;5,'Tabel B1'!B28&lt;0.5),"-",IFERROR('Tabel B1'!B28/'Tabel B1'!T28*100,"-"))</f>
        <v>9.7031304031965142</v>
      </c>
      <c r="H28" s="63">
        <f>IF(OR('Tabel B1'!U28&lt;5,'Tabel B1'!C28&lt;0.5),"-",IFERROR('Tabel B1'!C28/'Tabel B1'!U28*100,"-"))</f>
        <v>9.0794056761268784</v>
      </c>
      <c r="I28" s="63">
        <f>IF(OR('Tabel B1'!V28&lt;5,'Tabel B1'!D28&lt;0.5),"-",IFERROR('Tabel B1'!D28/'Tabel B1'!V28*100,"-"))</f>
        <v>9.3981200000000005</v>
      </c>
      <c r="J28" s="63">
        <f>IF(OR('Tabel B1'!W28&lt;5,'Tabel B1'!E28&lt;0.5),"-",IFERROR('Tabel B1'!E28/'Tabel B1'!W28*100,"-"))</f>
        <v>9.0122399999999985</v>
      </c>
      <c r="K28" s="58"/>
      <c r="L28" s="63">
        <f>IF(OR('Tabel B1'!X28&lt;5,'Tabel B1'!Z28&lt;0.5),"-",IFERROR('Tabel B1'!Z28/'Tabel B1'!X28*100,"-"))</f>
        <v>7.9062322004101961</v>
      </c>
      <c r="R28" s="52" t="s">
        <v>42</v>
      </c>
      <c r="S28" s="51"/>
      <c r="T28" s="58">
        <v>2753</v>
      </c>
      <c r="U28" s="58">
        <v>1198</v>
      </c>
      <c r="V28" s="113">
        <v>100</v>
      </c>
      <c r="W28" s="58">
        <v>75</v>
      </c>
      <c r="X28" s="58">
        <v>6826</v>
      </c>
      <c r="Y28" s="58">
        <v>616</v>
      </c>
      <c r="Z28" s="113">
        <v>539.67940999999996</v>
      </c>
    </row>
    <row r="29" spans="1:26" ht="15.75" customHeight="1" x14ac:dyDescent="0.2">
      <c r="A29" s="50" t="s">
        <v>43</v>
      </c>
      <c r="B29" s="57">
        <v>0.30748999999999999</v>
      </c>
      <c r="C29" s="57">
        <v>0.99980999999999998</v>
      </c>
      <c r="D29" s="108">
        <v>1.99963</v>
      </c>
      <c r="E29" s="57">
        <v>0</v>
      </c>
      <c r="F29" s="58"/>
      <c r="G29" s="62" t="str">
        <f>IF(OR('Tabel B1'!T29&lt;5,'Tabel B1'!B29&lt;0.5),"-",IFERROR('Tabel B1'!B29/'Tabel B1'!T29*100,"-"))</f>
        <v>-</v>
      </c>
      <c r="H29" s="62">
        <f>IF(OR('Tabel B1'!U29&lt;5,'Tabel B1'!C29&lt;0.5),"-",IFERROR('Tabel B1'!C29/'Tabel B1'!U29*100,"-"))</f>
        <v>2.2722954545454548</v>
      </c>
      <c r="I29" s="62">
        <f>IF(OR('Tabel B1'!V29&lt;5,'Tabel B1'!D29&lt;0.5),"-",IFERROR('Tabel B1'!D29/'Tabel B1'!V29*100,"-"))</f>
        <v>1.3983426573426574</v>
      </c>
      <c r="J29" s="62" t="str">
        <f>IF(OR('Tabel B1'!W29&lt;5,'Tabel B1'!E29&lt;0.5),"-",IFERROR('Tabel B1'!E29/'Tabel B1'!W29*100,"-"))</f>
        <v>-</v>
      </c>
      <c r="K29" s="58"/>
      <c r="L29" s="62">
        <f>IF(OR('Tabel B1'!X29&lt;5,'Tabel B1'!Z29&lt;0.5),"-",IFERROR('Tabel B1'!Z29/'Tabel B1'!X29*100,"-"))</f>
        <v>1.1287538100820635</v>
      </c>
      <c r="R29" s="50" t="s">
        <v>43</v>
      </c>
      <c r="S29" s="51"/>
      <c r="T29" s="57">
        <v>59</v>
      </c>
      <c r="U29" s="57">
        <v>44</v>
      </c>
      <c r="V29" s="108">
        <v>143</v>
      </c>
      <c r="W29" s="57">
        <v>33</v>
      </c>
      <c r="X29" s="57">
        <v>853</v>
      </c>
      <c r="Y29" s="57">
        <v>13</v>
      </c>
      <c r="Z29" s="108">
        <v>9.6282700000000006</v>
      </c>
    </row>
    <row r="30" spans="1:26" ht="15.75" customHeight="1" x14ac:dyDescent="0.2">
      <c r="A30" s="52" t="s">
        <v>44</v>
      </c>
      <c r="B30" s="58">
        <v>38.855490000000003</v>
      </c>
      <c r="C30" s="58">
        <v>7.4446500000000002</v>
      </c>
      <c r="D30" s="113">
        <v>10.028689999999999</v>
      </c>
      <c r="E30" s="58">
        <v>3.3618199999999998</v>
      </c>
      <c r="F30" s="58"/>
      <c r="G30" s="63">
        <f>IF(OR('Tabel B1'!T30&lt;5,'Tabel B1'!B30&lt;0.5),"-",IFERROR('Tabel B1'!B30/'Tabel B1'!T30*100,"-"))</f>
        <v>4.6533520958083834</v>
      </c>
      <c r="H30" s="63">
        <f>IF(OR('Tabel B1'!U30&lt;5,'Tabel B1'!C30&lt;0.5),"-",IFERROR('Tabel B1'!C30/'Tabel B1'!U30*100,"-"))</f>
        <v>4.5394207317073176</v>
      </c>
      <c r="I30" s="63">
        <f>IF(OR('Tabel B1'!V30&lt;5,'Tabel B1'!D30&lt;0.5),"-",IFERROR('Tabel B1'!D30/'Tabel B1'!V30*100,"-"))</f>
        <v>5.1429179487179484</v>
      </c>
      <c r="J30" s="63">
        <f>IF(OR('Tabel B1'!W30&lt;5,'Tabel B1'!E30&lt;0.5),"-",IFERROR('Tabel B1'!E30/'Tabel B1'!W30*100,"-"))</f>
        <v>3.0286666666666666</v>
      </c>
      <c r="K30" s="58"/>
      <c r="L30" s="63">
        <f>IF(OR('Tabel B1'!X30&lt;5,'Tabel B1'!Z30&lt;0.5),"-",IFERROR('Tabel B1'!Z30/'Tabel B1'!X30*100,"-"))</f>
        <v>3.9600620942703926</v>
      </c>
      <c r="R30" s="52" t="s">
        <v>44</v>
      </c>
      <c r="S30" s="51"/>
      <c r="T30" s="58">
        <v>835</v>
      </c>
      <c r="U30" s="58">
        <v>164</v>
      </c>
      <c r="V30" s="113">
        <v>195</v>
      </c>
      <c r="W30" s="58">
        <v>111</v>
      </c>
      <c r="X30" s="58">
        <v>3543</v>
      </c>
      <c r="Y30" s="58">
        <v>162</v>
      </c>
      <c r="Z30" s="113">
        <v>140.30500000000001</v>
      </c>
    </row>
    <row r="31" spans="1:26" ht="15.75" customHeight="1" x14ac:dyDescent="0.2">
      <c r="A31" s="50" t="s">
        <v>45</v>
      </c>
      <c r="B31" s="57">
        <v>6.4697800000000001</v>
      </c>
      <c r="C31" s="57">
        <v>0.99980999999999998</v>
      </c>
      <c r="D31" s="108">
        <v>3.7223199999999999</v>
      </c>
      <c r="E31" s="57">
        <v>0.62621000000000004</v>
      </c>
      <c r="F31" s="58"/>
      <c r="G31" s="62">
        <f>IF(OR('Tabel B1'!T31&lt;5,'Tabel B1'!B31&lt;0.5),"-",IFERROR('Tabel B1'!B31/'Tabel B1'!T31*100,"-"))</f>
        <v>4.2286143790849673</v>
      </c>
      <c r="H31" s="62">
        <f>IF(OR('Tabel B1'!U31&lt;5,'Tabel B1'!C31&lt;0.5),"-",IFERROR('Tabel B1'!C31/'Tabel B1'!U31*100,"-"))</f>
        <v>1.1762470588235294</v>
      </c>
      <c r="I31" s="62">
        <f>IF(OR('Tabel B1'!V31&lt;5,'Tabel B1'!D31&lt;0.5),"-",IFERROR('Tabel B1'!D31/'Tabel B1'!V31*100,"-"))</f>
        <v>6.4177931034482754</v>
      </c>
      <c r="J31" s="62">
        <f>IF(OR('Tabel B1'!W31&lt;5,'Tabel B1'!E31&lt;0.5),"-",IFERROR('Tabel B1'!E31/'Tabel B1'!W31*100,"-"))</f>
        <v>1.6479210526315791</v>
      </c>
      <c r="K31" s="58"/>
      <c r="L31" s="62">
        <f>IF(OR('Tabel B1'!X31&lt;5,'Tabel B1'!Z31&lt;0.5),"-",IFERROR('Tabel B1'!Z31/'Tabel B1'!X31*100,"-"))</f>
        <v>2.187989604989605</v>
      </c>
      <c r="R31" s="50" t="s">
        <v>45</v>
      </c>
      <c r="S31" s="51"/>
      <c r="T31" s="57">
        <v>153</v>
      </c>
      <c r="U31" s="57">
        <v>85</v>
      </c>
      <c r="V31" s="108">
        <v>58</v>
      </c>
      <c r="W31" s="57">
        <v>38</v>
      </c>
      <c r="X31" s="57">
        <v>962</v>
      </c>
      <c r="Y31" s="57">
        <v>25</v>
      </c>
      <c r="Z31" s="108">
        <v>21.048459999999999</v>
      </c>
    </row>
    <row r="32" spans="1:26" ht="15.75" customHeight="1" x14ac:dyDescent="0.2">
      <c r="A32" s="52" t="s">
        <v>46</v>
      </c>
      <c r="B32" s="58">
        <v>16.202829999999999</v>
      </c>
      <c r="C32" s="58">
        <v>18.99832</v>
      </c>
      <c r="D32" s="113">
        <v>0</v>
      </c>
      <c r="E32" s="58">
        <v>0.99980999999999998</v>
      </c>
      <c r="F32" s="58"/>
      <c r="G32" s="63">
        <f>IF(OR('Tabel B1'!T32&lt;5,'Tabel B1'!B32&lt;0.5),"-",IFERROR('Tabel B1'!B32/'Tabel B1'!T32*100,"-"))</f>
        <v>6.7231659751037345</v>
      </c>
      <c r="H32" s="63">
        <f>IF(OR('Tabel B1'!U32&lt;5,'Tabel B1'!C32&lt;0.5),"-",IFERROR('Tabel B1'!C32/'Tabel B1'!U32*100,"-"))</f>
        <v>11.727358024691357</v>
      </c>
      <c r="I32" s="63" t="str">
        <f>IF(OR('Tabel B1'!V32&lt;5,'Tabel B1'!D32&lt;0.5),"-",IFERROR('Tabel B1'!D32/'Tabel B1'!V32*100,"-"))</f>
        <v>-</v>
      </c>
      <c r="J32" s="63">
        <f>IF(OR('Tabel B1'!W32&lt;5,'Tabel B1'!E32&lt;0.5),"-",IFERROR('Tabel B1'!E32/'Tabel B1'!W32*100,"-"))</f>
        <v>2.1272553191489361</v>
      </c>
      <c r="K32" s="58"/>
      <c r="L32" s="63">
        <f>IF(OR('Tabel B1'!X32&lt;5,'Tabel B1'!Z32&lt;0.5),"-",IFERROR('Tabel B1'!Z32/'Tabel B1'!X32*100,"-"))</f>
        <v>3.0036043329532496</v>
      </c>
      <c r="R32" s="52" t="s">
        <v>46</v>
      </c>
      <c r="S32" s="51"/>
      <c r="T32" s="58">
        <v>241</v>
      </c>
      <c r="U32" s="58">
        <v>162</v>
      </c>
      <c r="V32" s="113">
        <v>61</v>
      </c>
      <c r="W32" s="58">
        <v>47</v>
      </c>
      <c r="X32" s="58">
        <v>1754</v>
      </c>
      <c r="Y32" s="58">
        <v>67</v>
      </c>
      <c r="Z32" s="113">
        <v>52.683219999999999</v>
      </c>
    </row>
    <row r="33" spans="1:26" ht="15.75" customHeight="1" x14ac:dyDescent="0.2">
      <c r="A33" s="50" t="s">
        <v>47</v>
      </c>
      <c r="B33" s="57">
        <v>127.10285</v>
      </c>
      <c r="C33" s="57">
        <v>122.60338</v>
      </c>
      <c r="D33" s="108">
        <v>47.128419999999998</v>
      </c>
      <c r="E33" s="57">
        <v>48.828040000000001</v>
      </c>
      <c r="F33" s="58"/>
      <c r="G33" s="62">
        <f>IF(OR('Tabel B1'!T33&lt;5,'Tabel B1'!B33&lt;0.5),"-",IFERROR('Tabel B1'!B33/'Tabel B1'!T33*100,"-"))</f>
        <v>6.3078337468982628</v>
      </c>
      <c r="H33" s="62">
        <f>IF(OR('Tabel B1'!U33&lt;5,'Tabel B1'!C33&lt;0.5),"-",IFERROR('Tabel B1'!C33/'Tabel B1'!U33*100,"-"))</f>
        <v>9.6996344936708869</v>
      </c>
      <c r="I33" s="62">
        <f>IF(OR('Tabel B1'!V33&lt;5,'Tabel B1'!D33&lt;0.5),"-",IFERROR('Tabel B1'!D33/'Tabel B1'!V33*100,"-"))</f>
        <v>10.091738758029978</v>
      </c>
      <c r="J33" s="62">
        <f>IF(OR('Tabel B1'!W33&lt;5,'Tabel B1'!E33&lt;0.5),"-",IFERROR('Tabel B1'!E33/'Tabel B1'!W33*100,"-"))</f>
        <v>14.707240963855423</v>
      </c>
      <c r="K33" s="58"/>
      <c r="L33" s="62">
        <f>IF(OR('Tabel B1'!X33&lt;5,'Tabel B1'!Z33&lt;0.5),"-",IFERROR('Tabel B1'!Z33/'Tabel B1'!X33*100,"-"))</f>
        <v>6.3650918987341782</v>
      </c>
      <c r="R33" s="50" t="s">
        <v>47</v>
      </c>
      <c r="S33" s="51"/>
      <c r="T33" s="57">
        <v>2015</v>
      </c>
      <c r="U33" s="57">
        <v>1264</v>
      </c>
      <c r="V33" s="108">
        <v>467</v>
      </c>
      <c r="W33" s="57">
        <v>332</v>
      </c>
      <c r="X33" s="57">
        <v>7900</v>
      </c>
      <c r="Y33" s="57">
        <v>579</v>
      </c>
      <c r="Z33" s="108">
        <v>502.84226000000001</v>
      </c>
    </row>
    <row r="34" spans="1:26" ht="15.75" customHeight="1" x14ac:dyDescent="0.2">
      <c r="A34" s="52" t="s">
        <v>48</v>
      </c>
      <c r="B34" s="58">
        <v>109.77422</v>
      </c>
      <c r="C34" s="58">
        <v>42.485500000000002</v>
      </c>
      <c r="D34" s="113">
        <v>17.897459999999999</v>
      </c>
      <c r="E34" s="58">
        <v>15.84108</v>
      </c>
      <c r="F34" s="58"/>
      <c r="G34" s="63">
        <f>IF(OR('Tabel B1'!T34&lt;5,'Tabel B1'!B34&lt;0.5),"-",IFERROR('Tabel B1'!B34/'Tabel B1'!T34*100,"-"))</f>
        <v>2.5463748550220369</v>
      </c>
      <c r="H34" s="63">
        <f>IF(OR('Tabel B1'!U34&lt;5,'Tabel B1'!C34&lt;0.5),"-",IFERROR('Tabel B1'!C34/'Tabel B1'!U34*100,"-"))</f>
        <v>2.985628952916374</v>
      </c>
      <c r="I34" s="63">
        <f>IF(OR('Tabel B1'!V34&lt;5,'Tabel B1'!D34&lt;0.5),"-",IFERROR('Tabel B1'!D34/'Tabel B1'!V34*100,"-"))</f>
        <v>4.6366476683937821</v>
      </c>
      <c r="J34" s="63">
        <f>IF(OR('Tabel B1'!W34&lt;5,'Tabel B1'!E34&lt;0.5),"-",IFERROR('Tabel B1'!E34/'Tabel B1'!W34*100,"-"))</f>
        <v>4.5131282051282051</v>
      </c>
      <c r="K34" s="58"/>
      <c r="L34" s="63">
        <f>IF(OR('Tabel B1'!X34&lt;5,'Tabel B1'!Z34&lt;0.5),"-",IFERROR('Tabel B1'!Z34/'Tabel B1'!X34*100,"-"))</f>
        <v>2.2913388969521042</v>
      </c>
      <c r="R34" s="52" t="s">
        <v>48</v>
      </c>
      <c r="S34" s="51"/>
      <c r="T34" s="58">
        <v>4311</v>
      </c>
      <c r="U34" s="58">
        <v>1423</v>
      </c>
      <c r="V34" s="113">
        <v>386</v>
      </c>
      <c r="W34" s="58">
        <v>351</v>
      </c>
      <c r="X34" s="58">
        <v>15158</v>
      </c>
      <c r="Y34" s="58">
        <v>407</v>
      </c>
      <c r="Z34" s="113">
        <v>347.32114999999999</v>
      </c>
    </row>
    <row r="35" spans="1:26" ht="15.75" customHeight="1" x14ac:dyDescent="0.2">
      <c r="A35" s="50" t="s">
        <v>49</v>
      </c>
      <c r="B35" s="57">
        <v>69.730559999999997</v>
      </c>
      <c r="C35" s="57">
        <v>40.619970000000002</v>
      </c>
      <c r="D35" s="108">
        <v>11.27549</v>
      </c>
      <c r="E35" s="57">
        <v>22.008980000000001</v>
      </c>
      <c r="F35" s="58"/>
      <c r="G35" s="62">
        <f>IF(OR('Tabel B1'!T35&lt;5,'Tabel B1'!B35&lt;0.5),"-",IFERROR('Tabel B1'!B35/'Tabel B1'!T35*100,"-"))</f>
        <v>2.7420589854502553</v>
      </c>
      <c r="H35" s="62">
        <f>IF(OR('Tabel B1'!U35&lt;5,'Tabel B1'!C35&lt;0.5),"-",IFERROR('Tabel B1'!C35/'Tabel B1'!U35*100,"-"))</f>
        <v>4.584646726862303</v>
      </c>
      <c r="I35" s="62">
        <f>IF(OR('Tabel B1'!V35&lt;5,'Tabel B1'!D35&lt;0.5),"-",IFERROR('Tabel B1'!D35/'Tabel B1'!V35*100,"-"))</f>
        <v>3.9015536332179925</v>
      </c>
      <c r="J35" s="62">
        <f>IF(OR('Tabel B1'!W35&lt;5,'Tabel B1'!E35&lt;0.5),"-",IFERROR('Tabel B1'!E35/'Tabel B1'!W35*100,"-"))</f>
        <v>5.8071187335092356</v>
      </c>
      <c r="K35" s="58"/>
      <c r="L35" s="62">
        <f>IF(OR('Tabel B1'!X35&lt;5,'Tabel B1'!Z35&lt;0.5),"-",IFERROR('Tabel B1'!Z35/'Tabel B1'!X35*100,"-"))</f>
        <v>2.5064553472987869</v>
      </c>
      <c r="R35" s="50" t="s">
        <v>49</v>
      </c>
      <c r="S35" s="51"/>
      <c r="T35" s="57">
        <v>2543</v>
      </c>
      <c r="U35" s="57">
        <v>886</v>
      </c>
      <c r="V35" s="108">
        <v>289</v>
      </c>
      <c r="W35" s="57">
        <v>379</v>
      </c>
      <c r="X35" s="57">
        <v>9070</v>
      </c>
      <c r="Y35" s="57">
        <v>272</v>
      </c>
      <c r="Z35" s="108">
        <v>227.3355</v>
      </c>
    </row>
    <row r="36" spans="1:26" ht="15.75" customHeight="1" x14ac:dyDescent="0.2">
      <c r="A36" s="52" t="s">
        <v>50</v>
      </c>
      <c r="B36" s="58">
        <v>639.31142</v>
      </c>
      <c r="C36" s="58">
        <v>176.16728000000001</v>
      </c>
      <c r="D36" s="113">
        <v>126.82841999999999</v>
      </c>
      <c r="E36" s="58">
        <v>76.113020000000006</v>
      </c>
      <c r="F36" s="58"/>
      <c r="G36" s="63">
        <f>IF(OR('Tabel B1'!T36&lt;5,'Tabel B1'!B36&lt;0.5),"-",IFERROR('Tabel B1'!B36/'Tabel B1'!T36*100,"-"))</f>
        <v>6.517600367009889</v>
      </c>
      <c r="H36" s="63">
        <f>IF(OR('Tabel B1'!U36&lt;5,'Tabel B1'!C36&lt;0.5),"-",IFERROR('Tabel B1'!C36/'Tabel B1'!U36*100,"-"))</f>
        <v>8.8838769541099349</v>
      </c>
      <c r="I36" s="63">
        <f>IF(OR('Tabel B1'!V36&lt;5,'Tabel B1'!D36&lt;0.5),"-",IFERROR('Tabel B1'!D36/'Tabel B1'!V36*100,"-"))</f>
        <v>11.657023897058822</v>
      </c>
      <c r="J36" s="63">
        <f>IF(OR('Tabel B1'!W36&lt;5,'Tabel B1'!E36&lt;0.5),"-",IFERROR('Tabel B1'!E36/'Tabel B1'!W36*100,"-"))</f>
        <v>8.3092816593886472</v>
      </c>
      <c r="K36" s="58"/>
      <c r="L36" s="63">
        <f>IF(OR('Tabel B1'!X36&lt;5,'Tabel B1'!Z36&lt;0.5),"-",IFERROR('Tabel B1'!Z36/'Tabel B1'!X36*100,"-"))</f>
        <v>6.015597379779229</v>
      </c>
      <c r="R36" s="52" t="s">
        <v>50</v>
      </c>
      <c r="S36" s="51"/>
      <c r="T36" s="58">
        <v>9809</v>
      </c>
      <c r="U36" s="58">
        <v>1983</v>
      </c>
      <c r="V36" s="113">
        <v>1088</v>
      </c>
      <c r="W36" s="58">
        <v>916</v>
      </c>
      <c r="X36" s="58">
        <v>26181</v>
      </c>
      <c r="Y36" s="58">
        <v>1819</v>
      </c>
      <c r="Z36" s="113">
        <v>1574.94355</v>
      </c>
    </row>
    <row r="37" spans="1:26" ht="15.75" customHeight="1" x14ac:dyDescent="0.2">
      <c r="A37" s="50" t="s">
        <v>51</v>
      </c>
      <c r="B37" s="57">
        <v>542.71564999999998</v>
      </c>
      <c r="C37" s="57">
        <v>253.6506</v>
      </c>
      <c r="D37" s="108">
        <v>111.63912000000001</v>
      </c>
      <c r="E37" s="57">
        <v>95.048959999999994</v>
      </c>
      <c r="F37" s="58"/>
      <c r="G37" s="62">
        <f>IF(OR('Tabel B1'!T37&lt;5,'Tabel B1'!B37&lt;0.5),"-",IFERROR('Tabel B1'!B37/'Tabel B1'!T37*100,"-"))</f>
        <v>5.6924234319278373</v>
      </c>
      <c r="H37" s="62">
        <f>IF(OR('Tabel B1'!U37&lt;5,'Tabel B1'!C37&lt;0.5),"-",IFERROR('Tabel B1'!C37/'Tabel B1'!U37*100,"-"))</f>
        <v>6.1850914411119238</v>
      </c>
      <c r="I37" s="62">
        <f>IF(OR('Tabel B1'!V37&lt;5,'Tabel B1'!D37&lt;0.5),"-",IFERROR('Tabel B1'!D37/'Tabel B1'!V37*100,"-"))</f>
        <v>8.4383310657596375</v>
      </c>
      <c r="J37" s="62">
        <f>IF(OR('Tabel B1'!W37&lt;5,'Tabel B1'!E37&lt;0.5),"-",IFERROR('Tabel B1'!E37/'Tabel B1'!W37*100,"-"))</f>
        <v>7.8944318936877078</v>
      </c>
      <c r="K37" s="58"/>
      <c r="L37" s="62">
        <f>IF(OR('Tabel B1'!X37&lt;5,'Tabel B1'!Z37&lt;0.5),"-",IFERROR('Tabel B1'!Z37/'Tabel B1'!X37*100,"-"))</f>
        <v>4.9024925126686787</v>
      </c>
      <c r="R37" s="50" t="s">
        <v>51</v>
      </c>
      <c r="S37" s="51"/>
      <c r="T37" s="57">
        <v>9534</v>
      </c>
      <c r="U37" s="57">
        <v>4101</v>
      </c>
      <c r="V37" s="108">
        <v>1323</v>
      </c>
      <c r="W37" s="57">
        <v>1204</v>
      </c>
      <c r="X37" s="57">
        <v>35126</v>
      </c>
      <c r="Y37" s="57">
        <v>1983</v>
      </c>
      <c r="Z37" s="108">
        <v>1722.04952</v>
      </c>
    </row>
    <row r="38" spans="1:26" ht="15.75" customHeight="1" x14ac:dyDescent="0.2">
      <c r="A38" s="52" t="s">
        <v>52</v>
      </c>
      <c r="B38" s="58">
        <v>82.645790000000005</v>
      </c>
      <c r="C38" s="58">
        <v>41.5886</v>
      </c>
      <c r="D38" s="113">
        <v>22.24973</v>
      </c>
      <c r="E38" s="58">
        <v>34.715269999999997</v>
      </c>
      <c r="F38" s="58"/>
      <c r="G38" s="63">
        <f>IF(OR('Tabel B1'!T38&lt;5,'Tabel B1'!B38&lt;0.5),"-",IFERROR('Tabel B1'!B38/'Tabel B1'!T38*100,"-"))</f>
        <v>8.2152872763419484</v>
      </c>
      <c r="H38" s="63">
        <f>IF(OR('Tabel B1'!U38&lt;5,'Tabel B1'!C38&lt;0.5),"-",IFERROR('Tabel B1'!C38/'Tabel B1'!U38*100,"-"))</f>
        <v>7.1213356164383566</v>
      </c>
      <c r="I38" s="63">
        <f>IF(OR('Tabel B1'!V38&lt;5,'Tabel B1'!D38&lt;0.5),"-",IFERROR('Tabel B1'!D38/'Tabel B1'!V38*100,"-"))</f>
        <v>9.0446056910569101</v>
      </c>
      <c r="J38" s="63">
        <f>IF(OR('Tabel B1'!W38&lt;5,'Tabel B1'!E38&lt;0.5),"-",IFERROR('Tabel B1'!E38/'Tabel B1'!W38*100,"-"))</f>
        <v>13.941875502008031</v>
      </c>
      <c r="K38" s="58"/>
      <c r="L38" s="63">
        <f>IF(OR('Tabel B1'!X38&lt;5,'Tabel B1'!Z38&lt;0.5),"-",IFERROR('Tabel B1'!Z38/'Tabel B1'!X38*100,"-"))</f>
        <v>6.0344613526570052</v>
      </c>
      <c r="R38" s="52" t="s">
        <v>52</v>
      </c>
      <c r="S38" s="51"/>
      <c r="T38" s="58">
        <v>1006</v>
      </c>
      <c r="U38" s="58">
        <v>584</v>
      </c>
      <c r="V38" s="113">
        <v>246</v>
      </c>
      <c r="W38" s="58">
        <v>249</v>
      </c>
      <c r="X38" s="58">
        <v>5796</v>
      </c>
      <c r="Y38" s="58">
        <v>411</v>
      </c>
      <c r="Z38" s="113">
        <v>349.75738000000001</v>
      </c>
    </row>
    <row r="39" spans="1:26" ht="15.75" customHeight="1" x14ac:dyDescent="0.2">
      <c r="A39" s="50" t="s">
        <v>53</v>
      </c>
      <c r="B39" s="57">
        <v>122.54600000000001</v>
      </c>
      <c r="C39" s="57">
        <v>51.237450000000003</v>
      </c>
      <c r="D39" s="108">
        <v>25.10135</v>
      </c>
      <c r="E39" s="57">
        <v>25.658950000000001</v>
      </c>
      <c r="F39" s="58"/>
      <c r="G39" s="62">
        <f>IF(OR('Tabel B1'!T39&lt;5,'Tabel B1'!B39&lt;0.5),"-",IFERROR('Tabel B1'!B39/'Tabel B1'!T39*100,"-"))</f>
        <v>11.932424537487829</v>
      </c>
      <c r="H39" s="62">
        <f>IF(OR('Tabel B1'!U39&lt;5,'Tabel B1'!C39&lt;0.5),"-",IFERROR('Tabel B1'!C39/'Tabel B1'!U39*100,"-"))</f>
        <v>10.499477459016395</v>
      </c>
      <c r="I39" s="62">
        <f>IF(OR('Tabel B1'!V39&lt;5,'Tabel B1'!D39&lt;0.5),"-",IFERROR('Tabel B1'!D39/'Tabel B1'!V39*100,"-"))</f>
        <v>13.868149171270719</v>
      </c>
      <c r="J39" s="62">
        <f>IF(OR('Tabel B1'!W39&lt;5,'Tabel B1'!E39&lt;0.5),"-",IFERROR('Tabel B1'!E39/'Tabel B1'!W39*100,"-"))</f>
        <v>14.662257142857143</v>
      </c>
      <c r="K39" s="58"/>
      <c r="L39" s="62">
        <f>IF(OR('Tabel B1'!X39&lt;5,'Tabel B1'!Z39&lt;0.5),"-",IFERROR('Tabel B1'!Z39/'Tabel B1'!X39*100,"-"))</f>
        <v>7.2048462549277268</v>
      </c>
      <c r="R39" s="50" t="s">
        <v>53</v>
      </c>
      <c r="S39" s="51"/>
      <c r="T39" s="57">
        <v>1027</v>
      </c>
      <c r="U39" s="57">
        <v>488</v>
      </c>
      <c r="V39" s="108">
        <v>181</v>
      </c>
      <c r="W39" s="57">
        <v>175</v>
      </c>
      <c r="X39" s="57">
        <v>5327</v>
      </c>
      <c r="Y39" s="57">
        <v>444</v>
      </c>
      <c r="Z39" s="108">
        <v>383.80216000000001</v>
      </c>
    </row>
    <row r="40" spans="1:26" ht="15.75" customHeight="1" x14ac:dyDescent="0.2">
      <c r="A40" s="52" t="s">
        <v>54</v>
      </c>
      <c r="B40" s="58">
        <v>163.03373999999999</v>
      </c>
      <c r="C40" s="58">
        <v>59.607059999999997</v>
      </c>
      <c r="D40" s="113">
        <v>30.97486</v>
      </c>
      <c r="E40" s="58">
        <v>29.694379999999999</v>
      </c>
      <c r="F40" s="58"/>
      <c r="G40" s="63">
        <f>IF(OR('Tabel B1'!T40&lt;5,'Tabel B1'!B40&lt;0.5),"-",IFERROR('Tabel B1'!B40/'Tabel B1'!T40*100,"-"))</f>
        <v>8.7137220737573493</v>
      </c>
      <c r="H40" s="63">
        <f>IF(OR('Tabel B1'!U40&lt;5,'Tabel B1'!C40&lt;0.5),"-",IFERROR('Tabel B1'!C40/'Tabel B1'!U40*100,"-"))</f>
        <v>7.5356586599241462</v>
      </c>
      <c r="I40" s="63">
        <f>IF(OR('Tabel B1'!V40&lt;5,'Tabel B1'!D40&lt;0.5),"-",IFERROR('Tabel B1'!D40/'Tabel B1'!V40*100,"-"))</f>
        <v>13.014647058823527</v>
      </c>
      <c r="J40" s="63">
        <f>IF(OR('Tabel B1'!W40&lt;5,'Tabel B1'!E40&lt;0.5),"-",IFERROR('Tabel B1'!E40/'Tabel B1'!W40*100,"-"))</f>
        <v>10.957335793357933</v>
      </c>
      <c r="K40" s="58"/>
      <c r="L40" s="63">
        <f>IF(OR('Tabel B1'!X40&lt;5,'Tabel B1'!Z40&lt;0.5),"-",IFERROR('Tabel B1'!Z40/'Tabel B1'!X40*100,"-"))</f>
        <v>6.5475518760849241</v>
      </c>
      <c r="R40" s="52" t="s">
        <v>54</v>
      </c>
      <c r="S40" s="51"/>
      <c r="T40" s="58">
        <v>1871</v>
      </c>
      <c r="U40" s="58">
        <v>791</v>
      </c>
      <c r="V40" s="113">
        <v>238</v>
      </c>
      <c r="W40" s="58">
        <v>271</v>
      </c>
      <c r="X40" s="58">
        <v>7489</v>
      </c>
      <c r="Y40" s="58">
        <v>576</v>
      </c>
      <c r="Z40" s="113">
        <v>490.34616</v>
      </c>
    </row>
    <row r="41" spans="1:26" ht="15.75" customHeight="1" x14ac:dyDescent="0.2">
      <c r="A41" s="50" t="s">
        <v>55</v>
      </c>
      <c r="B41" s="57">
        <v>105.17744999999999</v>
      </c>
      <c r="C41" s="57">
        <v>59.363190000000003</v>
      </c>
      <c r="D41" s="108">
        <v>77.468350000000001</v>
      </c>
      <c r="E41" s="57">
        <v>14.081580000000001</v>
      </c>
      <c r="F41" s="58"/>
      <c r="G41" s="62">
        <f>IF(OR('Tabel B1'!T41&lt;5,'Tabel B1'!B41&lt;0.5),"-",IFERROR('Tabel B1'!B41/'Tabel B1'!T41*100,"-"))</f>
        <v>6.8788391105297579</v>
      </c>
      <c r="H41" s="62">
        <f>IF(OR('Tabel B1'!U41&lt;5,'Tabel B1'!C41&lt;0.5),"-",IFERROR('Tabel B1'!C41/'Tabel B1'!U41*100,"-"))</f>
        <v>9.6525512195121959</v>
      </c>
      <c r="I41" s="62">
        <f>IF(OR('Tabel B1'!V41&lt;5,'Tabel B1'!D41&lt;0.5),"-",IFERROR('Tabel B1'!D41/'Tabel B1'!V41*100,"-"))</f>
        <v>19.222915632754344</v>
      </c>
      <c r="J41" s="62">
        <f>IF(OR('Tabel B1'!W41&lt;5,'Tabel B1'!E41&lt;0.5),"-",IFERROR('Tabel B1'!E41/'Tabel B1'!W41*100,"-"))</f>
        <v>13.160355140186915</v>
      </c>
      <c r="K41" s="58"/>
      <c r="L41" s="62">
        <f>IF(OR('Tabel B1'!X41&lt;5,'Tabel B1'!Z41&lt;0.5),"-",IFERROR('Tabel B1'!Z41/'Tabel B1'!X41*100,"-"))</f>
        <v>8.1712049461873146</v>
      </c>
      <c r="R41" s="50" t="s">
        <v>55</v>
      </c>
      <c r="S41" s="51"/>
      <c r="T41" s="57">
        <v>1529</v>
      </c>
      <c r="U41" s="57">
        <v>615</v>
      </c>
      <c r="V41" s="108">
        <v>403</v>
      </c>
      <c r="W41" s="57">
        <v>107</v>
      </c>
      <c r="X41" s="57">
        <v>4367</v>
      </c>
      <c r="Y41" s="57">
        <v>402</v>
      </c>
      <c r="Z41" s="108">
        <v>356.83652000000001</v>
      </c>
    </row>
    <row r="42" spans="1:26" ht="15.75" customHeight="1" x14ac:dyDescent="0.2">
      <c r="A42" s="52" t="s">
        <v>56</v>
      </c>
      <c r="B42" s="58">
        <v>18.849869999999999</v>
      </c>
      <c r="C42" s="58">
        <v>10.26009</v>
      </c>
      <c r="D42" s="113">
        <v>5.9795400000000001</v>
      </c>
      <c r="E42" s="58">
        <v>3.0923699999999998</v>
      </c>
      <c r="F42" s="58"/>
      <c r="G42" s="63">
        <f>IF(OR('Tabel B1'!T42&lt;5,'Tabel B1'!B42&lt;0.5),"-",IFERROR('Tabel B1'!B42/'Tabel B1'!T42*100,"-"))</f>
        <v>4.5975292682926829</v>
      </c>
      <c r="H42" s="63">
        <f>IF(OR('Tabel B1'!U42&lt;5,'Tabel B1'!C42&lt;0.5),"-",IFERROR('Tabel B1'!C42/'Tabel B1'!U42*100,"-"))</f>
        <v>9.243324324324325</v>
      </c>
      <c r="I42" s="63">
        <f>IF(OR('Tabel B1'!V42&lt;5,'Tabel B1'!D42&lt;0.5),"-",IFERROR('Tabel B1'!D42/'Tabel B1'!V42*100,"-"))</f>
        <v>12.998999999999999</v>
      </c>
      <c r="J42" s="63">
        <f>IF(OR('Tabel B1'!W42&lt;5,'Tabel B1'!E42&lt;0.5),"-",IFERROR('Tabel B1'!E42/'Tabel B1'!W42*100,"-"))</f>
        <v>9.3708181818181817</v>
      </c>
      <c r="K42" s="58"/>
      <c r="L42" s="63">
        <f>IF(OR('Tabel B1'!X42&lt;5,'Tabel B1'!Z42&lt;0.5),"-",IFERROR('Tabel B1'!Z42/'Tabel B1'!X42*100,"-"))</f>
        <v>5.8057847896440133</v>
      </c>
      <c r="R42" s="52" t="s">
        <v>56</v>
      </c>
      <c r="S42" s="51"/>
      <c r="T42" s="58">
        <v>410</v>
      </c>
      <c r="U42" s="58">
        <v>111</v>
      </c>
      <c r="V42" s="113">
        <v>46</v>
      </c>
      <c r="W42" s="58">
        <v>33</v>
      </c>
      <c r="X42" s="58">
        <v>1236</v>
      </c>
      <c r="Y42" s="58">
        <v>87</v>
      </c>
      <c r="Z42" s="113">
        <v>71.759500000000003</v>
      </c>
    </row>
    <row r="43" spans="1:26" ht="15.75" customHeight="1" x14ac:dyDescent="0.2">
      <c r="A43" s="50" t="s">
        <v>57</v>
      </c>
      <c r="B43" s="57">
        <v>118.05588</v>
      </c>
      <c r="C43" s="57">
        <v>60.714149999999997</v>
      </c>
      <c r="D43" s="108">
        <v>32.730620000000002</v>
      </c>
      <c r="E43" s="57">
        <v>32.081960000000002</v>
      </c>
      <c r="F43" s="58"/>
      <c r="G43" s="62">
        <f>IF(OR('Tabel B1'!T43&lt;5,'Tabel B1'!B43&lt;0.5),"-",IFERROR('Tabel B1'!B43/'Tabel B1'!T43*100,"-"))</f>
        <v>10.447423008849558</v>
      </c>
      <c r="H43" s="62">
        <f>IF(OR('Tabel B1'!U43&lt;5,'Tabel B1'!C43&lt;0.5),"-",IFERROR('Tabel B1'!C43/'Tabel B1'!U43*100,"-"))</f>
        <v>12.701705020920501</v>
      </c>
      <c r="I43" s="62">
        <f>IF(OR('Tabel B1'!V43&lt;5,'Tabel B1'!D43&lt;0.5),"-",IFERROR('Tabel B1'!D43/'Tabel B1'!V43*100,"-"))</f>
        <v>19.25330588235294</v>
      </c>
      <c r="J43" s="62">
        <f>IF(OR('Tabel B1'!W43&lt;5,'Tabel B1'!E43&lt;0.5),"-",IFERROR('Tabel B1'!E43/'Tabel B1'!W43*100,"-"))</f>
        <v>15.133000000000003</v>
      </c>
      <c r="K43" s="58"/>
      <c r="L43" s="62">
        <f>IF(OR('Tabel B1'!X43&lt;5,'Tabel B1'!Z43&lt;0.5),"-",IFERROR('Tabel B1'!Z43/'Tabel B1'!X43*100,"-"))</f>
        <v>10.706564931506851</v>
      </c>
      <c r="R43" s="50" t="s">
        <v>57</v>
      </c>
      <c r="S43" s="51"/>
      <c r="T43" s="57">
        <v>1130</v>
      </c>
      <c r="U43" s="57">
        <v>478</v>
      </c>
      <c r="V43" s="108">
        <v>170</v>
      </c>
      <c r="W43" s="57">
        <v>212</v>
      </c>
      <c r="X43" s="57">
        <v>3650</v>
      </c>
      <c r="Y43" s="57">
        <v>458</v>
      </c>
      <c r="Z43" s="108">
        <v>390.78962000000001</v>
      </c>
    </row>
    <row r="44" spans="1:26" ht="15.75" customHeight="1" x14ac:dyDescent="0.2">
      <c r="A44" s="52" t="s">
        <v>58</v>
      </c>
      <c r="B44" s="58">
        <v>70.454689999999999</v>
      </c>
      <c r="C44" s="58">
        <v>21.94661</v>
      </c>
      <c r="D44" s="113">
        <v>22.290900000000001</v>
      </c>
      <c r="E44" s="58">
        <v>7.0011900000000002</v>
      </c>
      <c r="F44" s="58"/>
      <c r="G44" s="63">
        <f>IF(OR('Tabel B1'!T44&lt;5,'Tabel B1'!B44&lt;0.5),"-",IFERROR('Tabel B1'!B44/'Tabel B1'!T44*100,"-"))</f>
        <v>11.04305485893417</v>
      </c>
      <c r="H44" s="63">
        <f>IF(OR('Tabel B1'!U44&lt;5,'Tabel B1'!C44&lt;0.5),"-",IFERROR('Tabel B1'!C44/'Tabel B1'!U44*100,"-"))</f>
        <v>9.2212647058823531</v>
      </c>
      <c r="I44" s="63">
        <f>IF(OR('Tabel B1'!V44&lt;5,'Tabel B1'!D44&lt;0.5),"-",IFERROR('Tabel B1'!D44/'Tabel B1'!V44*100,"-"))</f>
        <v>14.665065789473687</v>
      </c>
      <c r="J44" s="63">
        <f>IF(OR('Tabel B1'!W44&lt;5,'Tabel B1'!E44&lt;0.5),"-",IFERROR('Tabel B1'!E44/'Tabel B1'!W44*100,"-"))</f>
        <v>7.1440714285714284</v>
      </c>
      <c r="K44" s="58"/>
      <c r="L44" s="63">
        <f>IF(OR('Tabel B1'!X44&lt;5,'Tabel B1'!Z44&lt;0.5),"-",IFERROR('Tabel B1'!Z44/'Tabel B1'!X44*100,"-"))</f>
        <v>8.1028801996672222</v>
      </c>
      <c r="M44" t="s">
        <v>174</v>
      </c>
      <c r="R44" s="52" t="s">
        <v>58</v>
      </c>
      <c r="S44" s="51"/>
      <c r="T44" s="58">
        <v>638</v>
      </c>
      <c r="U44" s="58">
        <v>238</v>
      </c>
      <c r="V44" s="113">
        <v>152</v>
      </c>
      <c r="W44" s="58">
        <v>98</v>
      </c>
      <c r="X44" s="58">
        <v>2404</v>
      </c>
      <c r="Y44" s="58">
        <v>226</v>
      </c>
      <c r="Z44" s="113">
        <v>194.79324</v>
      </c>
    </row>
    <row r="45" spans="1:26" ht="15.75" customHeight="1" x14ac:dyDescent="0.2">
      <c r="A45" s="50" t="s">
        <v>59</v>
      </c>
      <c r="B45" s="57">
        <v>436.04190999999997</v>
      </c>
      <c r="C45" s="57">
        <v>118.56546</v>
      </c>
      <c r="D45" s="108">
        <v>52.554110000000001</v>
      </c>
      <c r="E45" s="57">
        <v>60.824550000000002</v>
      </c>
      <c r="F45" s="58"/>
      <c r="G45" s="62">
        <f>IF(OR('Tabel B1'!T45&lt;5,'Tabel B1'!B45&lt;0.5),"-",IFERROR('Tabel B1'!B45/'Tabel B1'!T45*100,"-"))</f>
        <v>7.0103200964630226</v>
      </c>
      <c r="H45" s="62">
        <f>IF(OR('Tabel B1'!U45&lt;5,'Tabel B1'!C45&lt;0.5),"-",IFERROR('Tabel B1'!C45/'Tabel B1'!U45*100,"-"))</f>
        <v>7.4522602137020746</v>
      </c>
      <c r="I45" s="62">
        <f>IF(OR('Tabel B1'!V45&lt;5,'Tabel B1'!D45&lt;0.5),"-",IFERROR('Tabel B1'!D45/'Tabel B1'!V45*100,"-"))</f>
        <v>8.1479240310077525</v>
      </c>
      <c r="J45" s="62">
        <f>IF(OR('Tabel B1'!W45&lt;5,'Tabel B1'!E45&lt;0.5),"-",IFERROR('Tabel B1'!E45/'Tabel B1'!W45*100,"-"))</f>
        <v>8.8407776162790697</v>
      </c>
      <c r="K45" s="58"/>
      <c r="L45" s="62">
        <f>IF(OR('Tabel B1'!X45&lt;5,'Tabel B1'!Z45&lt;0.5),"-",IFERROR('Tabel B1'!Z45/'Tabel B1'!X45*100,"-"))</f>
        <v>5.9027243722861993</v>
      </c>
      <c r="R45" s="50" t="s">
        <v>59</v>
      </c>
      <c r="S45" s="51"/>
      <c r="T45" s="57">
        <v>6220</v>
      </c>
      <c r="U45" s="57">
        <v>1591</v>
      </c>
      <c r="V45" s="108">
        <v>645</v>
      </c>
      <c r="W45" s="57">
        <v>688</v>
      </c>
      <c r="X45" s="57">
        <v>21188</v>
      </c>
      <c r="Y45" s="57">
        <v>1476</v>
      </c>
      <c r="Z45" s="108">
        <v>1250.6692399999999</v>
      </c>
    </row>
    <row r="46" spans="1:26" ht="15.75" customHeight="1" x14ac:dyDescent="0.2">
      <c r="A46" s="59"/>
      <c r="K46" s="58"/>
      <c r="R46" s="51"/>
      <c r="S46" s="51"/>
      <c r="T46" s="58"/>
      <c r="U46" s="58"/>
      <c r="V46" s="113"/>
      <c r="W46" s="58"/>
      <c r="X46" s="58"/>
      <c r="Y46" s="58"/>
      <c r="Z46" s="113"/>
    </row>
    <row r="47" spans="1:26" ht="15.75" customHeight="1" x14ac:dyDescent="0.2">
      <c r="A47" s="53" t="s">
        <v>20</v>
      </c>
      <c r="B47" s="117">
        <f>SUM(B9:B45)-SUM(B17:B20)</f>
        <v>5827.0928800000002</v>
      </c>
      <c r="C47" s="117">
        <f>SUM(C9:C45)-SUM(C17:C20)</f>
        <v>2610.3006499999997</v>
      </c>
      <c r="D47" s="117">
        <f>SUM(D9:D45)-SUM(D17:D20)</f>
        <v>1347.0105300000002</v>
      </c>
      <c r="E47" s="117">
        <f>SUM(E9:E45)-SUM(E17:E20)</f>
        <v>1106.7142700000002</v>
      </c>
      <c r="F47" s="120">
        <f t="shared" ref="F47" si="0">SUM(F9:F45)-SUM(F17:F20)</f>
        <v>0</v>
      </c>
      <c r="G47" s="70">
        <f>IF(OR('Tabel B1'!T47&lt;5,'Tabel B1'!B47&lt;0.5),"-",IFERROR('Tabel B1'!B47/'Tabel B1'!T47*100,"-"))</f>
        <v>6.9002959015714005</v>
      </c>
      <c r="H47" s="70">
        <f>IF(OR('Tabel B1'!U47&lt;5,'Tabel B1'!C47&lt;0.5),"-",IFERROR('Tabel B1'!C47/'Tabel B1'!U47*100,"-"))</f>
        <v>7.6699105280169242</v>
      </c>
      <c r="I47" s="70">
        <f>IF(OR('Tabel B1'!V47&lt;5,'Tabel B1'!D47&lt;0.5),"-",IFERROR('Tabel B1'!D47/'Tabel B1'!V47*100,"-"))</f>
        <v>9.4739803769869191</v>
      </c>
      <c r="J47" s="70">
        <f>IF(OR('Tabel B1'!W47&lt;5,'Tabel B1'!E47&lt;0.5),"-",IFERROR('Tabel B1'!E47/'Tabel B1'!W47*100,"-"))</f>
        <v>8.4662964351285197</v>
      </c>
      <c r="K47" s="85"/>
      <c r="L47" s="70">
        <f>IF(OR('Tabel B1'!X47&lt;5,'Tabel B1'!Z47&lt;0.5),"-",IFERROR('Tabel B1'!Z47/'Tabel B1'!X47*100,"-"))</f>
        <v>5.4058097872045892</v>
      </c>
      <c r="R47" s="52" t="s">
        <v>20</v>
      </c>
      <c r="S47" s="51"/>
      <c r="T47" s="57">
        <v>84447</v>
      </c>
      <c r="U47" s="57">
        <v>34033</v>
      </c>
      <c r="V47" s="108">
        <v>14218</v>
      </c>
      <c r="W47" s="57">
        <v>13072</v>
      </c>
      <c r="X47" s="57">
        <v>332291</v>
      </c>
      <c r="Y47" s="57">
        <v>20922</v>
      </c>
      <c r="Z47" s="108">
        <v>17963.019400000001</v>
      </c>
    </row>
    <row r="48" spans="1:26" ht="15.75" customHeight="1" x14ac:dyDescent="0.2">
      <c r="A48" s="44"/>
      <c r="B48" s="106"/>
      <c r="C48" s="106"/>
      <c r="D48" s="106"/>
      <c r="E48" s="106"/>
      <c r="F48" s="103"/>
      <c r="G48" s="71"/>
      <c r="H48" s="71"/>
      <c r="I48" s="71"/>
      <c r="J48" s="71"/>
      <c r="K48" s="58"/>
      <c r="L48" s="71"/>
      <c r="R48" s="51"/>
      <c r="S48" s="51"/>
      <c r="T48" s="58"/>
      <c r="U48" s="58"/>
      <c r="V48" s="113"/>
      <c r="W48" s="58"/>
      <c r="X48" s="58"/>
      <c r="Y48" s="58"/>
      <c r="Z48" s="113"/>
    </row>
    <row r="49" spans="1:26" ht="15.75" customHeight="1" x14ac:dyDescent="0.2">
      <c r="A49" s="35" t="s">
        <v>60</v>
      </c>
      <c r="B49" s="57">
        <v>374.76330000000002</v>
      </c>
      <c r="C49" s="57">
        <v>184.72462999999999</v>
      </c>
      <c r="D49" s="108">
        <v>203.01876999999999</v>
      </c>
      <c r="E49" s="57">
        <v>128.18874</v>
      </c>
      <c r="F49" s="69"/>
      <c r="G49" s="68">
        <f>IF(OR('Tabel B1'!T49&lt;5,'Tabel B1'!B49&lt;0.5),"-",IFERROR('Tabel B1'!B49/'Tabel B1'!T49*100,"-"))</f>
        <v>4.2312667946257205</v>
      </c>
      <c r="H49" s="68">
        <f>IF(OR('Tabel B1'!U49&lt;5,'Tabel B1'!C49&lt;0.5),"-",IFERROR('Tabel B1'!C49/'Tabel B1'!U49*100,"-"))</f>
        <v>3.7212858581788875</v>
      </c>
      <c r="I49" s="68">
        <f>IF(OR('Tabel B1'!V49&lt;5,'Tabel B1'!D49&lt;0.5),"-",IFERROR('Tabel B1'!D49/'Tabel B1'!V49*100,"-"))</f>
        <v>5.9102989810771467</v>
      </c>
      <c r="J49" s="68">
        <f>IF(OR('Tabel B1'!W49&lt;5,'Tabel B1'!E49&lt;0.5),"-",IFERROR('Tabel B1'!E49/'Tabel B1'!W49*100,"-"))</f>
        <v>5.1522805466237944</v>
      </c>
      <c r="K49" s="58"/>
      <c r="L49" s="68">
        <f>IF(OR('Tabel B1'!X49&lt;5,'Tabel B1'!Z49&lt;0.5),"-",IFERROR('Tabel B1'!Z49/'Tabel B1'!X49*100,"-"))</f>
        <v>2.8872625811125325</v>
      </c>
      <c r="R49" s="50" t="s">
        <v>167</v>
      </c>
      <c r="S49" s="51"/>
      <c r="T49" s="57">
        <v>8857</v>
      </c>
      <c r="U49" s="57">
        <v>4964</v>
      </c>
      <c r="V49" s="108">
        <v>3435</v>
      </c>
      <c r="W49" s="57">
        <v>2488</v>
      </c>
      <c r="X49" s="57">
        <v>64879</v>
      </c>
      <c r="Y49" s="57">
        <v>2130</v>
      </c>
      <c r="Z49" s="108">
        <v>1873.2270900000001</v>
      </c>
    </row>
    <row r="50" spans="1:26" ht="15.75" customHeight="1" x14ac:dyDescent="0.2">
      <c r="A50" s="38" t="s">
        <v>61</v>
      </c>
      <c r="B50" s="58">
        <v>1745.28161</v>
      </c>
      <c r="C50" s="58">
        <v>944.34041999999999</v>
      </c>
      <c r="D50" s="113">
        <v>338.06337000000002</v>
      </c>
      <c r="E50" s="58">
        <v>326.85710999999998</v>
      </c>
      <c r="F50" s="69"/>
      <c r="G50" s="69">
        <f>IF(OR('Tabel B1'!T50&lt;5,'Tabel B1'!B50&lt;0.5),"-",IFERROR('Tabel B1'!B50/'Tabel B1'!T50*100,"-"))</f>
        <v>9.1213630709731373</v>
      </c>
      <c r="H50" s="69">
        <f>IF(OR('Tabel B1'!U50&lt;5,'Tabel B1'!C50&lt;0.5),"-",IFERROR('Tabel B1'!C50/'Tabel B1'!U50*100,"-"))</f>
        <v>11.087711870376893</v>
      </c>
      <c r="I50" s="69">
        <f>IF(OR('Tabel B1'!V50&lt;5,'Tabel B1'!D50&lt;0.5),"-",IFERROR('Tabel B1'!D50/'Tabel B1'!V50*100,"-"))</f>
        <v>12.279817290228841</v>
      </c>
      <c r="J50" s="69">
        <f>IF(OR('Tabel B1'!W50&lt;5,'Tabel B1'!E50&lt;0.5),"-",IFERROR('Tabel B1'!E50/'Tabel B1'!W50*100,"-"))</f>
        <v>10.429390874282067</v>
      </c>
      <c r="K50" s="58"/>
      <c r="L50" s="69">
        <f>IF(OR('Tabel B1'!X50&lt;5,'Tabel B1'!Z50&lt;0.5),"-",IFERROR('Tabel B1'!Z50/'Tabel B1'!X50*100,"-"))</f>
        <v>7.8312784248137435</v>
      </c>
      <c r="R50" s="52" t="s">
        <v>168</v>
      </c>
      <c r="S50" s="51"/>
      <c r="T50" s="57">
        <v>19134</v>
      </c>
      <c r="U50" s="57">
        <v>8517</v>
      </c>
      <c r="V50" s="108">
        <v>2753</v>
      </c>
      <c r="W50" s="57">
        <v>3134</v>
      </c>
      <c r="X50" s="57">
        <v>65770</v>
      </c>
      <c r="Y50" s="57">
        <v>6036</v>
      </c>
      <c r="Z50" s="108">
        <v>5150.6318199999996</v>
      </c>
    </row>
    <row r="51" spans="1:26" ht="15.75" customHeight="1" x14ac:dyDescent="0.2">
      <c r="A51" s="35" t="s">
        <v>62</v>
      </c>
      <c r="B51" s="57">
        <v>1444.1776299999999</v>
      </c>
      <c r="C51" s="57">
        <v>554.51193999999998</v>
      </c>
      <c r="D51" s="108">
        <v>289.89022999999997</v>
      </c>
      <c r="E51" s="57">
        <v>243.72730999999999</v>
      </c>
      <c r="F51" s="69"/>
      <c r="G51" s="68">
        <f>IF(OR('Tabel B1'!T51&lt;5,'Tabel B1'!B51&lt;0.5),"-",IFERROR('Tabel B1'!B51/'Tabel B1'!T51*100,"-"))</f>
        <v>5.3088910414292538</v>
      </c>
      <c r="H51" s="68">
        <f>IF(OR('Tabel B1'!U51&lt;5,'Tabel B1'!C51&lt;0.5),"-",IFERROR('Tabel B1'!C51/'Tabel B1'!U51*100,"-"))</f>
        <v>6.1770295198841483</v>
      </c>
      <c r="I51" s="68">
        <f>IF(OR('Tabel B1'!V51&lt;5,'Tabel B1'!D51&lt;0.5),"-",IFERROR('Tabel B1'!D51/'Tabel B1'!V51*100,"-"))</f>
        <v>8.700186974789915</v>
      </c>
      <c r="J51" s="68">
        <f>IF(OR('Tabel B1'!W51&lt;5,'Tabel B1'!E51&lt;0.5),"-",IFERROR('Tabel B1'!E51/'Tabel B1'!W51*100,"-"))</f>
        <v>7.864708292997741</v>
      </c>
      <c r="K51" s="58"/>
      <c r="L51" s="68">
        <f>IF(OR('Tabel B1'!X51&lt;5,'Tabel B1'!Z51&lt;0.5),"-",IFERROR('Tabel B1'!Z51/'Tabel B1'!X51*100,"-"))</f>
        <v>4.6220966594037076</v>
      </c>
      <c r="R51" s="50" t="s">
        <v>169</v>
      </c>
      <c r="S51" s="51"/>
      <c r="T51" s="57">
        <v>27203</v>
      </c>
      <c r="U51" s="57">
        <v>8977</v>
      </c>
      <c r="V51" s="108">
        <v>3332</v>
      </c>
      <c r="W51" s="57">
        <v>3099</v>
      </c>
      <c r="X51" s="57">
        <v>91331</v>
      </c>
      <c r="Y51" s="57">
        <v>4892</v>
      </c>
      <c r="Z51" s="108">
        <v>4221.4071000000004</v>
      </c>
    </row>
    <row r="52" spans="1:26" ht="15.75" customHeight="1" x14ac:dyDescent="0.2">
      <c r="A52" s="44" t="s">
        <v>63</v>
      </c>
      <c r="R52" s="52" t="s">
        <v>170</v>
      </c>
      <c r="S52" s="51"/>
      <c r="T52" s="58">
        <v>669</v>
      </c>
      <c r="U52" s="58">
        <v>116</v>
      </c>
      <c r="V52" s="58">
        <v>47</v>
      </c>
      <c r="W52" s="58">
        <v>67</v>
      </c>
      <c r="X52" s="57">
        <v>3940</v>
      </c>
      <c r="Y52" s="57">
        <v>181</v>
      </c>
      <c r="Z52" s="108">
        <v>151.40335999999999</v>
      </c>
    </row>
  </sheetData>
  <mergeCells count="3">
    <mergeCell ref="A3:L3"/>
    <mergeCell ref="B5:E5"/>
    <mergeCell ref="G5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5"/>
  <dimension ref="A1:AA47"/>
  <sheetViews>
    <sheetView topLeftCell="A4" workbookViewId="0">
      <selection activeCell="A12" sqref="A12"/>
    </sheetView>
  </sheetViews>
  <sheetFormatPr defaultRowHeight="12.75" x14ac:dyDescent="0.2"/>
  <cols>
    <col min="1" max="1" width="17.140625" style="87" customWidth="1"/>
    <col min="2" max="2" width="1.140625" style="87" customWidth="1"/>
    <col min="3" max="3" width="168.28515625" style="87" bestFit="1" customWidth="1"/>
    <col min="4" max="16384" width="9.140625" style="87"/>
  </cols>
  <sheetData>
    <row r="1" spans="1:27" ht="15.75" customHeight="1" x14ac:dyDescent="0.2"/>
    <row r="2" spans="1:27" ht="15.75" customHeight="1" x14ac:dyDescent="0.2"/>
    <row r="3" spans="1:27" ht="15.75" customHeight="1" x14ac:dyDescent="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7" ht="15.75" customHeight="1" x14ac:dyDescent="0.2"/>
    <row r="5" spans="1:27" ht="15.75" customHeight="1" x14ac:dyDescent="0.2"/>
    <row r="6" spans="1:27" ht="15.75" customHeight="1" x14ac:dyDescent="0.2"/>
    <row r="7" spans="1:27" ht="15.75" customHeight="1" x14ac:dyDescent="0.2">
      <c r="C7" s="88" t="s">
        <v>104</v>
      </c>
    </row>
    <row r="8" spans="1:27" ht="15.75" hidden="1" customHeight="1" x14ac:dyDescent="0.2"/>
    <row r="9" spans="1:27" ht="15.75" customHeight="1" x14ac:dyDescent="0.2">
      <c r="A9" s="97" t="s">
        <v>232</v>
      </c>
      <c r="B9" s="89"/>
      <c r="C9" s="110" t="s">
        <v>105</v>
      </c>
    </row>
    <row r="10" spans="1:27" ht="15.75" customHeight="1" x14ac:dyDescent="0.2">
      <c r="A10" s="99" t="s">
        <v>233</v>
      </c>
      <c r="B10" s="89"/>
      <c r="C10" s="111" t="s">
        <v>106</v>
      </c>
    </row>
    <row r="11" spans="1:27" ht="15.75" customHeight="1" x14ac:dyDescent="0.2">
      <c r="A11" s="97" t="s">
        <v>231</v>
      </c>
      <c r="B11" s="89"/>
      <c r="C11" s="110" t="s">
        <v>222</v>
      </c>
    </row>
    <row r="12" spans="1:27" ht="15.75" customHeight="1" x14ac:dyDescent="0.2">
      <c r="A12" s="99" t="s">
        <v>107</v>
      </c>
      <c r="B12" s="89"/>
      <c r="C12" s="111" t="s">
        <v>223</v>
      </c>
    </row>
    <row r="13" spans="1:27" ht="15.75" customHeight="1" x14ac:dyDescent="0.2">
      <c r="A13" s="97" t="s">
        <v>108</v>
      </c>
      <c r="B13" s="89"/>
      <c r="C13" s="110" t="s">
        <v>109</v>
      </c>
      <c r="AA13" s="122" t="s">
        <v>171</v>
      </c>
    </row>
    <row r="14" spans="1:27" ht="15.75" customHeight="1" x14ac:dyDescent="0.2">
      <c r="A14" s="99" t="s">
        <v>110</v>
      </c>
      <c r="B14" s="89"/>
      <c r="C14" s="111" t="s">
        <v>111</v>
      </c>
    </row>
    <row r="15" spans="1:27" ht="15.75" customHeight="1" x14ac:dyDescent="0.2">
      <c r="A15" s="97" t="s">
        <v>112</v>
      </c>
      <c r="B15" s="89"/>
      <c r="C15" s="110" t="s">
        <v>113</v>
      </c>
    </row>
    <row r="16" spans="1:27" ht="15.75" customHeight="1" x14ac:dyDescent="0.2">
      <c r="A16" s="99" t="s">
        <v>114</v>
      </c>
      <c r="B16" s="89"/>
      <c r="C16" s="111" t="s">
        <v>115</v>
      </c>
    </row>
    <row r="17" spans="1:3" ht="15.75" customHeight="1" x14ac:dyDescent="0.2">
      <c r="A17" s="97" t="s">
        <v>35</v>
      </c>
      <c r="B17" s="89"/>
      <c r="C17" s="110" t="s">
        <v>116</v>
      </c>
    </row>
    <row r="18" spans="1:3" ht="15.75" customHeight="1" x14ac:dyDescent="0.2">
      <c r="A18" s="99" t="s">
        <v>117</v>
      </c>
      <c r="B18" s="89"/>
      <c r="C18" s="111" t="s">
        <v>118</v>
      </c>
    </row>
    <row r="19" spans="1:3" ht="15.75" customHeight="1" x14ac:dyDescent="0.2">
      <c r="A19" s="97" t="s">
        <v>37</v>
      </c>
      <c r="B19" s="89"/>
      <c r="C19" s="110" t="s">
        <v>119</v>
      </c>
    </row>
    <row r="20" spans="1:3" ht="15.75" customHeight="1" x14ac:dyDescent="0.2">
      <c r="A20" s="99" t="s">
        <v>120</v>
      </c>
      <c r="B20" s="89"/>
      <c r="C20" s="111" t="s">
        <v>121</v>
      </c>
    </row>
    <row r="21" spans="1:3" ht="15.75" customHeight="1" x14ac:dyDescent="0.2">
      <c r="A21" s="97" t="s">
        <v>122</v>
      </c>
      <c r="B21" s="90">
        <v>0</v>
      </c>
      <c r="C21" s="110" t="s">
        <v>175</v>
      </c>
    </row>
    <row r="22" spans="1:3" ht="15.75" customHeight="1" x14ac:dyDescent="0.2">
      <c r="A22" s="99" t="s">
        <v>123</v>
      </c>
      <c r="B22" s="89"/>
      <c r="C22" s="111" t="s">
        <v>124</v>
      </c>
    </row>
    <row r="23" spans="1:3" ht="15.75" customHeight="1" x14ac:dyDescent="0.2">
      <c r="A23" s="97" t="s">
        <v>125</v>
      </c>
      <c r="B23" s="89"/>
      <c r="C23" s="110" t="s">
        <v>126</v>
      </c>
    </row>
    <row r="24" spans="1:3" ht="15.75" customHeight="1" x14ac:dyDescent="0.2">
      <c r="A24" s="52" t="s">
        <v>191</v>
      </c>
      <c r="B24" s="89"/>
      <c r="C24" s="111" t="s">
        <v>192</v>
      </c>
    </row>
    <row r="25" spans="1:3" ht="15.75" customHeight="1" x14ac:dyDescent="0.2">
      <c r="A25" s="97" t="s">
        <v>127</v>
      </c>
      <c r="B25" s="89"/>
      <c r="C25" s="110" t="s">
        <v>128</v>
      </c>
    </row>
    <row r="26" spans="1:3" ht="15.75" customHeight="1" x14ac:dyDescent="0.2">
      <c r="A26" s="99" t="s">
        <v>129</v>
      </c>
      <c r="B26" s="89"/>
      <c r="C26" s="111" t="s">
        <v>130</v>
      </c>
    </row>
    <row r="27" spans="1:3" ht="15.75" customHeight="1" x14ac:dyDescent="0.2">
      <c r="A27" s="97" t="s">
        <v>131</v>
      </c>
      <c r="B27" s="89"/>
      <c r="C27" s="110" t="s">
        <v>224</v>
      </c>
    </row>
    <row r="28" spans="1:3" ht="15.75" customHeight="1" x14ac:dyDescent="0.2">
      <c r="A28" s="99" t="s">
        <v>132</v>
      </c>
      <c r="B28" s="89"/>
      <c r="C28" s="111" t="s">
        <v>133</v>
      </c>
    </row>
    <row r="29" spans="1:3" ht="15.75" customHeight="1" x14ac:dyDescent="0.2">
      <c r="A29" s="97" t="s">
        <v>134</v>
      </c>
      <c r="B29" s="89"/>
      <c r="C29" s="110" t="s">
        <v>135</v>
      </c>
    </row>
    <row r="30" spans="1:3" ht="15.75" customHeight="1" x14ac:dyDescent="0.2">
      <c r="A30" s="99" t="s">
        <v>136</v>
      </c>
      <c r="B30" s="89"/>
      <c r="C30" s="111" t="s">
        <v>137</v>
      </c>
    </row>
    <row r="31" spans="1:3" ht="15.75" customHeight="1" x14ac:dyDescent="0.2">
      <c r="A31" s="97" t="s">
        <v>138</v>
      </c>
      <c r="B31" s="89"/>
      <c r="C31" s="110" t="s">
        <v>139</v>
      </c>
    </row>
    <row r="32" spans="1:3" ht="15.75" customHeight="1" x14ac:dyDescent="0.2">
      <c r="A32" s="99" t="s">
        <v>140</v>
      </c>
      <c r="B32" s="89"/>
      <c r="C32" s="111" t="s">
        <v>141</v>
      </c>
    </row>
    <row r="33" spans="1:11" ht="15.75" customHeight="1" x14ac:dyDescent="0.2">
      <c r="A33" s="97" t="s">
        <v>142</v>
      </c>
      <c r="B33" s="89"/>
      <c r="C33" s="110" t="s">
        <v>143</v>
      </c>
    </row>
    <row r="34" spans="1:11" ht="15.75" customHeight="1" x14ac:dyDescent="0.2">
      <c r="A34" s="99" t="s">
        <v>144</v>
      </c>
      <c r="B34" s="89"/>
      <c r="C34" s="111" t="s">
        <v>145</v>
      </c>
    </row>
    <row r="35" spans="1:11" ht="15.75" customHeight="1" x14ac:dyDescent="0.2">
      <c r="A35" s="97" t="s">
        <v>53</v>
      </c>
      <c r="B35" s="89"/>
      <c r="C35" s="110" t="s">
        <v>146</v>
      </c>
    </row>
    <row r="36" spans="1:11" ht="15.75" customHeight="1" x14ac:dyDescent="0.2">
      <c r="A36" s="99" t="s">
        <v>147</v>
      </c>
      <c r="B36" s="89"/>
      <c r="C36" s="111" t="s">
        <v>148</v>
      </c>
    </row>
    <row r="37" spans="1:11" ht="15.75" customHeight="1" x14ac:dyDescent="0.2">
      <c r="A37" s="97" t="s">
        <v>149</v>
      </c>
      <c r="B37" s="89"/>
      <c r="C37" s="110" t="s">
        <v>149</v>
      </c>
    </row>
    <row r="38" spans="1:11" ht="15.75" customHeight="1" x14ac:dyDescent="0.2">
      <c r="A38" s="99" t="s">
        <v>150</v>
      </c>
      <c r="B38" s="89"/>
      <c r="C38" s="111" t="s">
        <v>151</v>
      </c>
    </row>
    <row r="39" spans="1:11" ht="15.75" customHeight="1" x14ac:dyDescent="0.2">
      <c r="A39" s="97" t="s">
        <v>152</v>
      </c>
      <c r="B39" s="89"/>
      <c r="C39" s="110" t="s">
        <v>153</v>
      </c>
    </row>
    <row r="40" spans="1:11" ht="15.75" customHeight="1" x14ac:dyDescent="0.2">
      <c r="A40" s="99" t="s">
        <v>154</v>
      </c>
      <c r="B40" s="89"/>
      <c r="C40" s="111" t="s">
        <v>155</v>
      </c>
    </row>
    <row r="41" spans="1:11" ht="15.75" customHeight="1" x14ac:dyDescent="0.2">
      <c r="A41" s="97" t="s">
        <v>156</v>
      </c>
      <c r="B41" s="89"/>
      <c r="C41" s="110" t="s">
        <v>157</v>
      </c>
    </row>
    <row r="42" spans="1:11" ht="15.75" customHeight="1" x14ac:dyDescent="0.2"/>
    <row r="43" spans="1:11" ht="15.75" customHeight="1" x14ac:dyDescent="0.2"/>
    <row r="44" spans="1:11" ht="15.75" customHeight="1" x14ac:dyDescent="0.2"/>
    <row r="47" spans="1:11" x14ac:dyDescent="0.2">
      <c r="B47" s="87">
        <f>SUM(B9:B45)-SUM(B17:B20)</f>
        <v>0</v>
      </c>
      <c r="C47" s="112"/>
      <c r="H47" s="112"/>
      <c r="I47" s="112"/>
      <c r="J47" s="112"/>
      <c r="K47" s="112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28</vt:i4>
      </vt:variant>
      <vt:variant>
        <vt:lpstr>Navngivne områder</vt:lpstr>
      </vt:variant>
      <vt:variant>
        <vt:i4>18</vt:i4>
      </vt:variant>
    </vt:vector>
  </HeadingPairs>
  <TitlesOfParts>
    <vt:vector size="46" baseType="lpstr">
      <vt:lpstr>Nøgletalstabeller</vt:lpstr>
      <vt:lpstr>Efterløn</vt:lpstr>
      <vt:lpstr>Tabel 1</vt:lpstr>
      <vt:lpstr>Tabel 2</vt:lpstr>
      <vt:lpstr>Tabel 3</vt:lpstr>
      <vt:lpstr>Tabel 4 F</vt:lpstr>
      <vt:lpstr>Tabel 4 Be</vt:lpstr>
      <vt:lpstr>Tabel 4 Br</vt:lpstr>
      <vt:lpstr>Tabel 4 p (Be)</vt:lpstr>
      <vt:lpstr>Tabel 4 p (Br)</vt:lpstr>
      <vt:lpstr>Tabel 5 F</vt:lpstr>
      <vt:lpstr>Tabel 5 Be</vt:lpstr>
      <vt:lpstr>Tabel 5 Br</vt:lpstr>
      <vt:lpstr>Tabel 5 p (Be)</vt:lpstr>
      <vt:lpstr>Tabel 5 p (Br)</vt:lpstr>
      <vt:lpstr>Tabel 5 Dim F</vt:lpstr>
      <vt:lpstr>Tabel 5 Dim Br</vt:lpstr>
      <vt:lpstr>Tabel 5 Dim p (Br)</vt:lpstr>
      <vt:lpstr>Tabel 6</vt:lpstr>
      <vt:lpstr>Tabel 7.1</vt:lpstr>
      <vt:lpstr>Tabel 7.2</vt:lpstr>
      <vt:lpstr>Tabel A F</vt:lpstr>
      <vt:lpstr>Tabel A Be</vt:lpstr>
      <vt:lpstr>Tabel A Br</vt:lpstr>
      <vt:lpstr>Tabel A p (Be)</vt:lpstr>
      <vt:lpstr>Tabel A p (Br)</vt:lpstr>
      <vt:lpstr>Tabel B1</vt:lpstr>
      <vt:lpstr>Udd.oversigt</vt:lpstr>
      <vt:lpstr>Udd.oversigt!_Toc364257418</vt:lpstr>
      <vt:lpstr>'Tabel 1'!Udskriftsområde</vt:lpstr>
      <vt:lpstr>'Tabel 2'!Udskriftsområde</vt:lpstr>
      <vt:lpstr>'Tabel 3'!Udskriftsområde</vt:lpstr>
      <vt:lpstr>'Tabel 4 Be'!Udskriftsområde</vt:lpstr>
      <vt:lpstr>'Tabel 4 Br'!Udskriftsområde</vt:lpstr>
      <vt:lpstr>'Tabel 4 F'!Udskriftsområde</vt:lpstr>
      <vt:lpstr>'Tabel 4 p (Be)'!Udskriftsområde</vt:lpstr>
      <vt:lpstr>'Tabel 4 p (Br)'!Udskriftsområde</vt:lpstr>
      <vt:lpstr>'Tabel 5 Be'!Udskriftsområde</vt:lpstr>
      <vt:lpstr>'Tabel 5 Br'!Udskriftsområde</vt:lpstr>
      <vt:lpstr>'Tabel 5 F'!Udskriftsområde</vt:lpstr>
      <vt:lpstr>'Tabel 6'!Udskriftsområde</vt:lpstr>
      <vt:lpstr>'Tabel 7.1'!Udskriftsområde</vt:lpstr>
      <vt:lpstr>'Tabel 7.2'!Udskriftsområde</vt:lpstr>
      <vt:lpstr>'Tabel A Be'!Udskriftsområde</vt:lpstr>
      <vt:lpstr>'Tabel A Br'!Udskriftsområde</vt:lpstr>
      <vt:lpstr>'Tabel A F'!Udskriftsområde</vt:lpstr>
    </vt:vector>
  </TitlesOfParts>
  <Company>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krm@ac.dk</dc:creator>
  <cp:lastModifiedBy>Frederik Taasby</cp:lastModifiedBy>
  <cp:lastPrinted>2015-02-19T12:14:47Z</cp:lastPrinted>
  <dcterms:created xsi:type="dcterms:W3CDTF">2014-02-21T18:46:03Z</dcterms:created>
  <dcterms:modified xsi:type="dcterms:W3CDTF">2019-10-22T09:42:03Z</dcterms:modified>
</cp:coreProperties>
</file>